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Trang_tính1 (2)" sheetId="2" r:id="rId1"/>
    <sheet name="Trang_tính1" sheetId="3" r:id="rId2"/>
  </sheets>
  <definedNames>
    <definedName name="_xlnm._FilterDatabase" localSheetId="0" hidden="1">'Trang_tính1 (2)'!$H$4:$H$28</definedName>
    <definedName name="_xlnm.Print_Area" localSheetId="0">'Trang_tính1 (2)'!$B$1:$I$30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2"/>
  <c r="E29"/>
  <c r="F29"/>
  <c r="G29"/>
  <c r="H29"/>
  <c r="C5" l="1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4"/>
  <c r="G4" i="3" l="1"/>
  <c r="G5"/>
  <c r="G6"/>
  <c r="G7"/>
  <c r="G8"/>
  <c r="G9"/>
  <c r="G10"/>
  <c r="G3"/>
  <c r="C10"/>
  <c r="C11" s="1"/>
  <c r="D10"/>
  <c r="D11" s="1"/>
  <c r="E10"/>
  <c r="E11" s="1"/>
  <c r="F10"/>
  <c r="F11" s="1"/>
  <c r="G11" l="1"/>
  <c r="H5" i="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6"/>
  <c r="H27"/>
  <c r="H25"/>
  <c r="H28"/>
  <c r="H4"/>
  <c r="B5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D30"/>
  <c r="E30"/>
  <c r="F30"/>
  <c r="G30"/>
  <c r="H30" l="1"/>
</calcChain>
</file>

<file path=xl/sharedStrings.xml><?xml version="1.0" encoding="utf-8"?>
<sst xmlns="http://schemas.openxmlformats.org/spreadsheetml/2006/main" count="101" uniqueCount="78">
  <si>
    <t>TT</t>
  </si>
  <si>
    <t>Họ tên</t>
  </si>
  <si>
    <t>Tổng</t>
  </si>
  <si>
    <t>Văn 
( Hệ số 2)</t>
  </si>
  <si>
    <t>Toán
( Hệ số 2)</t>
  </si>
  <si>
    <t>T Nam</t>
  </si>
  <si>
    <t>H Nam</t>
  </si>
  <si>
    <t>Mạnh</t>
  </si>
  <si>
    <t>D Anh</t>
  </si>
  <si>
    <t>Ngân</t>
  </si>
  <si>
    <t>Ly</t>
  </si>
  <si>
    <t>My</t>
  </si>
  <si>
    <t>Huy</t>
  </si>
  <si>
    <t>Kiên</t>
  </si>
  <si>
    <t>Hiệp</t>
  </si>
  <si>
    <t>Q Anh</t>
  </si>
  <si>
    <t>Oanh</t>
  </si>
  <si>
    <t>C Minh</t>
  </si>
  <si>
    <t>Tr. Lâm</t>
  </si>
  <si>
    <t>Đạt</t>
  </si>
  <si>
    <t>Chinh</t>
  </si>
  <si>
    <t>H. Anh</t>
  </si>
  <si>
    <t>Kiệt</t>
  </si>
  <si>
    <t>Hà Linh</t>
  </si>
  <si>
    <t>Trung bình</t>
  </si>
  <si>
    <t>Vũ Linh</t>
  </si>
  <si>
    <t>N Linh</t>
  </si>
  <si>
    <t>N Minh</t>
  </si>
  <si>
    <t>Quang</t>
  </si>
  <si>
    <t>Anh
( Hệ số 1)</t>
  </si>
  <si>
    <t>Sử
( Hệ số 1)</t>
  </si>
  <si>
    <t xml:space="preserve">Hà </t>
  </si>
  <si>
    <t>Chu Lâm</t>
  </si>
  <si>
    <t>Trường NV 1</t>
  </si>
  <si>
    <t>Minh Khai</t>
  </si>
  <si>
    <t>Dân lập</t>
  </si>
  <si>
    <t>Xuân Đỉnh</t>
  </si>
  <si>
    <t>Yên Hòa</t>
  </si>
  <si>
    <t>Nguyễn T Thành</t>
  </si>
  <si>
    <t>TỔNG HỢP KẾT QUẢ THI VÀO LỚP 10 NĂM 2019
(Lớp 9A1)</t>
  </si>
  <si>
    <t>Tên lớp</t>
  </si>
  <si>
    <t>9A1</t>
  </si>
  <si>
    <t>9A2</t>
  </si>
  <si>
    <t>9A3</t>
  </si>
  <si>
    <t>9A4</t>
  </si>
  <si>
    <t>9A5</t>
  </si>
  <si>
    <t>9A6</t>
  </si>
  <si>
    <t>9A7</t>
  </si>
  <si>
    <t>Trung Bình</t>
  </si>
  <si>
    <t>Hoàng Anh</t>
  </si>
  <si>
    <t>Nguyễn Quế Anh</t>
  </si>
  <si>
    <t>Vũ Diệu Anh</t>
  </si>
  <si>
    <t>Vũ Thị Huyền Chinh</t>
  </si>
  <si>
    <t>Trần Ngọc Đạt</t>
  </si>
  <si>
    <t>Chu Thanh Hà</t>
  </si>
  <si>
    <t>Nguyễn Hoàng Hiệp</t>
  </si>
  <si>
    <t>Tạ Gia Huy</t>
  </si>
  <si>
    <t>Ngô Tuấn Kiên</t>
  </si>
  <si>
    <t>Phạm Lê Anh Kiệt</t>
  </si>
  <si>
    <t>Trần Lâm</t>
  </si>
  <si>
    <t>Nguyễn Hà Linh</t>
  </si>
  <si>
    <t>Trần Khánh Ly</t>
  </si>
  <si>
    <t>Nguyễn Tiến Mạnh</t>
  </si>
  <si>
    <t>Lê Nguyệt Minh</t>
  </si>
  <si>
    <t>Trần Cao Minh</t>
  </si>
  <si>
    <t>Lâm Trà My</t>
  </si>
  <si>
    <t>Nguyễn Hoàng Nam</t>
  </si>
  <si>
    <t>Nguyễn Thành Nam</t>
  </si>
  <si>
    <t>Vũ Minh Quang</t>
  </si>
  <si>
    <t>Vũ Hoàng Ngân</t>
  </si>
  <si>
    <t>Nguyễn Khánh Linh</t>
  </si>
  <si>
    <t>Vũ Khánh Linh</t>
  </si>
  <si>
    <t>Chu Thành Lâm</t>
  </si>
  <si>
    <t>Văn 
(Hệ số 2)</t>
  </si>
  <si>
    <t>Toán
(Hệ số 2)</t>
  </si>
  <si>
    <t>Anh
(Hệ số 1)</t>
  </si>
  <si>
    <t>Sử
(Hệ số 1)</t>
  </si>
  <si>
    <t>Lưu Thị Phương Oanh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</si>
</sst>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2" fontId="7" fillId="0" borderId="1" xfId="0" applyNumberFormat="1" applyFont="1" applyBorder="1"/>
    <xf numFmtId="2" fontId="7" fillId="0" borderId="10" xfId="0" applyNumberFormat="1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1"/>
  <sheetViews>
    <sheetView tabSelected="1" topLeftCell="A13" workbookViewId="0">
      <selection activeCell="I29" sqref="I29"/>
    </sheetView>
  </sheetViews>
  <sheetFormatPr defaultRowHeight="15"/>
  <cols>
    <col min="1" max="1" width="3.140625" style="1" customWidth="1"/>
    <col min="2" max="2" width="5.5703125" style="1" bestFit="1" customWidth="1"/>
    <col min="3" max="3" width="20.28515625" style="1" customWidth="1"/>
    <col min="4" max="7" width="9.28515625" style="1" customWidth="1"/>
    <col min="8" max="8" width="8.5703125" style="1" bestFit="1" customWidth="1"/>
    <col min="9" max="9" width="14.85546875" style="1" customWidth="1"/>
    <col min="10" max="12" width="9.140625" style="1" hidden="1" customWidth="1"/>
    <col min="13" max="16384" width="9.140625" style="1"/>
  </cols>
  <sheetData>
    <row r="1" spans="2:12" ht="39.75" customHeight="1">
      <c r="B1" s="30" t="s">
        <v>39</v>
      </c>
      <c r="C1" s="31"/>
      <c r="D1" s="31"/>
      <c r="E1" s="31"/>
      <c r="F1" s="31"/>
      <c r="G1" s="31"/>
      <c r="H1" s="31"/>
      <c r="I1" s="31"/>
    </row>
    <row r="2" spans="2:12" ht="15.75" thickBot="1"/>
    <row r="3" spans="2:12" ht="32.25" thickTop="1">
      <c r="B3" s="8" t="s">
        <v>0</v>
      </c>
      <c r="C3" s="9" t="s">
        <v>1</v>
      </c>
      <c r="D3" s="10" t="s">
        <v>73</v>
      </c>
      <c r="E3" s="10" t="s">
        <v>74</v>
      </c>
      <c r="F3" s="10" t="s">
        <v>75</v>
      </c>
      <c r="G3" s="10" t="s">
        <v>76</v>
      </c>
      <c r="H3" s="9" t="s">
        <v>2</v>
      </c>
      <c r="I3" s="11" t="s">
        <v>33</v>
      </c>
    </row>
    <row r="4" spans="2:12" ht="18.75" customHeight="1">
      <c r="B4" s="3">
        <v>1</v>
      </c>
      <c r="C4" s="2" t="str">
        <f>J4</f>
        <v>Nguyễn Hoàng Nam</v>
      </c>
      <c r="D4" s="2">
        <v>8.5</v>
      </c>
      <c r="E4" s="2">
        <v>9</v>
      </c>
      <c r="F4" s="2">
        <v>9.75</v>
      </c>
      <c r="G4" s="2">
        <v>9.5</v>
      </c>
      <c r="H4" s="5">
        <f>+D4*2+E4*2+F4+G4</f>
        <v>54.25</v>
      </c>
      <c r="I4" s="4" t="s">
        <v>34</v>
      </c>
      <c r="J4" s="1" t="s">
        <v>66</v>
      </c>
      <c r="L4" s="2" t="s">
        <v>6</v>
      </c>
    </row>
    <row r="5" spans="2:12" ht="18.75" customHeight="1">
      <c r="B5" s="3">
        <f>+B4+1</f>
        <v>2</v>
      </c>
      <c r="C5" s="2" t="str">
        <f t="shared" ref="C5:C28" si="0">J5</f>
        <v>Lâm Trà My</v>
      </c>
      <c r="D5" s="2">
        <v>9</v>
      </c>
      <c r="E5" s="2">
        <v>8.75</v>
      </c>
      <c r="F5" s="2">
        <v>9</v>
      </c>
      <c r="G5" s="2">
        <v>9</v>
      </c>
      <c r="H5" s="5">
        <f t="shared" ref="H5:H28" si="1">+D5*2+E5*2+F5+G5</f>
        <v>53.5</v>
      </c>
      <c r="I5" s="4" t="s">
        <v>34</v>
      </c>
      <c r="J5" s="1" t="s">
        <v>65</v>
      </c>
      <c r="L5" s="2" t="s">
        <v>11</v>
      </c>
    </row>
    <row r="6" spans="2:12" ht="18.75" customHeight="1">
      <c r="B6" s="3">
        <f t="shared" ref="B6:B28" si="2">+B5+1</f>
        <v>3</v>
      </c>
      <c r="C6" s="2" t="str">
        <f t="shared" si="0"/>
        <v>Nguyễn Tiến Mạnh</v>
      </c>
      <c r="D6" s="2">
        <v>8.25</v>
      </c>
      <c r="E6" s="2">
        <v>9</v>
      </c>
      <c r="F6" s="2">
        <v>9.5</v>
      </c>
      <c r="G6" s="2">
        <v>9</v>
      </c>
      <c r="H6" s="5">
        <f t="shared" si="1"/>
        <v>53</v>
      </c>
      <c r="I6" s="4" t="s">
        <v>34</v>
      </c>
      <c r="J6" s="1" t="s">
        <v>62</v>
      </c>
      <c r="L6" s="2" t="s">
        <v>7</v>
      </c>
    </row>
    <row r="7" spans="2:12" ht="18.75" customHeight="1">
      <c r="B7" s="3">
        <f t="shared" si="2"/>
        <v>4</v>
      </c>
      <c r="C7" s="2" t="str">
        <f t="shared" si="0"/>
        <v>Chu Thành Lâm</v>
      </c>
      <c r="D7" s="2">
        <v>8</v>
      </c>
      <c r="E7" s="2">
        <v>9</v>
      </c>
      <c r="F7" s="2">
        <v>9.25</v>
      </c>
      <c r="G7" s="2">
        <v>9.25</v>
      </c>
      <c r="H7" s="5">
        <f t="shared" si="1"/>
        <v>52.5</v>
      </c>
      <c r="I7" s="4" t="s">
        <v>34</v>
      </c>
      <c r="J7" s="1" t="s">
        <v>72</v>
      </c>
      <c r="L7" s="2" t="s">
        <v>32</v>
      </c>
    </row>
    <row r="8" spans="2:12" ht="18.75" customHeight="1">
      <c r="B8" s="3">
        <f t="shared" si="2"/>
        <v>5</v>
      </c>
      <c r="C8" s="2" t="str">
        <f t="shared" si="0"/>
        <v>Trần Khánh Ly</v>
      </c>
      <c r="D8" s="2">
        <v>8.25</v>
      </c>
      <c r="E8" s="2">
        <v>9</v>
      </c>
      <c r="F8" s="2">
        <v>9.5</v>
      </c>
      <c r="G8" s="2">
        <v>8</v>
      </c>
      <c r="H8" s="5">
        <f t="shared" si="1"/>
        <v>52</v>
      </c>
      <c r="I8" s="4" t="s">
        <v>34</v>
      </c>
      <c r="J8" s="1" t="s">
        <v>61</v>
      </c>
      <c r="L8" s="2" t="s">
        <v>10</v>
      </c>
    </row>
    <row r="9" spans="2:12" ht="18.75" customHeight="1">
      <c r="B9" s="3">
        <f t="shared" si="2"/>
        <v>6</v>
      </c>
      <c r="C9" s="2" t="str">
        <f t="shared" si="0"/>
        <v>Vũ Khánh Linh</v>
      </c>
      <c r="D9" s="2">
        <v>8</v>
      </c>
      <c r="E9" s="2">
        <v>8.5</v>
      </c>
      <c r="F9" s="2">
        <v>9.5</v>
      </c>
      <c r="G9" s="2">
        <v>9</v>
      </c>
      <c r="H9" s="5">
        <f t="shared" si="1"/>
        <v>51.5</v>
      </c>
      <c r="I9" s="4" t="s">
        <v>34</v>
      </c>
      <c r="J9" s="1" t="s">
        <v>71</v>
      </c>
      <c r="L9" s="2" t="s">
        <v>25</v>
      </c>
    </row>
    <row r="10" spans="2:12" ht="18.75" customHeight="1">
      <c r="B10" s="3">
        <f t="shared" si="2"/>
        <v>7</v>
      </c>
      <c r="C10" s="2" t="str">
        <f t="shared" si="0"/>
        <v>Vũ Diệu Anh</v>
      </c>
      <c r="D10" s="2">
        <v>7.75</v>
      </c>
      <c r="E10" s="2">
        <v>9</v>
      </c>
      <c r="F10" s="2">
        <v>9</v>
      </c>
      <c r="G10" s="2">
        <v>8.75</v>
      </c>
      <c r="H10" s="5">
        <f t="shared" si="1"/>
        <v>51.25</v>
      </c>
      <c r="I10" s="4" t="s">
        <v>37</v>
      </c>
      <c r="J10" s="1" t="s">
        <v>51</v>
      </c>
      <c r="L10" s="2" t="s">
        <v>8</v>
      </c>
    </row>
    <row r="11" spans="2:12" ht="18.75" customHeight="1">
      <c r="B11" s="3">
        <f t="shared" si="2"/>
        <v>8</v>
      </c>
      <c r="C11" s="2" t="str">
        <f t="shared" si="0"/>
        <v>Chu Thanh Hà</v>
      </c>
      <c r="D11" s="2">
        <v>7.5</v>
      </c>
      <c r="E11" s="2">
        <v>9</v>
      </c>
      <c r="F11" s="2">
        <v>9</v>
      </c>
      <c r="G11" s="2">
        <v>9</v>
      </c>
      <c r="H11" s="5">
        <f t="shared" si="1"/>
        <v>51</v>
      </c>
      <c r="I11" s="4" t="s">
        <v>34</v>
      </c>
      <c r="J11" s="1" t="s">
        <v>54</v>
      </c>
      <c r="L11" s="2" t="s">
        <v>31</v>
      </c>
    </row>
    <row r="12" spans="2:12" ht="18.75" customHeight="1">
      <c r="B12" s="3">
        <f t="shared" si="2"/>
        <v>9</v>
      </c>
      <c r="C12" s="2" t="str">
        <f t="shared" si="0"/>
        <v>Lưu Thị Phương Oanh</v>
      </c>
      <c r="D12" s="2">
        <v>7.75</v>
      </c>
      <c r="E12" s="2">
        <v>8.25</v>
      </c>
      <c r="F12" s="2">
        <v>9.5</v>
      </c>
      <c r="G12" s="2">
        <v>8.75</v>
      </c>
      <c r="H12" s="5">
        <f t="shared" si="1"/>
        <v>50.25</v>
      </c>
      <c r="I12" s="4" t="s">
        <v>34</v>
      </c>
      <c r="J12" s="1" t="s">
        <v>77</v>
      </c>
      <c r="L12" s="2" t="s">
        <v>16</v>
      </c>
    </row>
    <row r="13" spans="2:12" ht="18.75" customHeight="1">
      <c r="B13" s="3">
        <f t="shared" si="2"/>
        <v>10</v>
      </c>
      <c r="C13" s="2" t="str">
        <f t="shared" si="0"/>
        <v>Phạm Lê Anh Kiệt</v>
      </c>
      <c r="D13" s="2">
        <v>8</v>
      </c>
      <c r="E13" s="2">
        <v>8</v>
      </c>
      <c r="F13" s="2">
        <v>9.75</v>
      </c>
      <c r="G13" s="2">
        <v>8.5</v>
      </c>
      <c r="H13" s="5">
        <f t="shared" si="1"/>
        <v>50.25</v>
      </c>
      <c r="I13" s="4" t="s">
        <v>34</v>
      </c>
      <c r="J13" s="1" t="s">
        <v>58</v>
      </c>
      <c r="L13" s="2" t="s">
        <v>22</v>
      </c>
    </row>
    <row r="14" spans="2:12" ht="18.75" customHeight="1">
      <c r="B14" s="3">
        <f t="shared" si="2"/>
        <v>11</v>
      </c>
      <c r="C14" s="2" t="str">
        <f t="shared" si="0"/>
        <v>Nguyễn Hà Linh</v>
      </c>
      <c r="D14" s="2">
        <v>8.5</v>
      </c>
      <c r="E14" s="2">
        <v>7.25</v>
      </c>
      <c r="F14" s="2">
        <v>9.5</v>
      </c>
      <c r="G14" s="2">
        <v>9.25</v>
      </c>
      <c r="H14" s="5">
        <f t="shared" si="1"/>
        <v>50.25</v>
      </c>
      <c r="I14" s="4" t="s">
        <v>34</v>
      </c>
      <c r="J14" s="1" t="s">
        <v>60</v>
      </c>
      <c r="L14" s="2" t="s">
        <v>23</v>
      </c>
    </row>
    <row r="15" spans="2:12" ht="18.75" customHeight="1">
      <c r="B15" s="3">
        <f t="shared" si="2"/>
        <v>12</v>
      </c>
      <c r="C15" s="2" t="str">
        <f t="shared" si="0"/>
        <v>Vũ Hoàng Ngân</v>
      </c>
      <c r="D15" s="2">
        <v>8</v>
      </c>
      <c r="E15" s="2">
        <v>7.5</v>
      </c>
      <c r="F15" s="2">
        <v>9.25</v>
      </c>
      <c r="G15" s="2">
        <v>9</v>
      </c>
      <c r="H15" s="5">
        <f t="shared" si="1"/>
        <v>49.25</v>
      </c>
      <c r="I15" s="4" t="s">
        <v>37</v>
      </c>
      <c r="J15" s="1" t="s">
        <v>69</v>
      </c>
      <c r="L15" s="2" t="s">
        <v>9</v>
      </c>
    </row>
    <row r="16" spans="2:12" ht="18.75" customHeight="1">
      <c r="B16" s="16">
        <f t="shared" si="2"/>
        <v>13</v>
      </c>
      <c r="C16" s="2" t="str">
        <f t="shared" si="0"/>
        <v>Hoàng Anh</v>
      </c>
      <c r="D16" s="17">
        <v>7</v>
      </c>
      <c r="E16" s="17">
        <v>9</v>
      </c>
      <c r="F16" s="17">
        <v>7.25</v>
      </c>
      <c r="G16" s="17">
        <v>9</v>
      </c>
      <c r="H16" s="18">
        <f t="shared" si="1"/>
        <v>48.25</v>
      </c>
      <c r="I16" s="19" t="s">
        <v>34</v>
      </c>
      <c r="J16" s="1" t="s">
        <v>49</v>
      </c>
      <c r="L16" s="17" t="s">
        <v>21</v>
      </c>
    </row>
    <row r="17" spans="2:12" ht="18.75" customHeight="1">
      <c r="B17" s="3">
        <f t="shared" si="2"/>
        <v>14</v>
      </c>
      <c r="C17" s="2" t="str">
        <f t="shared" si="0"/>
        <v>Ngô Tuấn Kiên</v>
      </c>
      <c r="D17" s="2">
        <v>7.5</v>
      </c>
      <c r="E17" s="2">
        <v>7.5</v>
      </c>
      <c r="F17" s="2">
        <v>9.25</v>
      </c>
      <c r="G17" s="2">
        <v>8.75</v>
      </c>
      <c r="H17" s="5">
        <f t="shared" si="1"/>
        <v>48</v>
      </c>
      <c r="I17" s="4" t="s">
        <v>34</v>
      </c>
      <c r="J17" s="1" t="s">
        <v>57</v>
      </c>
      <c r="L17" s="2" t="s">
        <v>13</v>
      </c>
    </row>
    <row r="18" spans="2:12" ht="18.75" customHeight="1">
      <c r="B18" s="3">
        <f t="shared" si="2"/>
        <v>15</v>
      </c>
      <c r="C18" s="2" t="str">
        <f t="shared" si="0"/>
        <v>Nguyễn Quế Anh</v>
      </c>
      <c r="D18" s="2">
        <v>7.75</v>
      </c>
      <c r="E18" s="2">
        <v>7.75</v>
      </c>
      <c r="F18" s="2">
        <v>9</v>
      </c>
      <c r="G18" s="2">
        <v>7.5</v>
      </c>
      <c r="H18" s="5">
        <f t="shared" si="1"/>
        <v>47.5</v>
      </c>
      <c r="I18" s="4" t="s">
        <v>34</v>
      </c>
      <c r="J18" s="1" t="s">
        <v>50</v>
      </c>
      <c r="L18" s="2" t="s">
        <v>15</v>
      </c>
    </row>
    <row r="19" spans="2:12" ht="18.75" customHeight="1">
      <c r="B19" s="3">
        <f t="shared" si="2"/>
        <v>16</v>
      </c>
      <c r="C19" s="2" t="str">
        <f t="shared" si="0"/>
        <v>Trần Lâm</v>
      </c>
      <c r="D19" s="2">
        <v>7.75</v>
      </c>
      <c r="E19" s="2">
        <v>7.75</v>
      </c>
      <c r="F19" s="2">
        <v>8.5</v>
      </c>
      <c r="G19" s="2">
        <v>8</v>
      </c>
      <c r="H19" s="5">
        <f t="shared" si="1"/>
        <v>47.5</v>
      </c>
      <c r="I19" s="4" t="s">
        <v>34</v>
      </c>
      <c r="J19" s="1" t="s">
        <v>59</v>
      </c>
      <c r="L19" s="2" t="s">
        <v>18</v>
      </c>
    </row>
    <row r="20" spans="2:12" ht="18.75" customHeight="1">
      <c r="B20" s="3">
        <f t="shared" si="2"/>
        <v>17</v>
      </c>
      <c r="C20" s="2" t="str">
        <f t="shared" si="0"/>
        <v>Tạ Gia Huy</v>
      </c>
      <c r="D20" s="2">
        <v>7.25</v>
      </c>
      <c r="E20" s="2">
        <v>7.5</v>
      </c>
      <c r="F20" s="2">
        <v>7.75</v>
      </c>
      <c r="G20" s="2">
        <v>9.25</v>
      </c>
      <c r="H20" s="5">
        <f t="shared" si="1"/>
        <v>46.5</v>
      </c>
      <c r="I20" s="4" t="s">
        <v>34</v>
      </c>
      <c r="J20" s="1" t="s">
        <v>56</v>
      </c>
      <c r="L20" s="2" t="s">
        <v>12</v>
      </c>
    </row>
    <row r="21" spans="2:12" ht="18.75" customHeight="1">
      <c r="B21" s="3">
        <f t="shared" si="2"/>
        <v>18</v>
      </c>
      <c r="C21" s="2" t="str">
        <f t="shared" si="0"/>
        <v>Trần Ngọc Đạt</v>
      </c>
      <c r="D21" s="2">
        <v>7.75</v>
      </c>
      <c r="E21" s="2">
        <v>7.75</v>
      </c>
      <c r="F21" s="2">
        <v>7.25</v>
      </c>
      <c r="G21" s="2">
        <v>8</v>
      </c>
      <c r="H21" s="5">
        <f t="shared" si="1"/>
        <v>46.25</v>
      </c>
      <c r="I21" s="4" t="s">
        <v>34</v>
      </c>
      <c r="J21" s="1" t="s">
        <v>53</v>
      </c>
      <c r="L21" s="2" t="s">
        <v>19</v>
      </c>
    </row>
    <row r="22" spans="2:12" ht="18.75" customHeight="1">
      <c r="B22" s="3">
        <f t="shared" si="2"/>
        <v>19</v>
      </c>
      <c r="C22" s="2" t="str">
        <f t="shared" si="0"/>
        <v>Lê Nguyệt Minh</v>
      </c>
      <c r="D22" s="2">
        <v>7.75</v>
      </c>
      <c r="E22" s="2">
        <v>6.75</v>
      </c>
      <c r="F22" s="2">
        <v>9.5</v>
      </c>
      <c r="G22" s="2">
        <v>7.5</v>
      </c>
      <c r="H22" s="5">
        <f t="shared" si="1"/>
        <v>46</v>
      </c>
      <c r="I22" s="4" t="s">
        <v>34</v>
      </c>
      <c r="J22" s="1" t="s">
        <v>63</v>
      </c>
      <c r="L22" s="2" t="s">
        <v>27</v>
      </c>
    </row>
    <row r="23" spans="2:12" ht="18.75" customHeight="1">
      <c r="B23" s="3">
        <f t="shared" si="2"/>
        <v>20</v>
      </c>
      <c r="C23" s="2" t="str">
        <f t="shared" si="0"/>
        <v>Nguyễn Thành Nam</v>
      </c>
      <c r="D23" s="2">
        <v>7.25</v>
      </c>
      <c r="E23" s="2">
        <v>6.75</v>
      </c>
      <c r="F23" s="2">
        <v>9.25</v>
      </c>
      <c r="G23" s="2">
        <v>7.25</v>
      </c>
      <c r="H23" s="5">
        <f t="shared" si="1"/>
        <v>44.5</v>
      </c>
      <c r="I23" s="14" t="s">
        <v>38</v>
      </c>
      <c r="J23" s="1" t="s">
        <v>67</v>
      </c>
      <c r="L23" s="2" t="s">
        <v>5</v>
      </c>
    </row>
    <row r="24" spans="2:12" ht="18.75" customHeight="1">
      <c r="B24" s="3">
        <f t="shared" si="2"/>
        <v>21</v>
      </c>
      <c r="C24" s="2" t="str">
        <f t="shared" si="0"/>
        <v>Nguyễn Hoàng Hiệp</v>
      </c>
      <c r="D24" s="2">
        <v>6.5</v>
      </c>
      <c r="E24" s="2">
        <v>6.75</v>
      </c>
      <c r="F24" s="2">
        <v>8.5</v>
      </c>
      <c r="G24" s="2">
        <v>9.5</v>
      </c>
      <c r="H24" s="5">
        <f t="shared" si="1"/>
        <v>44.5</v>
      </c>
      <c r="I24" s="4" t="s">
        <v>36</v>
      </c>
      <c r="J24" s="1" t="s">
        <v>55</v>
      </c>
      <c r="L24" s="2" t="s">
        <v>14</v>
      </c>
    </row>
    <row r="25" spans="2:12" ht="18.75" customHeight="1">
      <c r="B25" s="16">
        <f t="shared" si="2"/>
        <v>22</v>
      </c>
      <c r="C25" s="2" t="str">
        <f t="shared" si="0"/>
        <v>Nguyễn Khánh Linh</v>
      </c>
      <c r="D25" s="17">
        <v>7.5</v>
      </c>
      <c r="E25" s="17">
        <v>7.75</v>
      </c>
      <c r="F25" s="17">
        <v>7.25</v>
      </c>
      <c r="G25" s="17">
        <v>6.75</v>
      </c>
      <c r="H25" s="18">
        <f>+D25*2+E25*2+F25+G25</f>
        <v>44.5</v>
      </c>
      <c r="I25" s="19" t="s">
        <v>34</v>
      </c>
      <c r="J25" s="1" t="s">
        <v>70</v>
      </c>
      <c r="L25" s="17" t="s">
        <v>26</v>
      </c>
    </row>
    <row r="26" spans="2:12" ht="18.75" customHeight="1">
      <c r="B26" s="3">
        <f t="shared" si="2"/>
        <v>23</v>
      </c>
      <c r="C26" s="2" t="str">
        <f t="shared" si="0"/>
        <v>Trần Cao Minh</v>
      </c>
      <c r="D26" s="2">
        <v>7.25</v>
      </c>
      <c r="E26" s="2">
        <v>7.5</v>
      </c>
      <c r="F26" s="2">
        <v>8.25</v>
      </c>
      <c r="G26" s="2">
        <v>6.25</v>
      </c>
      <c r="H26" s="5">
        <f t="shared" si="1"/>
        <v>44</v>
      </c>
      <c r="I26" s="4" t="s">
        <v>34</v>
      </c>
      <c r="J26" s="1" t="s">
        <v>64</v>
      </c>
      <c r="L26" s="2" t="s">
        <v>17</v>
      </c>
    </row>
    <row r="27" spans="2:12" ht="18.75" customHeight="1">
      <c r="B27" s="3">
        <f t="shared" si="2"/>
        <v>24</v>
      </c>
      <c r="C27" s="2" t="str">
        <f t="shared" si="0"/>
        <v>Vũ Thị Huyền Chinh</v>
      </c>
      <c r="D27" s="2">
        <v>7.5</v>
      </c>
      <c r="E27" s="2">
        <v>6.75</v>
      </c>
      <c r="F27" s="2">
        <v>8</v>
      </c>
      <c r="G27" s="2">
        <v>7</v>
      </c>
      <c r="H27" s="5">
        <f t="shared" si="1"/>
        <v>43.5</v>
      </c>
      <c r="I27" s="4" t="s">
        <v>34</v>
      </c>
      <c r="J27" s="1" t="s">
        <v>52</v>
      </c>
      <c r="L27" s="2" t="s">
        <v>20</v>
      </c>
    </row>
    <row r="28" spans="2:12" ht="18.75" customHeight="1">
      <c r="B28" s="3">
        <f t="shared" si="2"/>
        <v>25</v>
      </c>
      <c r="C28" s="2" t="str">
        <f t="shared" si="0"/>
        <v>Vũ Minh Quang</v>
      </c>
      <c r="D28" s="2">
        <v>6.75</v>
      </c>
      <c r="E28" s="2">
        <v>5</v>
      </c>
      <c r="F28" s="2">
        <v>7.25</v>
      </c>
      <c r="G28" s="2">
        <v>6.25</v>
      </c>
      <c r="H28" s="5">
        <f t="shared" si="1"/>
        <v>37</v>
      </c>
      <c r="I28" s="4" t="s">
        <v>35</v>
      </c>
      <c r="J28" s="1" t="s">
        <v>68</v>
      </c>
      <c r="L28" s="2" t="s">
        <v>28</v>
      </c>
    </row>
    <row r="29" spans="2:12" ht="18.75" customHeight="1">
      <c r="B29" s="26" t="s">
        <v>2</v>
      </c>
      <c r="C29" s="27"/>
      <c r="D29" s="12">
        <f>+SUM(D4:D28)</f>
        <v>193</v>
      </c>
      <c r="E29" s="15">
        <f>+SUM(E4:E28)</f>
        <v>196.75</v>
      </c>
      <c r="F29" s="12">
        <f>+SUM(F4:F28)</f>
        <v>219.5</v>
      </c>
      <c r="G29" s="15">
        <f>+SUM(G4:G28)</f>
        <v>208</v>
      </c>
      <c r="H29" s="15">
        <f>+SUM(H4:H28)</f>
        <v>1207</v>
      </c>
      <c r="I29" s="6"/>
    </row>
    <row r="30" spans="2:12" ht="18.75" customHeight="1" thickBot="1">
      <c r="B30" s="28" t="s">
        <v>24</v>
      </c>
      <c r="C30" s="29"/>
      <c r="D30" s="13">
        <f t="shared" ref="D30:H30" si="3">+D29/25</f>
        <v>7.72</v>
      </c>
      <c r="E30" s="13">
        <f t="shared" si="3"/>
        <v>7.87</v>
      </c>
      <c r="F30" s="13">
        <f t="shared" si="3"/>
        <v>8.7799999999999994</v>
      </c>
      <c r="G30" s="13">
        <f t="shared" si="3"/>
        <v>8.32</v>
      </c>
      <c r="H30" s="13">
        <f t="shared" si="3"/>
        <v>48.28</v>
      </c>
      <c r="I30" s="7"/>
    </row>
    <row r="31" spans="2:12" ht="15.75" thickTop="1"/>
  </sheetData>
  <sortState ref="H4:H28">
    <sortCondition descending="1" ref="H4"/>
  </sortState>
  <mergeCells count="3">
    <mergeCell ref="B29:C29"/>
    <mergeCell ref="B30:C30"/>
    <mergeCell ref="B1:I1"/>
  </mergeCells>
  <pageMargins left="0.57999999999999996" right="0.37" top="0.75" bottom="0.75" header="0.3" footer="0.3"/>
  <pageSetup paperSize="9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11"/>
  <sheetViews>
    <sheetView workbookViewId="0">
      <selection activeCell="I14" sqref="I14"/>
    </sheetView>
  </sheetViews>
  <sheetFormatPr defaultRowHeight="15"/>
  <cols>
    <col min="2" max="2" width="13.5703125" bestFit="1" customWidth="1"/>
    <col min="3" max="3" width="12" bestFit="1" customWidth="1"/>
    <col min="4" max="4" width="12" customWidth="1"/>
    <col min="5" max="6" width="12" bestFit="1" customWidth="1"/>
    <col min="7" max="7" width="10.5703125" bestFit="1" customWidth="1"/>
  </cols>
  <sheetData>
    <row r="2" spans="2:8" ht="37.5">
      <c r="B2" s="20" t="s">
        <v>40</v>
      </c>
      <c r="C2" s="21" t="s">
        <v>3</v>
      </c>
      <c r="D2" s="21" t="s">
        <v>4</v>
      </c>
      <c r="E2" s="21" t="s">
        <v>29</v>
      </c>
      <c r="F2" s="21" t="s">
        <v>30</v>
      </c>
      <c r="G2" s="20" t="s">
        <v>2</v>
      </c>
    </row>
    <row r="3" spans="2:8" ht="18.75">
      <c r="B3" s="22" t="s">
        <v>41</v>
      </c>
      <c r="C3" s="22">
        <v>7.72</v>
      </c>
      <c r="D3" s="22">
        <v>7.87</v>
      </c>
      <c r="E3" s="22">
        <v>8.7799999999999994</v>
      </c>
      <c r="F3" s="22">
        <v>8.32</v>
      </c>
      <c r="G3" s="22">
        <f t="shared" ref="G3:G10" si="0">+C3*2+D3*2+E3+F3</f>
        <v>48.28</v>
      </c>
    </row>
    <row r="4" spans="2:8" ht="18.75">
      <c r="B4" s="22" t="s">
        <v>42</v>
      </c>
      <c r="C4" s="22">
        <v>7.9</v>
      </c>
      <c r="D4" s="22">
        <v>8.36</v>
      </c>
      <c r="E4" s="22">
        <v>8.59</v>
      </c>
      <c r="F4" s="22">
        <v>7.77</v>
      </c>
      <c r="G4" s="22">
        <f t="shared" si="0"/>
        <v>48.879999999999995</v>
      </c>
    </row>
    <row r="5" spans="2:8" ht="18.75">
      <c r="B5" s="22" t="s">
        <v>43</v>
      </c>
      <c r="C5" s="22">
        <v>7.64</v>
      </c>
      <c r="D5" s="22">
        <v>7.81</v>
      </c>
      <c r="E5" s="22">
        <v>8.3800000000000008</v>
      </c>
      <c r="F5" s="22">
        <v>8.4600000000000009</v>
      </c>
      <c r="G5" s="22">
        <f t="shared" si="0"/>
        <v>47.74</v>
      </c>
    </row>
    <row r="6" spans="2:8" ht="18.75">
      <c r="B6" s="22" t="s">
        <v>44</v>
      </c>
      <c r="C6" s="22">
        <v>7.82</v>
      </c>
      <c r="D6" s="22">
        <v>8.18</v>
      </c>
      <c r="E6" s="22">
        <v>8.6300000000000008</v>
      </c>
      <c r="F6" s="22">
        <v>8.39</v>
      </c>
      <c r="G6" s="22">
        <f t="shared" si="0"/>
        <v>49.02</v>
      </c>
    </row>
    <row r="7" spans="2:8" ht="18.75">
      <c r="B7" s="22" t="s">
        <v>45</v>
      </c>
      <c r="C7" s="22">
        <v>8.15</v>
      </c>
      <c r="D7" s="22">
        <v>8.7899999999999991</v>
      </c>
      <c r="E7" s="22">
        <v>8.9700000000000006</v>
      </c>
      <c r="F7" s="22">
        <v>8.32</v>
      </c>
      <c r="G7" s="22">
        <f t="shared" si="0"/>
        <v>51.169999999999995</v>
      </c>
    </row>
    <row r="8" spans="2:8" ht="18.75">
      <c r="B8" s="22" t="s">
        <v>46</v>
      </c>
      <c r="C8" s="22">
        <v>8.1</v>
      </c>
      <c r="D8" s="22">
        <v>8.4</v>
      </c>
      <c r="E8" s="22">
        <v>9.25</v>
      </c>
      <c r="F8" s="22">
        <v>8.1999999999999993</v>
      </c>
      <c r="G8" s="22">
        <f t="shared" si="0"/>
        <v>50.45</v>
      </c>
    </row>
    <row r="9" spans="2:8" ht="18.75">
      <c r="B9" s="22" t="s">
        <v>47</v>
      </c>
      <c r="C9" s="22">
        <v>7.96</v>
      </c>
      <c r="D9" s="22">
        <v>8.3699999999999992</v>
      </c>
      <c r="E9" s="22">
        <v>8.7200000000000006</v>
      </c>
      <c r="F9" s="22">
        <v>8.09</v>
      </c>
      <c r="G9" s="22">
        <f t="shared" si="0"/>
        <v>49.47</v>
      </c>
    </row>
    <row r="10" spans="2:8" ht="18.75">
      <c r="B10" s="22" t="s">
        <v>2</v>
      </c>
      <c r="C10" s="22">
        <f t="shared" ref="C10:F10" si="1">+SUM(C3:C9)</f>
        <v>55.290000000000006</v>
      </c>
      <c r="D10" s="22">
        <f t="shared" si="1"/>
        <v>57.779999999999994</v>
      </c>
      <c r="E10" s="22">
        <f t="shared" si="1"/>
        <v>61.32</v>
      </c>
      <c r="F10" s="22">
        <f t="shared" si="1"/>
        <v>57.55</v>
      </c>
      <c r="G10" s="22">
        <f t="shared" si="0"/>
        <v>345.01</v>
      </c>
    </row>
    <row r="11" spans="2:8" ht="18.75">
      <c r="B11" s="23" t="s">
        <v>48</v>
      </c>
      <c r="C11" s="24">
        <f t="shared" ref="C11:G11" si="2">+C10/7</f>
        <v>7.8985714285714295</v>
      </c>
      <c r="D11" s="24">
        <f t="shared" si="2"/>
        <v>8.2542857142857127</v>
      </c>
      <c r="E11" s="24">
        <f t="shared" si="2"/>
        <v>8.76</v>
      </c>
      <c r="F11" s="24">
        <f t="shared" si="2"/>
        <v>8.2214285714285715</v>
      </c>
      <c r="G11" s="24">
        <f t="shared" si="2"/>
        <v>49.287142857142854</v>
      </c>
      <c r="H11" s="25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Trang_tính1 (2)</vt:lpstr>
      <vt:lpstr>Trang_tính1</vt:lpstr>
      <vt:lpstr>'Trang_tính1 (2)'!Print_Area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PV-DIEP</dc:creator>
  <cp:lastModifiedBy>AutoBVT</cp:lastModifiedBy>
  <cp:lastPrinted>2019-06-17T09:23:55Z</cp:lastPrinted>
  <dcterms:created xsi:type="dcterms:W3CDTF">2019-06-14T10:33:25Z</dcterms:created>
  <dcterms:modified xsi:type="dcterms:W3CDTF">2019-06-17T11:16:42Z</dcterms:modified>
</cp:coreProperties>
</file>