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7. Tài liệu kỹ thuật(Ms Hường, Ms Thuỷ, Ms Oanh, Ms Hằng, Ms Thắm)\- ĐP&amp;BHLĐ\Nam Từ Liêm\ĐK Size\"/>
    </mc:Choice>
  </mc:AlternateContent>
  <xr:revisionPtr revIDLastSave="0" documentId="13_ncr:1_{94690F79-153F-441C-B9CC-EF1173070711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DS" sheetId="4" state="hidden" r:id="rId1"/>
    <sheet name="Sheet2" sheetId="6" state="hidden" r:id="rId2"/>
    <sheet name="Sheet1" sheetId="5" state="hidden" r:id="rId3"/>
    <sheet name="Sơ mi nam &amp; nữ" sheetId="2" r:id="rId4"/>
    <sheet name="Quần âu -Nam" sheetId="10" r:id="rId5"/>
    <sheet name="Quần váy nữ" sheetId="7" r:id="rId6"/>
    <sheet name="Tham chiếu" sheetId="3" state="hidden" r:id="rId7"/>
    <sheet name="Áo Polo" sheetId="8" r:id="rId8"/>
    <sheet name="Quần thể thao" sheetId="9" r:id="rId9"/>
    <sheet name="Áo Khoác" sheetId="11" r:id="rId10"/>
    <sheet name="khác" sheetId="13" r:id="rId11"/>
  </sheets>
  <definedNames>
    <definedName name="_xlnm._FilterDatabase" localSheetId="0" hidden="1">DS!$A$1:$AW$859</definedName>
    <definedName name="_xlnm.Print_Area" localSheetId="3">'Sơ mi nam &amp; nữ'!$A$1:$G$15</definedName>
    <definedName name="_xlnm.Print_Titles" localSheetId="3">'Sơ mi nam &amp; nữ'!$1:$3</definedName>
    <definedName name="table1">'Tham chiếu'!$B$3:$M$13</definedName>
    <definedName name="table2">'Tham chiếu'!$B$17:$S$25</definedName>
    <definedName name="table3">'Tham chiếu'!$B$29:$T$37</definedName>
    <definedName name="table4">'Tham chiếu'!$B$41:$T$49</definedName>
    <definedName name="table5">'Tham chiếu'!$B$53:$T$61</definedName>
    <definedName name="table6">'Tham chiếu'!$B$65:$T$74</definedName>
    <definedName name="table7">'Tham chiếu'!$B$78:$T$87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61" i="4" l="1"/>
  <c r="AR861" i="4"/>
  <c r="AP861" i="4"/>
  <c r="AP862" i="4"/>
  <c r="AP863" i="4"/>
  <c r="AN861" i="4"/>
  <c r="AN862" i="4"/>
  <c r="AN863" i="4"/>
  <c r="AL861" i="4"/>
  <c r="AL862" i="4"/>
  <c r="AL863" i="4"/>
  <c r="AJ863" i="4"/>
  <c r="AH861" i="4"/>
  <c r="AH862" i="4"/>
  <c r="AF861" i="4"/>
  <c r="AF862" i="4"/>
  <c r="AF863" i="4"/>
  <c r="AD861" i="4"/>
  <c r="AD863" i="4"/>
  <c r="AB861" i="4"/>
  <c r="AB862" i="4"/>
  <c r="AB863" i="4"/>
  <c r="Z861" i="4"/>
  <c r="Z862" i="4"/>
  <c r="Z863" i="4"/>
  <c r="X861" i="4"/>
  <c r="X862" i="4"/>
  <c r="X863" i="4"/>
  <c r="AT860" i="4"/>
  <c r="AR860" i="4"/>
  <c r="AP860" i="4"/>
  <c r="AN860" i="4"/>
  <c r="AL860" i="4"/>
  <c r="AJ860" i="4"/>
  <c r="AH860" i="4"/>
  <c r="AB860" i="4"/>
  <c r="AF860" i="4"/>
  <c r="Z860" i="4"/>
  <c r="X860" i="4"/>
  <c r="AU860" i="4"/>
  <c r="AU861" i="4"/>
  <c r="AU862" i="4"/>
  <c r="AU863" i="4"/>
  <c r="J863" i="4"/>
  <c r="E863" i="4"/>
  <c r="J862" i="4"/>
  <c r="E862" i="4"/>
  <c r="J861" i="4"/>
  <c r="E861" i="4"/>
  <c r="J860" i="4"/>
  <c r="E860" i="4"/>
  <c r="AD755" i="4"/>
  <c r="AD779" i="4"/>
  <c r="AD802" i="4"/>
  <c r="AD806" i="4"/>
  <c r="AD836" i="4"/>
  <c r="AD685" i="4"/>
  <c r="AD693" i="4"/>
  <c r="AP14" i="4"/>
  <c r="AF14" i="4"/>
  <c r="X40" i="4"/>
  <c r="X820" i="4"/>
  <c r="X809" i="4"/>
  <c r="X808" i="4"/>
  <c r="X807" i="4"/>
  <c r="X805" i="4"/>
  <c r="X801" i="4"/>
  <c r="X790" i="4"/>
  <c r="X780" i="4"/>
  <c r="X770" i="4"/>
  <c r="X760" i="4"/>
  <c r="X750" i="4"/>
  <c r="X740" i="4"/>
  <c r="X730" i="4"/>
  <c r="X720" i="4"/>
  <c r="X710" i="4"/>
  <c r="X709" i="4"/>
  <c r="X708" i="4"/>
  <c r="X706" i="4"/>
  <c r="X705" i="4"/>
  <c r="X704" i="4"/>
  <c r="X703" i="4"/>
  <c r="X702" i="4"/>
  <c r="X701" i="4"/>
  <c r="X700" i="4"/>
  <c r="X690" i="4"/>
  <c r="X660" i="4"/>
  <c r="X610" i="4"/>
  <c r="X603" i="4"/>
  <c r="X601" i="4"/>
  <c r="X600" i="4"/>
  <c r="X590" i="4"/>
  <c r="X560" i="4"/>
  <c r="X550" i="4"/>
  <c r="X540" i="4"/>
  <c r="X520" i="4"/>
  <c r="X510" i="4"/>
  <c r="X508" i="4"/>
  <c r="X507" i="4"/>
  <c r="X505" i="4"/>
  <c r="X503" i="4"/>
  <c r="X502" i="4"/>
  <c r="X501" i="4"/>
  <c r="X500" i="4"/>
  <c r="X490" i="4"/>
  <c r="X480" i="4"/>
  <c r="X470" i="4"/>
  <c r="X450" i="4"/>
  <c r="X440" i="4"/>
  <c r="X410" i="4"/>
  <c r="X408" i="4"/>
  <c r="X406" i="4"/>
  <c r="X404" i="4"/>
  <c r="X403" i="4"/>
  <c r="X390" i="4"/>
  <c r="X380" i="4"/>
  <c r="X370" i="4"/>
  <c r="X360" i="4"/>
  <c r="X310" i="4"/>
  <c r="X308" i="4"/>
  <c r="X304" i="4"/>
  <c r="X301" i="4"/>
  <c r="X290" i="4"/>
  <c r="X280" i="4"/>
  <c r="X270" i="4"/>
  <c r="X260" i="4"/>
  <c r="X250" i="4"/>
  <c r="X240" i="4"/>
  <c r="X230" i="4"/>
  <c r="X220" i="4"/>
  <c r="X210" i="4"/>
  <c r="X208" i="4"/>
  <c r="X207" i="4"/>
  <c r="X206" i="4"/>
  <c r="X205" i="4"/>
  <c r="X204" i="4"/>
  <c r="X203" i="4"/>
  <c r="X202" i="4"/>
  <c r="X201" i="4"/>
  <c r="X200" i="4"/>
  <c r="X190" i="4"/>
  <c r="X180" i="4"/>
  <c r="X170" i="4"/>
  <c r="X160" i="4"/>
  <c r="X150" i="4"/>
  <c r="X140" i="4"/>
  <c r="X130" i="4"/>
  <c r="X120" i="4"/>
  <c r="X110" i="4"/>
  <c r="X109" i="4"/>
  <c r="X108" i="4"/>
  <c r="X107" i="4"/>
  <c r="X106" i="4"/>
  <c r="X105" i="4"/>
  <c r="X104" i="4"/>
  <c r="X103" i="4"/>
  <c r="X102" i="4"/>
  <c r="X101" i="4"/>
  <c r="X100" i="4"/>
  <c r="X90" i="4"/>
  <c r="X80" i="4"/>
  <c r="X70" i="4"/>
  <c r="X60" i="4"/>
  <c r="X50" i="4"/>
  <c r="X30" i="4"/>
  <c r="X20" i="4"/>
  <c r="X10" i="4"/>
  <c r="AR7" i="4" l="1"/>
  <c r="AR8" i="4"/>
  <c r="AR9" i="4"/>
  <c r="AR10" i="4"/>
  <c r="AR11" i="4"/>
  <c r="AR12" i="4"/>
  <c r="AR13" i="4"/>
  <c r="AR14" i="4"/>
  <c r="AR16" i="4"/>
  <c r="AR17" i="4"/>
  <c r="AR18" i="4"/>
  <c r="AR19" i="4"/>
  <c r="AR20" i="4"/>
  <c r="AR21" i="4"/>
  <c r="AR23" i="4"/>
  <c r="AR24" i="4"/>
  <c r="AR25" i="4"/>
  <c r="AR26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8" i="4"/>
  <c r="AR99" i="4"/>
  <c r="AR100" i="4"/>
  <c r="AR101" i="4"/>
  <c r="AR102" i="4"/>
  <c r="AR103" i="4"/>
  <c r="AR104" i="4"/>
  <c r="AR105" i="4"/>
  <c r="AR106" i="4"/>
  <c r="AR107" i="4"/>
  <c r="AR108" i="4"/>
  <c r="AR109" i="4"/>
  <c r="AR110" i="4"/>
  <c r="AR111" i="4"/>
  <c r="AR112" i="4"/>
  <c r="AR113" i="4"/>
  <c r="AR114" i="4"/>
  <c r="AR115" i="4"/>
  <c r="AR116" i="4"/>
  <c r="AR117" i="4"/>
  <c r="AR118" i="4"/>
  <c r="AR120" i="4"/>
  <c r="AR121" i="4"/>
  <c r="AR122" i="4"/>
  <c r="AR123" i="4"/>
  <c r="AR124" i="4"/>
  <c r="AR125" i="4"/>
  <c r="AR126" i="4"/>
  <c r="AR127" i="4"/>
  <c r="AR128" i="4"/>
  <c r="AR129" i="4"/>
  <c r="AR130" i="4"/>
  <c r="AR131" i="4"/>
  <c r="AR132" i="4"/>
  <c r="AR133" i="4"/>
  <c r="AR134" i="4"/>
  <c r="AR135" i="4"/>
  <c r="AR136" i="4"/>
  <c r="AR137" i="4"/>
  <c r="AR138" i="4"/>
  <c r="AR139" i="4"/>
  <c r="AR140" i="4"/>
  <c r="AR141" i="4"/>
  <c r="AR142" i="4"/>
  <c r="AR143" i="4"/>
  <c r="AR144" i="4"/>
  <c r="AR145" i="4"/>
  <c r="AR146" i="4"/>
  <c r="AR147" i="4"/>
  <c r="AR148" i="4"/>
  <c r="AR149" i="4"/>
  <c r="AR150" i="4"/>
  <c r="AR151" i="4"/>
  <c r="AR152" i="4"/>
  <c r="AR153" i="4"/>
  <c r="AR154" i="4"/>
  <c r="AR155" i="4"/>
  <c r="AR156" i="4"/>
  <c r="AR157" i="4"/>
  <c r="AR158" i="4"/>
  <c r="AR159" i="4"/>
  <c r="AR160" i="4"/>
  <c r="AR161" i="4"/>
  <c r="AR162" i="4"/>
  <c r="AR163" i="4"/>
  <c r="AR164" i="4"/>
  <c r="AR165" i="4"/>
  <c r="AR166" i="4"/>
  <c r="AR167" i="4"/>
  <c r="AR168" i="4"/>
  <c r="AR169" i="4"/>
  <c r="AR170" i="4"/>
  <c r="AR171" i="4"/>
  <c r="AR172" i="4"/>
  <c r="AR173" i="4"/>
  <c r="AR174" i="4"/>
  <c r="AR175" i="4"/>
  <c r="AR176" i="4"/>
  <c r="AR177" i="4"/>
  <c r="AR178" i="4"/>
  <c r="AR179" i="4"/>
  <c r="AR180" i="4"/>
  <c r="AR181" i="4"/>
  <c r="AR182" i="4"/>
  <c r="AR183" i="4"/>
  <c r="AR184" i="4"/>
  <c r="AR185" i="4"/>
  <c r="AR186" i="4"/>
  <c r="AR187" i="4"/>
  <c r="AR188" i="4"/>
  <c r="AR189" i="4"/>
  <c r="AR190" i="4"/>
  <c r="AR191" i="4"/>
  <c r="AR192" i="4"/>
  <c r="AR193" i="4"/>
  <c r="AR194" i="4"/>
  <c r="AR195" i="4"/>
  <c r="AR196" i="4"/>
  <c r="AR197" i="4"/>
  <c r="AR198" i="4"/>
  <c r="AR199" i="4"/>
  <c r="AR200" i="4"/>
  <c r="AR201" i="4"/>
  <c r="AR202" i="4"/>
  <c r="AR203" i="4"/>
  <c r="AR204" i="4"/>
  <c r="AR205" i="4"/>
  <c r="AR206" i="4"/>
  <c r="AR207" i="4"/>
  <c r="AR208" i="4"/>
  <c r="AR209" i="4"/>
  <c r="AR210" i="4"/>
  <c r="AR211" i="4"/>
  <c r="AR212" i="4"/>
  <c r="AR213" i="4"/>
  <c r="AR214" i="4"/>
  <c r="AR215" i="4"/>
  <c r="AR216" i="4"/>
  <c r="AR217" i="4"/>
  <c r="AR218" i="4"/>
  <c r="AR219" i="4"/>
  <c r="AR220" i="4"/>
  <c r="AR221" i="4"/>
  <c r="AR222" i="4"/>
  <c r="AR223" i="4"/>
  <c r="AR224" i="4"/>
  <c r="AR225" i="4"/>
  <c r="AR226" i="4"/>
  <c r="AR227" i="4"/>
  <c r="AR228" i="4"/>
  <c r="AR229" i="4"/>
  <c r="AR230" i="4"/>
  <c r="AR232" i="4"/>
  <c r="AR234" i="4"/>
  <c r="AR235" i="4"/>
  <c r="AR236" i="4"/>
  <c r="AR237" i="4"/>
  <c r="AR238" i="4"/>
  <c r="AR239" i="4"/>
  <c r="AR240" i="4"/>
  <c r="AR241" i="4"/>
  <c r="AR242" i="4"/>
  <c r="AR243" i="4"/>
  <c r="AR244" i="4"/>
  <c r="AR245" i="4"/>
  <c r="AR246" i="4"/>
  <c r="AR247" i="4"/>
  <c r="AR248" i="4"/>
  <c r="AR249" i="4"/>
  <c r="AR250" i="4"/>
  <c r="AR251" i="4"/>
  <c r="AR252" i="4"/>
  <c r="AR253" i="4"/>
  <c r="AR254" i="4"/>
  <c r="AR256" i="4"/>
  <c r="AR257" i="4"/>
  <c r="AR258" i="4"/>
  <c r="AR259" i="4"/>
  <c r="AR260" i="4"/>
  <c r="AR261" i="4"/>
  <c r="AR262" i="4"/>
  <c r="AR263" i="4"/>
  <c r="AR264" i="4"/>
  <c r="AR265" i="4"/>
  <c r="AR266" i="4"/>
  <c r="AR267" i="4"/>
  <c r="AR268" i="4"/>
  <c r="AR269" i="4"/>
  <c r="AR270" i="4"/>
  <c r="AR271" i="4"/>
  <c r="AR272" i="4"/>
  <c r="AR273" i="4"/>
  <c r="AR275" i="4"/>
  <c r="AR276" i="4"/>
  <c r="AR277" i="4"/>
  <c r="AR280" i="4"/>
  <c r="AR281" i="4"/>
  <c r="AR282" i="4"/>
  <c r="AR283" i="4"/>
  <c r="AR284" i="4"/>
  <c r="AR285" i="4"/>
  <c r="AR286" i="4"/>
  <c r="AR287" i="4"/>
  <c r="AR288" i="4"/>
  <c r="AR289" i="4"/>
  <c r="AR290" i="4"/>
  <c r="AR291" i="4"/>
  <c r="AR292" i="4"/>
  <c r="AR293" i="4"/>
  <c r="AR295" i="4"/>
  <c r="AR296" i="4"/>
  <c r="AR297" i="4"/>
  <c r="AR298" i="4"/>
  <c r="AR299" i="4"/>
  <c r="AR301" i="4"/>
  <c r="AR303" i="4"/>
  <c r="AR304" i="4"/>
  <c r="AR305" i="4"/>
  <c r="AR306" i="4"/>
  <c r="AR308" i="4"/>
  <c r="AR310" i="4"/>
  <c r="AR311" i="4"/>
  <c r="AR313" i="4"/>
  <c r="AR314" i="4"/>
  <c r="AR315" i="4"/>
  <c r="AR316" i="4"/>
  <c r="AR317" i="4"/>
  <c r="AR318" i="4"/>
  <c r="AR319" i="4"/>
  <c r="AR321" i="4"/>
  <c r="AR323" i="4"/>
  <c r="AR327" i="4"/>
  <c r="AR328" i="4"/>
  <c r="AR329" i="4"/>
  <c r="AR330" i="4"/>
  <c r="AR331" i="4"/>
  <c r="AR333" i="4"/>
  <c r="AR334" i="4"/>
  <c r="AR335" i="4"/>
  <c r="AR336" i="4"/>
  <c r="AR338" i="4"/>
  <c r="AR341" i="4"/>
  <c r="AR342" i="4"/>
  <c r="AR349" i="4"/>
  <c r="AR351" i="4"/>
  <c r="AR352" i="4"/>
  <c r="AR353" i="4"/>
  <c r="AR360" i="4"/>
  <c r="AR362" i="4"/>
  <c r="AR366" i="4"/>
  <c r="AR368" i="4"/>
  <c r="AR370" i="4"/>
  <c r="AR372" i="4"/>
  <c r="AR374" i="4"/>
  <c r="AR375" i="4"/>
  <c r="AR376" i="4"/>
  <c r="AR377" i="4"/>
  <c r="AR378" i="4"/>
  <c r="AR379" i="4"/>
  <c r="AR380" i="4"/>
  <c r="AR381" i="4"/>
  <c r="AR382" i="4"/>
  <c r="AR384" i="4"/>
  <c r="AR385" i="4"/>
  <c r="AR386" i="4"/>
  <c r="AR388" i="4"/>
  <c r="AR389" i="4"/>
  <c r="AR390" i="4"/>
  <c r="AR396" i="4"/>
  <c r="AR398" i="4"/>
  <c r="AR399" i="4"/>
  <c r="AR400" i="4"/>
  <c r="AR403" i="4"/>
  <c r="AR406" i="4"/>
  <c r="AR411" i="4"/>
  <c r="AR412" i="4"/>
  <c r="AR413" i="4"/>
  <c r="AR415" i="4"/>
  <c r="AR417" i="4"/>
  <c r="AR418" i="4"/>
  <c r="AR419" i="4"/>
  <c r="AR420" i="4"/>
  <c r="AR421" i="4"/>
  <c r="AR422" i="4"/>
  <c r="AR425" i="4"/>
  <c r="AR426" i="4"/>
  <c r="AR428" i="4"/>
  <c r="AR429" i="4"/>
  <c r="AR431" i="4"/>
  <c r="AR432" i="4"/>
  <c r="AR433" i="4"/>
  <c r="AR434" i="4"/>
  <c r="AR439" i="4"/>
  <c r="AR440" i="4"/>
  <c r="AR442" i="4"/>
  <c r="AR443" i="4"/>
  <c r="AR444" i="4"/>
  <c r="AR445" i="4"/>
  <c r="AR446" i="4"/>
  <c r="AR447" i="4"/>
  <c r="AR448" i="4"/>
  <c r="AR449" i="4"/>
  <c r="AR450" i="4"/>
  <c r="AR451" i="4"/>
  <c r="AR452" i="4"/>
  <c r="AR453" i="4"/>
  <c r="AR454" i="4"/>
  <c r="AR455" i="4"/>
  <c r="AR456" i="4"/>
  <c r="AR457" i="4"/>
  <c r="AR458" i="4"/>
  <c r="AR459" i="4"/>
  <c r="AR460" i="4"/>
  <c r="AR461" i="4"/>
  <c r="AR462" i="4"/>
  <c r="AR463" i="4"/>
  <c r="AR464" i="4"/>
  <c r="AR465" i="4"/>
  <c r="AR467" i="4"/>
  <c r="AR468" i="4"/>
  <c r="AR469" i="4"/>
  <c r="AR470" i="4"/>
  <c r="AR471" i="4"/>
  <c r="AR472" i="4"/>
  <c r="AR473" i="4"/>
  <c r="AR474" i="4"/>
  <c r="AR475" i="4"/>
  <c r="AR476" i="4"/>
  <c r="AR477" i="4"/>
  <c r="AR478" i="4"/>
  <c r="AR480" i="4"/>
  <c r="AR484" i="4"/>
  <c r="AR485" i="4"/>
  <c r="AR486" i="4"/>
  <c r="AR487" i="4"/>
  <c r="AR488" i="4"/>
  <c r="AR489" i="4"/>
  <c r="AR490" i="4"/>
  <c r="AR491" i="4"/>
  <c r="AR492" i="4"/>
  <c r="AR493" i="4"/>
  <c r="AR494" i="4"/>
  <c r="AR496" i="4"/>
  <c r="AR497" i="4"/>
  <c r="AR499" i="4"/>
  <c r="AR500" i="4"/>
  <c r="AR501" i="4"/>
  <c r="AR502" i="4"/>
  <c r="AR503" i="4"/>
  <c r="AR504" i="4"/>
  <c r="AR505" i="4"/>
  <c r="AR506" i="4"/>
  <c r="AR507" i="4"/>
  <c r="AR508" i="4"/>
  <c r="AR509" i="4"/>
  <c r="AR510" i="4"/>
  <c r="AR511" i="4"/>
  <c r="AR512" i="4"/>
  <c r="AR515" i="4"/>
  <c r="AR516" i="4"/>
  <c r="AR518" i="4"/>
  <c r="AR519" i="4"/>
  <c r="AR520" i="4"/>
  <c r="AR521" i="4"/>
  <c r="AR522" i="4"/>
  <c r="AR523" i="4"/>
  <c r="AR525" i="4"/>
  <c r="AR526" i="4"/>
  <c r="AR527" i="4"/>
  <c r="AR528" i="4"/>
  <c r="AR532" i="4"/>
  <c r="AR534" i="4"/>
  <c r="AR535" i="4"/>
  <c r="AR536" i="4"/>
  <c r="AR537" i="4"/>
  <c r="AR539" i="4"/>
  <c r="AR540" i="4"/>
  <c r="AR541" i="4"/>
  <c r="AR542" i="4"/>
  <c r="AR543" i="4"/>
  <c r="AR545" i="4"/>
  <c r="AR546" i="4"/>
  <c r="AR547" i="4"/>
  <c r="AR549" i="4"/>
  <c r="AR552" i="4"/>
  <c r="AR553" i="4"/>
  <c r="AR554" i="4"/>
  <c r="AR555" i="4"/>
  <c r="AR556" i="4"/>
  <c r="AR557" i="4"/>
  <c r="AR558" i="4"/>
  <c r="AR559" i="4"/>
  <c r="AR560" i="4"/>
  <c r="AR561" i="4"/>
  <c r="AR562" i="4"/>
  <c r="AR563" i="4"/>
  <c r="AR564" i="4"/>
  <c r="AR565" i="4"/>
  <c r="AR566" i="4"/>
  <c r="AR567" i="4"/>
  <c r="AR568" i="4"/>
  <c r="AR569" i="4"/>
  <c r="AR570" i="4"/>
  <c r="AR571" i="4"/>
  <c r="AR572" i="4"/>
  <c r="AR574" i="4"/>
  <c r="AR576" i="4"/>
  <c r="AR577" i="4"/>
  <c r="AR578" i="4"/>
  <c r="AR579" i="4"/>
  <c r="AR581" i="4"/>
  <c r="AR584" i="4"/>
  <c r="AR586" i="4"/>
  <c r="AR589" i="4"/>
  <c r="AR591" i="4"/>
  <c r="AR592" i="4"/>
  <c r="AR593" i="4"/>
  <c r="AR594" i="4"/>
  <c r="AR596" i="4"/>
  <c r="AR597" i="4"/>
  <c r="AR598" i="4"/>
  <c r="AR599" i="4"/>
  <c r="AR600" i="4"/>
  <c r="AR601" i="4"/>
  <c r="AR603" i="4"/>
  <c r="AR604" i="4"/>
  <c r="AR605" i="4"/>
  <c r="AR606" i="4"/>
  <c r="AR607" i="4"/>
  <c r="AR608" i="4"/>
  <c r="AR609" i="4"/>
  <c r="AR610" i="4"/>
  <c r="AR611" i="4"/>
  <c r="AR612" i="4"/>
  <c r="AR615" i="4"/>
  <c r="AR618" i="4"/>
  <c r="AR619" i="4"/>
  <c r="AR620" i="4"/>
  <c r="AR621" i="4"/>
  <c r="AR622" i="4"/>
  <c r="AR625" i="4"/>
  <c r="AR626" i="4"/>
  <c r="AR627" i="4"/>
  <c r="AR628" i="4"/>
  <c r="AR629" i="4"/>
  <c r="AR631" i="4"/>
  <c r="AR632" i="4"/>
  <c r="AR633" i="4"/>
  <c r="AR634" i="4"/>
  <c r="AR635" i="4"/>
  <c r="AR636" i="4"/>
  <c r="AR637" i="4"/>
  <c r="AR638" i="4"/>
  <c r="AR639" i="4"/>
  <c r="AR640" i="4"/>
  <c r="AR641" i="4"/>
  <c r="AR642" i="4"/>
  <c r="AR643" i="4"/>
  <c r="AR644" i="4"/>
  <c r="AR645" i="4"/>
  <c r="AR646" i="4"/>
  <c r="AR647" i="4"/>
  <c r="AR648" i="4"/>
  <c r="AR649" i="4"/>
  <c r="AR651" i="4"/>
  <c r="AR652" i="4"/>
  <c r="AR653" i="4"/>
  <c r="AR654" i="4"/>
  <c r="AR655" i="4"/>
  <c r="AR656" i="4"/>
  <c r="AR657" i="4"/>
  <c r="AR658" i="4"/>
  <c r="AR660" i="4"/>
  <c r="AR661" i="4"/>
  <c r="AR662" i="4"/>
  <c r="AR663" i="4"/>
  <c r="AR665" i="4"/>
  <c r="AR667" i="4"/>
  <c r="AR668" i="4"/>
  <c r="AR669" i="4"/>
  <c r="AR670" i="4"/>
  <c r="AR671" i="4"/>
  <c r="AR672" i="4"/>
  <c r="AR673" i="4"/>
  <c r="AR675" i="4"/>
  <c r="AR676" i="4"/>
  <c r="AR679" i="4"/>
  <c r="AR680" i="4"/>
  <c r="AR681" i="4"/>
  <c r="AR683" i="4"/>
  <c r="AR684" i="4"/>
  <c r="AR685" i="4"/>
  <c r="AR687" i="4"/>
  <c r="AR689" i="4"/>
  <c r="AR690" i="4"/>
  <c r="AR691" i="4"/>
  <c r="AR693" i="4"/>
  <c r="AR694" i="4"/>
  <c r="AR695" i="4"/>
  <c r="AR696" i="4"/>
  <c r="AR697" i="4"/>
  <c r="AR699" i="4"/>
  <c r="AR700" i="4"/>
  <c r="AR701" i="4"/>
  <c r="AR702" i="4"/>
  <c r="AR703" i="4"/>
  <c r="AR704" i="4"/>
  <c r="AR705" i="4"/>
  <c r="AR706" i="4"/>
  <c r="AR707" i="4"/>
  <c r="AR708" i="4"/>
  <c r="AR710" i="4"/>
  <c r="AR711" i="4"/>
  <c r="AR712" i="4"/>
  <c r="AR714" i="4"/>
  <c r="AR715" i="4"/>
  <c r="AR717" i="4"/>
  <c r="AR718" i="4"/>
  <c r="AR719" i="4"/>
  <c r="AR720" i="4"/>
  <c r="AR721" i="4"/>
  <c r="AR722" i="4"/>
  <c r="AR724" i="4"/>
  <c r="AR725" i="4"/>
  <c r="AR727" i="4"/>
  <c r="AR728" i="4"/>
  <c r="AR730" i="4"/>
  <c r="AR732" i="4"/>
  <c r="AR733" i="4"/>
  <c r="AR734" i="4"/>
  <c r="AR736" i="4"/>
  <c r="AR737" i="4"/>
  <c r="AR738" i="4"/>
  <c r="AR739" i="4"/>
  <c r="AR740" i="4"/>
  <c r="AR741" i="4"/>
  <c r="AR742" i="4"/>
  <c r="AR743" i="4"/>
  <c r="AR745" i="4"/>
  <c r="AR746" i="4"/>
  <c r="AR747" i="4"/>
  <c r="AR749" i="4"/>
  <c r="AR750" i="4"/>
  <c r="AR751" i="4"/>
  <c r="AR752" i="4"/>
  <c r="AR753" i="4"/>
  <c r="AR754" i="4"/>
  <c r="AR755" i="4"/>
  <c r="AR756" i="4"/>
  <c r="AR758" i="4"/>
  <c r="AR759" i="4"/>
  <c r="AR760" i="4"/>
  <c r="AR761" i="4"/>
  <c r="AR763" i="4"/>
  <c r="AR765" i="4"/>
  <c r="AR766" i="4"/>
  <c r="AR767" i="4"/>
  <c r="AR769" i="4"/>
  <c r="AR770" i="4"/>
  <c r="AR773" i="4"/>
  <c r="AR774" i="4"/>
  <c r="AR775" i="4"/>
  <c r="AR776" i="4"/>
  <c r="AR778" i="4"/>
  <c r="AR779" i="4"/>
  <c r="AR780" i="4"/>
  <c r="AR782" i="4"/>
  <c r="AR783" i="4"/>
  <c r="AR784" i="4"/>
  <c r="AR786" i="4"/>
  <c r="AR787" i="4"/>
  <c r="AR789" i="4"/>
  <c r="AR790" i="4"/>
  <c r="AR792" i="4"/>
  <c r="AR793" i="4"/>
  <c r="AR794" i="4"/>
  <c r="AR796" i="4"/>
  <c r="AR798" i="4"/>
  <c r="AR799" i="4"/>
  <c r="AR801" i="4"/>
  <c r="AR802" i="4"/>
  <c r="AR804" i="4"/>
  <c r="AR805" i="4"/>
  <c r="AR806" i="4"/>
  <c r="AR807" i="4"/>
  <c r="AR808" i="4"/>
  <c r="AR810" i="4"/>
  <c r="AR811" i="4"/>
  <c r="AR812" i="4"/>
  <c r="AR813" i="4"/>
  <c r="AR814" i="4"/>
  <c r="AR815" i="4"/>
  <c r="AR816" i="4"/>
  <c r="AR817" i="4"/>
  <c r="AR818" i="4"/>
  <c r="AR821" i="4"/>
  <c r="AR822" i="4"/>
  <c r="AR823" i="4"/>
  <c r="AR824" i="4"/>
  <c r="AR825" i="4"/>
  <c r="AR826" i="4"/>
  <c r="AR827" i="4"/>
  <c r="AR828" i="4"/>
  <c r="AR829" i="4"/>
  <c r="AR830" i="4"/>
  <c r="AR831" i="4"/>
  <c r="AR833" i="4"/>
  <c r="AR836" i="4"/>
  <c r="AR837" i="4"/>
  <c r="AR839" i="4"/>
  <c r="AR841" i="4"/>
  <c r="AR842" i="4"/>
  <c r="AR843" i="4"/>
  <c r="AR846" i="4"/>
  <c r="AR847" i="4"/>
  <c r="AR848" i="4"/>
  <c r="AR849" i="4"/>
  <c r="AR850" i="4"/>
  <c r="AR852" i="4"/>
  <c r="AR853" i="4"/>
  <c r="AR854" i="4"/>
  <c r="AR855" i="4"/>
  <c r="AR856" i="4"/>
  <c r="AR858" i="4"/>
  <c r="AR859" i="4"/>
  <c r="AP7" i="4"/>
  <c r="AP8" i="4"/>
  <c r="AP9" i="4"/>
  <c r="AP10" i="4"/>
  <c r="AP11" i="4"/>
  <c r="AP12" i="4"/>
  <c r="AP13" i="4"/>
  <c r="AP15" i="4"/>
  <c r="AP16" i="4"/>
  <c r="AP17" i="4"/>
  <c r="AP18" i="4"/>
  <c r="AP19" i="4"/>
  <c r="AP20" i="4"/>
  <c r="AP21" i="4"/>
  <c r="AP23" i="4"/>
  <c r="AP24" i="4"/>
  <c r="AP25" i="4"/>
  <c r="AP26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4" i="4"/>
  <c r="AP115" i="4"/>
  <c r="AP116" i="4"/>
  <c r="AP117" i="4"/>
  <c r="AP118" i="4"/>
  <c r="AP120" i="4"/>
  <c r="AP121" i="4"/>
  <c r="AP122" i="4"/>
  <c r="AP123" i="4"/>
  <c r="AP124" i="4"/>
  <c r="AP125" i="4"/>
  <c r="AP126" i="4"/>
  <c r="AP127" i="4"/>
  <c r="AP128" i="4"/>
  <c r="AP129" i="4"/>
  <c r="AP130" i="4"/>
  <c r="AP131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58" i="4"/>
  <c r="AP159" i="4"/>
  <c r="AP160" i="4"/>
  <c r="AP161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3" i="4"/>
  <c r="AP194" i="4"/>
  <c r="AP195" i="4"/>
  <c r="AP196" i="4"/>
  <c r="AP197" i="4"/>
  <c r="AP198" i="4"/>
  <c r="AP199" i="4"/>
  <c r="AP200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213" i="4"/>
  <c r="AP214" i="4"/>
  <c r="AP215" i="4"/>
  <c r="AP216" i="4"/>
  <c r="AP217" i="4"/>
  <c r="AP218" i="4"/>
  <c r="AP219" i="4"/>
  <c r="AP220" i="4"/>
  <c r="AP221" i="4"/>
  <c r="AP222" i="4"/>
  <c r="AP223" i="4"/>
  <c r="AP224" i="4"/>
  <c r="AP225" i="4"/>
  <c r="AP226" i="4"/>
  <c r="AP227" i="4"/>
  <c r="AP228" i="4"/>
  <c r="AP230" i="4"/>
  <c r="AP232" i="4"/>
  <c r="AP233" i="4"/>
  <c r="AP234" i="4"/>
  <c r="AP235" i="4"/>
  <c r="AP236" i="4"/>
  <c r="AP237" i="4"/>
  <c r="AP238" i="4"/>
  <c r="AP239" i="4"/>
  <c r="AP240" i="4"/>
  <c r="AP241" i="4"/>
  <c r="AP243" i="4"/>
  <c r="AP244" i="4"/>
  <c r="AP245" i="4"/>
  <c r="AP246" i="4"/>
  <c r="AP247" i="4"/>
  <c r="AP248" i="4"/>
  <c r="AP249" i="4"/>
  <c r="AP250" i="4"/>
  <c r="AP251" i="4"/>
  <c r="AP252" i="4"/>
  <c r="AP253" i="4"/>
  <c r="AP254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5" i="4"/>
  <c r="AP276" i="4"/>
  <c r="AP277" i="4"/>
  <c r="AP278" i="4"/>
  <c r="AP279" i="4"/>
  <c r="AP280" i="4"/>
  <c r="AP281" i="4"/>
  <c r="AP282" i="4"/>
  <c r="AP283" i="4"/>
  <c r="AP284" i="4"/>
  <c r="AP286" i="4"/>
  <c r="AP287" i="4"/>
  <c r="AP288" i="4"/>
  <c r="AP289" i="4"/>
  <c r="AP290" i="4"/>
  <c r="AP291" i="4"/>
  <c r="AP292" i="4"/>
  <c r="AP293" i="4"/>
  <c r="AP294" i="4"/>
  <c r="AP295" i="4"/>
  <c r="AP296" i="4"/>
  <c r="AP297" i="4"/>
  <c r="AP298" i="4"/>
  <c r="AP299" i="4"/>
  <c r="AP301" i="4"/>
  <c r="AP302" i="4"/>
  <c r="AP303" i="4"/>
  <c r="AP304" i="4"/>
  <c r="AP305" i="4"/>
  <c r="AP306" i="4"/>
  <c r="AP308" i="4"/>
  <c r="AP311" i="4"/>
  <c r="AP313" i="4"/>
  <c r="AP314" i="4"/>
  <c r="AP316" i="4"/>
  <c r="AP317" i="4"/>
  <c r="AP318" i="4"/>
  <c r="AP319" i="4"/>
  <c r="AP320" i="4"/>
  <c r="AP321" i="4"/>
  <c r="AP322" i="4"/>
  <c r="AP323" i="4"/>
  <c r="AP328" i="4"/>
  <c r="AP329" i="4"/>
  <c r="AP331" i="4"/>
  <c r="AP333" i="4"/>
  <c r="AP334" i="4"/>
  <c r="AP335" i="4"/>
  <c r="AP336" i="4"/>
  <c r="AP338" i="4"/>
  <c r="AP340" i="4"/>
  <c r="AP341" i="4"/>
  <c r="AP342" i="4"/>
  <c r="AP344" i="4"/>
  <c r="AP347" i="4"/>
  <c r="AP349" i="4"/>
  <c r="AP350" i="4"/>
  <c r="AP351" i="4"/>
  <c r="AP353" i="4"/>
  <c r="AP366" i="4"/>
  <c r="AP368" i="4"/>
  <c r="AP370" i="4"/>
  <c r="AP372" i="4"/>
  <c r="AP374" i="4"/>
  <c r="AP375" i="4"/>
  <c r="AP378" i="4"/>
  <c r="AP379" i="4"/>
  <c r="AP380" i="4"/>
  <c r="AP385" i="4"/>
  <c r="AP386" i="4"/>
  <c r="AP388" i="4"/>
  <c r="AP389" i="4"/>
  <c r="AP396" i="4"/>
  <c r="AP399" i="4"/>
  <c r="AP400" i="4"/>
  <c r="AP402" i="4"/>
  <c r="AP403" i="4"/>
  <c r="AP405" i="4"/>
  <c r="AP408" i="4"/>
  <c r="AP412" i="4"/>
  <c r="AP413" i="4"/>
  <c r="AP415" i="4"/>
  <c r="AP417" i="4"/>
  <c r="AP418" i="4"/>
  <c r="AP422" i="4"/>
  <c r="AP424" i="4"/>
  <c r="AP425" i="4"/>
  <c r="AP426" i="4"/>
  <c r="AP428" i="4"/>
  <c r="AP429" i="4"/>
  <c r="AP430" i="4"/>
  <c r="AP431" i="4"/>
  <c r="AP432" i="4"/>
  <c r="AP433" i="4"/>
  <c r="AP435" i="4"/>
  <c r="AP436" i="4"/>
  <c r="AP437" i="4"/>
  <c r="AP438" i="4"/>
  <c r="AP439" i="4"/>
  <c r="AP440" i="4"/>
  <c r="AP442" i="4"/>
  <c r="AP443" i="4"/>
  <c r="AP444" i="4"/>
  <c r="AP445" i="4"/>
  <c r="AP446" i="4"/>
  <c r="AP447" i="4"/>
  <c r="AP448" i="4"/>
  <c r="AP449" i="4"/>
  <c r="AP450" i="4"/>
  <c r="AP451" i="4"/>
  <c r="AP452" i="4"/>
  <c r="AP453" i="4"/>
  <c r="AP455" i="4"/>
  <c r="AP457" i="4"/>
  <c r="AP458" i="4"/>
  <c r="AP459" i="4"/>
  <c r="AP460" i="4"/>
  <c r="AP461" i="4"/>
  <c r="AP462" i="4"/>
  <c r="AP463" i="4"/>
  <c r="AP464" i="4"/>
  <c r="AP465" i="4"/>
  <c r="AP469" i="4"/>
  <c r="AP470" i="4"/>
  <c r="AP471" i="4"/>
  <c r="AP473" i="4"/>
  <c r="AP474" i="4"/>
  <c r="AP475" i="4"/>
  <c r="AP476" i="4"/>
  <c r="AP477" i="4"/>
  <c r="AP478" i="4"/>
  <c r="AP480" i="4"/>
  <c r="AP484" i="4"/>
  <c r="AP485" i="4"/>
  <c r="AP486" i="4"/>
  <c r="AP487" i="4"/>
  <c r="AP488" i="4"/>
  <c r="AP489" i="4"/>
  <c r="AP490" i="4"/>
  <c r="AP491" i="4"/>
  <c r="AP492" i="4"/>
  <c r="AP493" i="4"/>
  <c r="AP494" i="4"/>
  <c r="AP496" i="4"/>
  <c r="AP497" i="4"/>
  <c r="AP500" i="4"/>
  <c r="AP501" i="4"/>
  <c r="AP502" i="4"/>
  <c r="AP503" i="4"/>
  <c r="AP505" i="4"/>
  <c r="AP506" i="4"/>
  <c r="AP507" i="4"/>
  <c r="AP508" i="4"/>
  <c r="AP510" i="4"/>
  <c r="AP511" i="4"/>
  <c r="AP512" i="4"/>
  <c r="AP515" i="4"/>
  <c r="AP516" i="4"/>
  <c r="AP517" i="4"/>
  <c r="AP518" i="4"/>
  <c r="AP519" i="4"/>
  <c r="AP520" i="4"/>
  <c r="AP521" i="4"/>
  <c r="AP522" i="4"/>
  <c r="AP523" i="4"/>
  <c r="AP525" i="4"/>
  <c r="AP526" i="4"/>
  <c r="AP527" i="4"/>
  <c r="AP528" i="4"/>
  <c r="AP531" i="4"/>
  <c r="AP532" i="4"/>
  <c r="AP533" i="4"/>
  <c r="AP534" i="4"/>
  <c r="AP535" i="4"/>
  <c r="AP536" i="4"/>
  <c r="AP537" i="4"/>
  <c r="AP538" i="4"/>
  <c r="AP539" i="4"/>
  <c r="AP540" i="4"/>
  <c r="AP541" i="4"/>
  <c r="AP542" i="4"/>
  <c r="AP543" i="4"/>
  <c r="AP544" i="4"/>
  <c r="AP545" i="4"/>
  <c r="AP546" i="4"/>
  <c r="AP547" i="4"/>
  <c r="AP548" i="4"/>
  <c r="AP549" i="4"/>
  <c r="AP550" i="4"/>
  <c r="AP551" i="4"/>
  <c r="AP552" i="4"/>
  <c r="AP553" i="4"/>
  <c r="AP554" i="4"/>
  <c r="AP555" i="4"/>
  <c r="AP556" i="4"/>
  <c r="AP557" i="4"/>
  <c r="AP558" i="4"/>
  <c r="AP559" i="4"/>
  <c r="AP560" i="4"/>
  <c r="AP561" i="4"/>
  <c r="AP562" i="4"/>
  <c r="AP563" i="4"/>
  <c r="AP564" i="4"/>
  <c r="AP565" i="4"/>
  <c r="AP566" i="4"/>
  <c r="AP567" i="4"/>
  <c r="AP568" i="4"/>
  <c r="AP570" i="4"/>
  <c r="AP571" i="4"/>
  <c r="AP572" i="4"/>
  <c r="AP574" i="4"/>
  <c r="AP576" i="4"/>
  <c r="AP577" i="4"/>
  <c r="AP578" i="4"/>
  <c r="AP579" i="4"/>
  <c r="AP581" i="4"/>
  <c r="AP584" i="4"/>
  <c r="AP586" i="4"/>
  <c r="AP589" i="4"/>
  <c r="AP591" i="4"/>
  <c r="AP592" i="4"/>
  <c r="AP593" i="4"/>
  <c r="AP594" i="4"/>
  <c r="AP595" i="4"/>
  <c r="AP596" i="4"/>
  <c r="AP597" i="4"/>
  <c r="AP598" i="4"/>
  <c r="AP599" i="4"/>
  <c r="AP600" i="4"/>
  <c r="AP601" i="4"/>
  <c r="AP603" i="4"/>
  <c r="AP606" i="4"/>
  <c r="AP607" i="4"/>
  <c r="AP608" i="4"/>
  <c r="AP609" i="4"/>
  <c r="AP610" i="4"/>
  <c r="AP611" i="4"/>
  <c r="AP612" i="4"/>
  <c r="AP614" i="4"/>
  <c r="AP615" i="4"/>
  <c r="AP617" i="4"/>
  <c r="AP618" i="4"/>
  <c r="AP619" i="4"/>
  <c r="AP620" i="4"/>
  <c r="AP621" i="4"/>
  <c r="AP622" i="4"/>
  <c r="AP626" i="4"/>
  <c r="AP627" i="4"/>
  <c r="AP631" i="4"/>
  <c r="AP632" i="4"/>
  <c r="AP633" i="4"/>
  <c r="AP635" i="4"/>
  <c r="AP637" i="4"/>
  <c r="AP638" i="4"/>
  <c r="AP639" i="4"/>
  <c r="AP643" i="4"/>
  <c r="AP644" i="4"/>
  <c r="AP645" i="4"/>
  <c r="AP649" i="4"/>
  <c r="AP651" i="4"/>
  <c r="AP652" i="4"/>
  <c r="AP653" i="4"/>
  <c r="AP654" i="4"/>
  <c r="AP655" i="4"/>
  <c r="AP656" i="4"/>
  <c r="AP658" i="4"/>
  <c r="AP659" i="4"/>
  <c r="AP661" i="4"/>
  <c r="AP662" i="4"/>
  <c r="AP663" i="4"/>
  <c r="AP664" i="4"/>
  <c r="AP665" i="4"/>
  <c r="AP667" i="4"/>
  <c r="AP669" i="4"/>
  <c r="AP670" i="4"/>
  <c r="AP671" i="4"/>
  <c r="AP672" i="4"/>
  <c r="AP673" i="4"/>
  <c r="AP674" i="4"/>
  <c r="AP675" i="4"/>
  <c r="AP676" i="4"/>
  <c r="AP677" i="4"/>
  <c r="AP678" i="4"/>
  <c r="AP679" i="4"/>
  <c r="AP680" i="4"/>
  <c r="AP681" i="4"/>
  <c r="AP683" i="4"/>
  <c r="AP684" i="4"/>
  <c r="AP685" i="4"/>
  <c r="AP686" i="4"/>
  <c r="AP687" i="4"/>
  <c r="AP689" i="4"/>
  <c r="AP690" i="4"/>
  <c r="AP691" i="4"/>
  <c r="AP693" i="4"/>
  <c r="AP694" i="4"/>
  <c r="AP695" i="4"/>
  <c r="AP696" i="4"/>
  <c r="AP697" i="4"/>
  <c r="AP699" i="4"/>
  <c r="AP700" i="4"/>
  <c r="AP701" i="4"/>
  <c r="AP702" i="4"/>
  <c r="AP703" i="4"/>
  <c r="AP704" i="4"/>
  <c r="AP705" i="4"/>
  <c r="AP706" i="4"/>
  <c r="AP707" i="4"/>
  <c r="AP708" i="4"/>
  <c r="AP710" i="4"/>
  <c r="AP711" i="4"/>
  <c r="AP712" i="4"/>
  <c r="AP713" i="4"/>
  <c r="AP714" i="4"/>
  <c r="AP715" i="4"/>
  <c r="AP716" i="4"/>
  <c r="AP717" i="4"/>
  <c r="AP718" i="4"/>
  <c r="AP719" i="4"/>
  <c r="AP720" i="4"/>
  <c r="AP721" i="4"/>
  <c r="AP722" i="4"/>
  <c r="AP724" i="4"/>
  <c r="AP725" i="4"/>
  <c r="AP726" i="4"/>
  <c r="AP728" i="4"/>
  <c r="AP729" i="4"/>
  <c r="AP730" i="4"/>
  <c r="AP736" i="4"/>
  <c r="AP737" i="4"/>
  <c r="AP738" i="4"/>
  <c r="AP739" i="4"/>
  <c r="AP740" i="4"/>
  <c r="AP743" i="4"/>
  <c r="AP745" i="4"/>
  <c r="AP746" i="4"/>
  <c r="AP747" i="4"/>
  <c r="AP749" i="4"/>
  <c r="AP750" i="4"/>
  <c r="AP751" i="4"/>
  <c r="AP752" i="4"/>
  <c r="AP753" i="4"/>
  <c r="AP755" i="4"/>
  <c r="AP756" i="4"/>
  <c r="AP757" i="4"/>
  <c r="AP758" i="4"/>
  <c r="AP759" i="4"/>
  <c r="AP760" i="4"/>
  <c r="AP761" i="4"/>
  <c r="AP762" i="4"/>
  <c r="AP763" i="4"/>
  <c r="AP764" i="4"/>
  <c r="AP766" i="4"/>
  <c r="AP769" i="4"/>
  <c r="AP770" i="4"/>
  <c r="AP771" i="4"/>
  <c r="AP772" i="4"/>
  <c r="AP773" i="4"/>
  <c r="AP774" i="4"/>
  <c r="AP775" i="4"/>
  <c r="AP778" i="4"/>
  <c r="AP779" i="4"/>
  <c r="AP780" i="4"/>
  <c r="AP783" i="4"/>
  <c r="AP784" i="4"/>
  <c r="AP786" i="4"/>
  <c r="AP789" i="4"/>
  <c r="AP790" i="4"/>
  <c r="AP791" i="4"/>
  <c r="AP792" i="4"/>
  <c r="AP793" i="4"/>
  <c r="AP794" i="4"/>
  <c r="AP797" i="4"/>
  <c r="AP798" i="4"/>
  <c r="AP799" i="4"/>
  <c r="AP800" i="4"/>
  <c r="AP801" i="4"/>
  <c r="AP804" i="4"/>
  <c r="AP807" i="4"/>
  <c r="AP808" i="4"/>
  <c r="AP809" i="4"/>
  <c r="AP810" i="4"/>
  <c r="AP811" i="4"/>
  <c r="AP812" i="4"/>
  <c r="AP814" i="4"/>
  <c r="AP815" i="4"/>
  <c r="AP816" i="4"/>
  <c r="AP817" i="4"/>
  <c r="AP818" i="4"/>
  <c r="AP821" i="4"/>
  <c r="AP822" i="4"/>
  <c r="AP823" i="4"/>
  <c r="AP824" i="4"/>
  <c r="AP826" i="4"/>
  <c r="AP828" i="4"/>
  <c r="AP829" i="4"/>
  <c r="AP830" i="4"/>
  <c r="AP831" i="4"/>
  <c r="AP833" i="4"/>
  <c r="AP836" i="4"/>
  <c r="AP838" i="4"/>
  <c r="AP839" i="4"/>
  <c r="AP841" i="4"/>
  <c r="AP842" i="4"/>
  <c r="AP843" i="4"/>
  <c r="AP844" i="4"/>
  <c r="AP846" i="4"/>
  <c r="AP847" i="4"/>
  <c r="AP848" i="4"/>
  <c r="AP849" i="4"/>
  <c r="AP852" i="4"/>
  <c r="AP853" i="4"/>
  <c r="AP854" i="4"/>
  <c r="AP855" i="4"/>
  <c r="AP856" i="4"/>
  <c r="AP859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2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5" i="4"/>
  <c r="AN276" i="4"/>
  <c r="AN277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5" i="4"/>
  <c r="AN296" i="4"/>
  <c r="AN297" i="4"/>
  <c r="AN298" i="4"/>
  <c r="AN299" i="4"/>
  <c r="AN301" i="4"/>
  <c r="AN302" i="4"/>
  <c r="AN303" i="4"/>
  <c r="AN304" i="4"/>
  <c r="AN305" i="4"/>
  <c r="AN306" i="4"/>
  <c r="AN311" i="4"/>
  <c r="AN313" i="4"/>
  <c r="AN314" i="4"/>
  <c r="AN316" i="4"/>
  <c r="AN317" i="4"/>
  <c r="AN318" i="4"/>
  <c r="AN319" i="4"/>
  <c r="AN321" i="4"/>
  <c r="AN323" i="4"/>
  <c r="AN328" i="4"/>
  <c r="AN329" i="4"/>
  <c r="AN330" i="4"/>
  <c r="AN331" i="4"/>
  <c r="AN333" i="4"/>
  <c r="AN334" i="4"/>
  <c r="AN335" i="4"/>
  <c r="AN336" i="4"/>
  <c r="AN338" i="4"/>
  <c r="AN341" i="4"/>
  <c r="AN342" i="4"/>
  <c r="AN347" i="4"/>
  <c r="AN349" i="4"/>
  <c r="AN350" i="4"/>
  <c r="AN351" i="4"/>
  <c r="AN353" i="4"/>
  <c r="AN365" i="4"/>
  <c r="AN366" i="4"/>
  <c r="AN368" i="4"/>
  <c r="AN370" i="4"/>
  <c r="AN372" i="4"/>
  <c r="AN374" i="4"/>
  <c r="AN375" i="4"/>
  <c r="AN377" i="4"/>
  <c r="AN378" i="4"/>
  <c r="AN379" i="4"/>
  <c r="AN380" i="4"/>
  <c r="AN385" i="4"/>
  <c r="AN386" i="4"/>
  <c r="AN387" i="4"/>
  <c r="AN388" i="4"/>
  <c r="AN389" i="4"/>
  <c r="AN394" i="4"/>
  <c r="AN396" i="4"/>
  <c r="AN399" i="4"/>
  <c r="AN400" i="4"/>
  <c r="AN403" i="4"/>
  <c r="AN406" i="4"/>
  <c r="AN408" i="4"/>
  <c r="AN410" i="4"/>
  <c r="AN412" i="4"/>
  <c r="AN413" i="4"/>
  <c r="AN415" i="4"/>
  <c r="AN417" i="4"/>
  <c r="AN418" i="4"/>
  <c r="AN422" i="4"/>
  <c r="AN425" i="4"/>
  <c r="AN426" i="4"/>
  <c r="AN428" i="4"/>
  <c r="AN429" i="4"/>
  <c r="AN431" i="4"/>
  <c r="AN432" i="4"/>
  <c r="AN433" i="4"/>
  <c r="AN435" i="4"/>
  <c r="AN436" i="4"/>
  <c r="AN437" i="4"/>
  <c r="AN439" i="4"/>
  <c r="AN440" i="4"/>
  <c r="AN442" i="4"/>
  <c r="AN443" i="4"/>
  <c r="AN444" i="4"/>
  <c r="AN445" i="4"/>
  <c r="AN446" i="4"/>
  <c r="AN447" i="4"/>
  <c r="AN448" i="4"/>
  <c r="AN449" i="4"/>
  <c r="AN450" i="4"/>
  <c r="AN451" i="4"/>
  <c r="AN452" i="4"/>
  <c r="AN453" i="4"/>
  <c r="AN455" i="4"/>
  <c r="AN457" i="4"/>
  <c r="AN458" i="4"/>
  <c r="AN459" i="4"/>
  <c r="AN460" i="4"/>
  <c r="AN461" i="4"/>
  <c r="AN462" i="4"/>
  <c r="AN463" i="4"/>
  <c r="AN464" i="4"/>
  <c r="AN465" i="4"/>
  <c r="AN469" i="4"/>
  <c r="AN470" i="4"/>
  <c r="AN471" i="4"/>
  <c r="AN473" i="4"/>
  <c r="AN474" i="4"/>
  <c r="AN475" i="4"/>
  <c r="AN476" i="4"/>
  <c r="AN477" i="4"/>
  <c r="AN478" i="4"/>
  <c r="AN480" i="4"/>
  <c r="AN484" i="4"/>
  <c r="AN485" i="4"/>
  <c r="AN486" i="4"/>
  <c r="AN487" i="4"/>
  <c r="AN488" i="4"/>
  <c r="AN489" i="4"/>
  <c r="AN490" i="4"/>
  <c r="AN491" i="4"/>
  <c r="AN492" i="4"/>
  <c r="AN493" i="4"/>
  <c r="AN494" i="4"/>
  <c r="AN496" i="4"/>
  <c r="AN497" i="4"/>
  <c r="AN498" i="4"/>
  <c r="AN500" i="4"/>
  <c r="AN501" i="4"/>
  <c r="AN502" i="4"/>
  <c r="AN503" i="4"/>
  <c r="AN504" i="4"/>
  <c r="AN505" i="4"/>
  <c r="AN506" i="4"/>
  <c r="AN507" i="4"/>
  <c r="AN508" i="4"/>
  <c r="AN510" i="4"/>
  <c r="AN511" i="4"/>
  <c r="AN512" i="4"/>
  <c r="AN513" i="4"/>
  <c r="AN515" i="4"/>
  <c r="AN516" i="4"/>
  <c r="AN518" i="4"/>
  <c r="AN519" i="4"/>
  <c r="AN520" i="4"/>
  <c r="AN521" i="4"/>
  <c r="AN523" i="4"/>
  <c r="AN524" i="4"/>
  <c r="AN525" i="4"/>
  <c r="AN526" i="4"/>
  <c r="AN527" i="4"/>
  <c r="AN528" i="4"/>
  <c r="AN531" i="4"/>
  <c r="AN532" i="4"/>
  <c r="AN533" i="4"/>
  <c r="AN534" i="4"/>
  <c r="AN535" i="4"/>
  <c r="AN536" i="4"/>
  <c r="AN537" i="4"/>
  <c r="AN539" i="4"/>
  <c r="AN540" i="4"/>
  <c r="AN541" i="4"/>
  <c r="AN542" i="4"/>
  <c r="AN543" i="4"/>
  <c r="AN546" i="4"/>
  <c r="AN547" i="4"/>
  <c r="AN549" i="4"/>
  <c r="AN552" i="4"/>
  <c r="AN553" i="4"/>
  <c r="AN554" i="4"/>
  <c r="AN555" i="4"/>
  <c r="AN556" i="4"/>
  <c r="AN557" i="4"/>
  <c r="AN558" i="4"/>
  <c r="AN559" i="4"/>
  <c r="AN560" i="4"/>
  <c r="AN561" i="4"/>
  <c r="AN562" i="4"/>
  <c r="AN563" i="4"/>
  <c r="AN564" i="4"/>
  <c r="AN565" i="4"/>
  <c r="AN566" i="4"/>
  <c r="AN567" i="4"/>
  <c r="AN568" i="4"/>
  <c r="AN570" i="4"/>
  <c r="AN571" i="4"/>
  <c r="AN572" i="4"/>
  <c r="AN574" i="4"/>
  <c r="AN576" i="4"/>
  <c r="AN577" i="4"/>
  <c r="AN578" i="4"/>
  <c r="AN579" i="4"/>
  <c r="AN581" i="4"/>
  <c r="AN584" i="4"/>
  <c r="AN586" i="4"/>
  <c r="AN587" i="4"/>
  <c r="AN589" i="4"/>
  <c r="AN591" i="4"/>
  <c r="AN592" i="4"/>
  <c r="AN593" i="4"/>
  <c r="AN594" i="4"/>
  <c r="AN595" i="4"/>
  <c r="AN596" i="4"/>
  <c r="AN597" i="4"/>
  <c r="AN598" i="4"/>
  <c r="AN599" i="4"/>
  <c r="AN601" i="4"/>
  <c r="AN602" i="4"/>
  <c r="AN603" i="4"/>
  <c r="AN605" i="4"/>
  <c r="AN606" i="4"/>
  <c r="AN607" i="4"/>
  <c r="AN608" i="4"/>
  <c r="AN609" i="4"/>
  <c r="AN610" i="4"/>
  <c r="AN612" i="4"/>
  <c r="AN614" i="4"/>
  <c r="AN617" i="4"/>
  <c r="AN618" i="4"/>
  <c r="AN619" i="4"/>
  <c r="AN620" i="4"/>
  <c r="AN621" i="4"/>
  <c r="AN622" i="4"/>
  <c r="AN624" i="4"/>
  <c r="AN625" i="4"/>
  <c r="AN627" i="4"/>
  <c r="AN628" i="4"/>
  <c r="AN629" i="4"/>
  <c r="AN631" i="4"/>
  <c r="AN632" i="4"/>
  <c r="AN633" i="4"/>
  <c r="AN635" i="4"/>
  <c r="AN637" i="4"/>
  <c r="AN638" i="4"/>
  <c r="AN639" i="4"/>
  <c r="AN643" i="4"/>
  <c r="AN644" i="4"/>
  <c r="AN645" i="4"/>
  <c r="AN647" i="4"/>
  <c r="AN649" i="4"/>
  <c r="AN651" i="4"/>
  <c r="AN652" i="4"/>
  <c r="AN653" i="4"/>
  <c r="AN654" i="4"/>
  <c r="AN655" i="4"/>
  <c r="AN656" i="4"/>
  <c r="AN658" i="4"/>
  <c r="AN660" i="4"/>
  <c r="AN661" i="4"/>
  <c r="AN662" i="4"/>
  <c r="AN663" i="4"/>
  <c r="AN664" i="4"/>
  <c r="AN665" i="4"/>
  <c r="AN666" i="4"/>
  <c r="AN667" i="4"/>
  <c r="AN668" i="4"/>
  <c r="AN669" i="4"/>
  <c r="AN670" i="4"/>
  <c r="AN671" i="4"/>
  <c r="AN672" i="4"/>
  <c r="AN673" i="4"/>
  <c r="AN675" i="4"/>
  <c r="AN676" i="4"/>
  <c r="AN678" i="4"/>
  <c r="AN679" i="4"/>
  <c r="AN680" i="4"/>
  <c r="AN681" i="4"/>
  <c r="AN682" i="4"/>
  <c r="AN683" i="4"/>
  <c r="AN684" i="4"/>
  <c r="AN685" i="4"/>
  <c r="AN687" i="4"/>
  <c r="AN689" i="4"/>
  <c r="AN690" i="4"/>
  <c r="AN691" i="4"/>
  <c r="AN693" i="4"/>
  <c r="AN695" i="4"/>
  <c r="AN696" i="4"/>
  <c r="AN697" i="4"/>
  <c r="AN698" i="4"/>
  <c r="AN699" i="4"/>
  <c r="AN700" i="4"/>
  <c r="AN701" i="4"/>
  <c r="AN702" i="4"/>
  <c r="AN703" i="4"/>
  <c r="AN704" i="4"/>
  <c r="AN705" i="4"/>
  <c r="AN706" i="4"/>
  <c r="AN707" i="4"/>
  <c r="AN708" i="4"/>
  <c r="AN709" i="4"/>
  <c r="AN710" i="4"/>
  <c r="AN711" i="4"/>
  <c r="AN712" i="4"/>
  <c r="AN713" i="4"/>
  <c r="AN714" i="4"/>
  <c r="AN715" i="4"/>
  <c r="AN716" i="4"/>
  <c r="AN717" i="4"/>
  <c r="AN718" i="4"/>
  <c r="AN719" i="4"/>
  <c r="AN720" i="4"/>
  <c r="AN721" i="4"/>
  <c r="AN722" i="4"/>
  <c r="AN724" i="4"/>
  <c r="AN725" i="4"/>
  <c r="AN728" i="4"/>
  <c r="AN730" i="4"/>
  <c r="AN731" i="4"/>
  <c r="AN735" i="4"/>
  <c r="AN736" i="4"/>
  <c r="AN737" i="4"/>
  <c r="AN738" i="4"/>
  <c r="AN739" i="4"/>
  <c r="AN740" i="4"/>
  <c r="AN742" i="4"/>
  <c r="AN743" i="4"/>
  <c r="AN745" i="4"/>
  <c r="AN746" i="4"/>
  <c r="AN747" i="4"/>
  <c r="AN749" i="4"/>
  <c r="AN750" i="4"/>
  <c r="AN752" i="4"/>
  <c r="AN753" i="4"/>
  <c r="AN755" i="4"/>
  <c r="AN756" i="4"/>
  <c r="AN758" i="4"/>
  <c r="AN759" i="4"/>
  <c r="AN760" i="4"/>
  <c r="AN761" i="4"/>
  <c r="AN762" i="4"/>
  <c r="AN763" i="4"/>
  <c r="AN764" i="4"/>
  <c r="AN766" i="4"/>
  <c r="AN769" i="4"/>
  <c r="AN770" i="4"/>
  <c r="AN771" i="4"/>
  <c r="AN773" i="4"/>
  <c r="AN774" i="4"/>
  <c r="AN775" i="4"/>
  <c r="AN778" i="4"/>
  <c r="AN779" i="4"/>
  <c r="AN780" i="4"/>
  <c r="AN783" i="4"/>
  <c r="AN784" i="4"/>
  <c r="AN786" i="4"/>
  <c r="AN787" i="4"/>
  <c r="AN789" i="4"/>
  <c r="AN790" i="4"/>
  <c r="AN791" i="4"/>
  <c r="AN792" i="4"/>
  <c r="AN793" i="4"/>
  <c r="AN794" i="4"/>
  <c r="AN796" i="4"/>
  <c r="AN798" i="4"/>
  <c r="AN799" i="4"/>
  <c r="AN800" i="4"/>
  <c r="AN801" i="4"/>
  <c r="AN804" i="4"/>
  <c r="AN807" i="4"/>
  <c r="AN808" i="4"/>
  <c r="AN809" i="4"/>
  <c r="AN810" i="4"/>
  <c r="AN812" i="4"/>
  <c r="AN813" i="4"/>
  <c r="AN814" i="4"/>
  <c r="AN815" i="4"/>
  <c r="AN816" i="4"/>
  <c r="AN817" i="4"/>
  <c r="AN818" i="4"/>
  <c r="AN819" i="4"/>
  <c r="AN821" i="4"/>
  <c r="AN822" i="4"/>
  <c r="AN823" i="4"/>
  <c r="AN824" i="4"/>
  <c r="AN825" i="4"/>
  <c r="AN826" i="4"/>
  <c r="AN827" i="4"/>
  <c r="AN828" i="4"/>
  <c r="AN829" i="4"/>
  <c r="AN830" i="4"/>
  <c r="AN831" i="4"/>
  <c r="AN833" i="4"/>
  <c r="AN837" i="4"/>
  <c r="AN839" i="4"/>
  <c r="AN841" i="4"/>
  <c r="AN842" i="4"/>
  <c r="AN843" i="4"/>
  <c r="AN844" i="4"/>
  <c r="AN845" i="4"/>
  <c r="AN846" i="4"/>
  <c r="AN847" i="4"/>
  <c r="AN848" i="4"/>
  <c r="AN849" i="4"/>
  <c r="AN852" i="4"/>
  <c r="AN853" i="4"/>
  <c r="AN854" i="4"/>
  <c r="AN855" i="4"/>
  <c r="AN856" i="4"/>
  <c r="AN85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6" i="4"/>
  <c r="AL257" i="4"/>
  <c r="AL258" i="4"/>
  <c r="AL259" i="4"/>
  <c r="AL260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1" i="4"/>
  <c r="AL302" i="4"/>
  <c r="AL303" i="4"/>
  <c r="AL304" i="4"/>
  <c r="AL306" i="4"/>
  <c r="AL308" i="4"/>
  <c r="AL311" i="4"/>
  <c r="AL313" i="4"/>
  <c r="AL314" i="4"/>
  <c r="AL316" i="4"/>
  <c r="AL317" i="4"/>
  <c r="AL318" i="4"/>
  <c r="AL319" i="4"/>
  <c r="AL321" i="4"/>
  <c r="AL322" i="4"/>
  <c r="AL323" i="4"/>
  <c r="AL327" i="4"/>
  <c r="AL328" i="4"/>
  <c r="AL329" i="4"/>
  <c r="AL331" i="4"/>
  <c r="AL333" i="4"/>
  <c r="AL334" i="4"/>
  <c r="AL335" i="4"/>
  <c r="AL336" i="4"/>
  <c r="AL338" i="4"/>
  <c r="AL340" i="4"/>
  <c r="AL342" i="4"/>
  <c r="AL347" i="4"/>
  <c r="AL349" i="4"/>
  <c r="AL351" i="4"/>
  <c r="AL353" i="4"/>
  <c r="AL362" i="4"/>
  <c r="AL365" i="4"/>
  <c r="AL366" i="4"/>
  <c r="AL368" i="4"/>
  <c r="AL370" i="4"/>
  <c r="AL372" i="4"/>
  <c r="AL374" i="4"/>
  <c r="AL375" i="4"/>
  <c r="AL378" i="4"/>
  <c r="AL379" i="4"/>
  <c r="AL380" i="4"/>
  <c r="AL382" i="4"/>
  <c r="AL385" i="4"/>
  <c r="AL386" i="4"/>
  <c r="AL387" i="4"/>
  <c r="AL388" i="4"/>
  <c r="AL389" i="4"/>
  <c r="AL397" i="4"/>
  <c r="AL399" i="4"/>
  <c r="AL400" i="4"/>
  <c r="AL403" i="4"/>
  <c r="AL406" i="4"/>
  <c r="AL408" i="4"/>
  <c r="AL410" i="4"/>
  <c r="AL412" i="4"/>
  <c r="AL413" i="4"/>
  <c r="AL415" i="4"/>
  <c r="AL417" i="4"/>
  <c r="AL418" i="4"/>
  <c r="AL422" i="4"/>
  <c r="AL424" i="4"/>
  <c r="AL425" i="4"/>
  <c r="AL426" i="4"/>
  <c r="AL428" i="4"/>
  <c r="AL429" i="4"/>
  <c r="AL431" i="4"/>
  <c r="AL432" i="4"/>
  <c r="AL433" i="4"/>
  <c r="AL435" i="4"/>
  <c r="AL436" i="4"/>
  <c r="AL437" i="4"/>
  <c r="AL438" i="4"/>
  <c r="AL439" i="4"/>
  <c r="AL440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7" i="4"/>
  <c r="AL458" i="4"/>
  <c r="AL459" i="4"/>
  <c r="AL460" i="4"/>
  <c r="AL461" i="4"/>
  <c r="AL462" i="4"/>
  <c r="AL463" i="4"/>
  <c r="AL464" i="4"/>
  <c r="AL465" i="4"/>
  <c r="AL469" i="4"/>
  <c r="AL470" i="4"/>
  <c r="AL471" i="4"/>
  <c r="AL473" i="4"/>
  <c r="AL474" i="4"/>
  <c r="AL475" i="4"/>
  <c r="AL476" i="4"/>
  <c r="AL477" i="4"/>
  <c r="AL478" i="4"/>
  <c r="AL480" i="4"/>
  <c r="AL484" i="4"/>
  <c r="AL485" i="4"/>
  <c r="AL486" i="4"/>
  <c r="AL487" i="4"/>
  <c r="AL488" i="4"/>
  <c r="AL489" i="4"/>
  <c r="AL490" i="4"/>
  <c r="AL491" i="4"/>
  <c r="AL492" i="4"/>
  <c r="AL493" i="4"/>
  <c r="AL494" i="4"/>
  <c r="AL496" i="4"/>
  <c r="AL497" i="4"/>
  <c r="AL500" i="4"/>
  <c r="AL501" i="4"/>
  <c r="AL502" i="4"/>
  <c r="AL503" i="4"/>
  <c r="AL505" i="4"/>
  <c r="AL506" i="4"/>
  <c r="AL507" i="4"/>
  <c r="AL508" i="4"/>
  <c r="AL510" i="4"/>
  <c r="AL511" i="4"/>
  <c r="AL512" i="4"/>
  <c r="AL515" i="4"/>
  <c r="AL516" i="4"/>
  <c r="AL518" i="4"/>
  <c r="AL519" i="4"/>
  <c r="AL520" i="4"/>
  <c r="AL521" i="4"/>
  <c r="AL522" i="4"/>
  <c r="AL523" i="4"/>
  <c r="AL525" i="4"/>
  <c r="AL526" i="4"/>
  <c r="AL527" i="4"/>
  <c r="AL528" i="4"/>
  <c r="AL529" i="4"/>
  <c r="AL531" i="4"/>
  <c r="AL532" i="4"/>
  <c r="AL533" i="4"/>
  <c r="AL534" i="4"/>
  <c r="AL535" i="4"/>
  <c r="AL536" i="4"/>
  <c r="AL537" i="4"/>
  <c r="AL538" i="4"/>
  <c r="AL539" i="4"/>
  <c r="AL540" i="4"/>
  <c r="AL541" i="4"/>
  <c r="AL542" i="4"/>
  <c r="AL543" i="4"/>
  <c r="AL544" i="4"/>
  <c r="AL545" i="4"/>
  <c r="AL546" i="4"/>
  <c r="AL547" i="4"/>
  <c r="AL549" i="4"/>
  <c r="AL550" i="4"/>
  <c r="AL551" i="4"/>
  <c r="AL552" i="4"/>
  <c r="AL553" i="4"/>
  <c r="AL554" i="4"/>
  <c r="AL555" i="4"/>
  <c r="AL556" i="4"/>
  <c r="AL557" i="4"/>
  <c r="AL558" i="4"/>
  <c r="AL559" i="4"/>
  <c r="AL560" i="4"/>
  <c r="AL561" i="4"/>
  <c r="AL562" i="4"/>
  <c r="AL563" i="4"/>
  <c r="AL564" i="4"/>
  <c r="AL565" i="4"/>
  <c r="AL566" i="4"/>
  <c r="AL567" i="4"/>
  <c r="AL568" i="4"/>
  <c r="AL570" i="4"/>
  <c r="AL571" i="4"/>
  <c r="AL572" i="4"/>
  <c r="AL573" i="4"/>
  <c r="AL574" i="4"/>
  <c r="AL576" i="4"/>
  <c r="AL577" i="4"/>
  <c r="AL578" i="4"/>
  <c r="AL579" i="4"/>
  <c r="AL581" i="4"/>
  <c r="AL584" i="4"/>
  <c r="AL586" i="4"/>
  <c r="AL588" i="4"/>
  <c r="AL589" i="4"/>
  <c r="AL591" i="4"/>
  <c r="AL592" i="4"/>
  <c r="AL593" i="4"/>
  <c r="AL594" i="4"/>
  <c r="AL596" i="4"/>
  <c r="AL597" i="4"/>
  <c r="AL598" i="4"/>
  <c r="AL599" i="4"/>
  <c r="AL600" i="4"/>
  <c r="AL601" i="4"/>
  <c r="AL603" i="4"/>
  <c r="AL605" i="4"/>
  <c r="AL606" i="4"/>
  <c r="AL608" i="4"/>
  <c r="AL609" i="4"/>
  <c r="AL610" i="4"/>
  <c r="AL612" i="4"/>
  <c r="AL613" i="4"/>
  <c r="AL614" i="4"/>
  <c r="AL615" i="4"/>
  <c r="AL617" i="4"/>
  <c r="AL619" i="4"/>
  <c r="AL620" i="4"/>
  <c r="AL621" i="4"/>
  <c r="AL622" i="4"/>
  <c r="AL624" i="4"/>
  <c r="AL626" i="4"/>
  <c r="AL627" i="4"/>
  <c r="AL628" i="4"/>
  <c r="AL629" i="4"/>
  <c r="AL631" i="4"/>
  <c r="AL632" i="4"/>
  <c r="AL633" i="4"/>
  <c r="AL635" i="4"/>
  <c r="AL637" i="4"/>
  <c r="AL638" i="4"/>
  <c r="AL639" i="4"/>
  <c r="AL642" i="4"/>
  <c r="AL643" i="4"/>
  <c r="AL644" i="4"/>
  <c r="AL645" i="4"/>
  <c r="AL646" i="4"/>
  <c r="AL647" i="4"/>
  <c r="AL649" i="4"/>
  <c r="AL651" i="4"/>
  <c r="AL652" i="4"/>
  <c r="AL653" i="4"/>
  <c r="AL654" i="4"/>
  <c r="AL655" i="4"/>
  <c r="AL656" i="4"/>
  <c r="AL658" i="4"/>
  <c r="AL659" i="4"/>
  <c r="AL661" i="4"/>
  <c r="AL662" i="4"/>
  <c r="AL663" i="4"/>
  <c r="AL664" i="4"/>
  <c r="AL665" i="4"/>
  <c r="AL666" i="4"/>
  <c r="AL667" i="4"/>
  <c r="AL668" i="4"/>
  <c r="AL669" i="4"/>
  <c r="AL670" i="4"/>
  <c r="AL671" i="4"/>
  <c r="AL672" i="4"/>
  <c r="AL673" i="4"/>
  <c r="AL674" i="4"/>
  <c r="AL675" i="4"/>
  <c r="AL676" i="4"/>
  <c r="AL677" i="4"/>
  <c r="AL678" i="4"/>
  <c r="AL679" i="4"/>
  <c r="AL680" i="4"/>
  <c r="AL681" i="4"/>
  <c r="AL682" i="4"/>
  <c r="AL683" i="4"/>
  <c r="AL684" i="4"/>
  <c r="AL685" i="4"/>
  <c r="AL686" i="4"/>
  <c r="AL687" i="4"/>
  <c r="AL689" i="4"/>
  <c r="AL690" i="4"/>
  <c r="AL691" i="4"/>
  <c r="AL692" i="4"/>
  <c r="AL693" i="4"/>
  <c r="AL694" i="4"/>
  <c r="AL695" i="4"/>
  <c r="AL696" i="4"/>
  <c r="AL697" i="4"/>
  <c r="AL698" i="4"/>
  <c r="AL699" i="4"/>
  <c r="AL700" i="4"/>
  <c r="AL701" i="4"/>
  <c r="AL702" i="4"/>
  <c r="AL703" i="4"/>
  <c r="AL704" i="4"/>
  <c r="AL705" i="4"/>
  <c r="AL706" i="4"/>
  <c r="AL707" i="4"/>
  <c r="AL708" i="4"/>
  <c r="AL709" i="4"/>
  <c r="AL710" i="4"/>
  <c r="AL711" i="4"/>
  <c r="AL712" i="4"/>
  <c r="AL713" i="4"/>
  <c r="AL714" i="4"/>
  <c r="AL715" i="4"/>
  <c r="AL716" i="4"/>
  <c r="AL717" i="4"/>
  <c r="AL718" i="4"/>
  <c r="AL719" i="4"/>
  <c r="AL720" i="4"/>
  <c r="AL721" i="4"/>
  <c r="AL722" i="4"/>
  <c r="AL723" i="4"/>
  <c r="AL724" i="4"/>
  <c r="AL725" i="4"/>
  <c r="AL727" i="4"/>
  <c r="AL728" i="4"/>
  <c r="AL729" i="4"/>
  <c r="AL730" i="4"/>
  <c r="AL731" i="4"/>
  <c r="AL735" i="4"/>
  <c r="AL736" i="4"/>
  <c r="AL737" i="4"/>
  <c r="AL738" i="4"/>
  <c r="AL739" i="4"/>
  <c r="AL740" i="4"/>
  <c r="AL743" i="4"/>
  <c r="AL744" i="4"/>
  <c r="AL745" i="4"/>
  <c r="AL746" i="4"/>
  <c r="AL747" i="4"/>
  <c r="AL749" i="4"/>
  <c r="AL750" i="4"/>
  <c r="AL751" i="4"/>
  <c r="AL752" i="4"/>
  <c r="AL753" i="4"/>
  <c r="AL755" i="4"/>
  <c r="AL756" i="4"/>
  <c r="AL757" i="4"/>
  <c r="AL758" i="4"/>
  <c r="AL759" i="4"/>
  <c r="AL760" i="4"/>
  <c r="AL761" i="4"/>
  <c r="AL762" i="4"/>
  <c r="AL763" i="4"/>
  <c r="AL764" i="4"/>
  <c r="AL766" i="4"/>
  <c r="AL769" i="4"/>
  <c r="AL770" i="4"/>
  <c r="AL771" i="4"/>
  <c r="AL772" i="4"/>
  <c r="AL773" i="4"/>
  <c r="AL774" i="4"/>
  <c r="AL775" i="4"/>
  <c r="AL776" i="4"/>
  <c r="AL777" i="4"/>
  <c r="AL778" i="4"/>
  <c r="AL779" i="4"/>
  <c r="AL780" i="4"/>
  <c r="AL782" i="4"/>
  <c r="AL783" i="4"/>
  <c r="AL784" i="4"/>
  <c r="AL786" i="4"/>
  <c r="AL788" i="4"/>
  <c r="AL789" i="4"/>
  <c r="AL790" i="4"/>
  <c r="AL792" i="4"/>
  <c r="AL793" i="4"/>
  <c r="AL794" i="4"/>
  <c r="AL798" i="4"/>
  <c r="AL799" i="4"/>
  <c r="AL801" i="4"/>
  <c r="AL802" i="4"/>
  <c r="AL804" i="4"/>
  <c r="AL806" i="4"/>
  <c r="AL807" i="4"/>
  <c r="AL808" i="4"/>
  <c r="AL810" i="4"/>
  <c r="AL811" i="4"/>
  <c r="AL812" i="4"/>
  <c r="AL813" i="4"/>
  <c r="AL814" i="4"/>
  <c r="AL815" i="4"/>
  <c r="AL816" i="4"/>
  <c r="AL817" i="4"/>
  <c r="AL818" i="4"/>
  <c r="AL821" i="4"/>
  <c r="AL822" i="4"/>
  <c r="AL823" i="4"/>
  <c r="AL824" i="4"/>
  <c r="AL825" i="4"/>
  <c r="AL826" i="4"/>
  <c r="AL827" i="4"/>
  <c r="AL828" i="4"/>
  <c r="AL829" i="4"/>
  <c r="AL830" i="4"/>
  <c r="AL831" i="4"/>
  <c r="AL833" i="4"/>
  <c r="AL836" i="4"/>
  <c r="AL837" i="4"/>
  <c r="AL838" i="4"/>
  <c r="AL839" i="4"/>
  <c r="AL841" i="4"/>
  <c r="AL842" i="4"/>
  <c r="AL843" i="4"/>
  <c r="AL846" i="4"/>
  <c r="AL847" i="4"/>
  <c r="AL848" i="4"/>
  <c r="AL849" i="4"/>
  <c r="AL852" i="4"/>
  <c r="AL853" i="4"/>
  <c r="AL854" i="4"/>
  <c r="AL855" i="4"/>
  <c r="AL856" i="4"/>
  <c r="AL859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1" i="4"/>
  <c r="AJ302" i="4"/>
  <c r="AJ303" i="4"/>
  <c r="AJ304" i="4"/>
  <c r="AJ305" i="4"/>
  <c r="AJ306" i="4"/>
  <c r="AJ308" i="4"/>
  <c r="AJ309" i="4"/>
  <c r="AJ311" i="4"/>
  <c r="AJ312" i="4"/>
  <c r="AJ313" i="4"/>
  <c r="AJ314" i="4"/>
  <c r="AJ316" i="4"/>
  <c r="AJ317" i="4"/>
  <c r="AJ318" i="4"/>
  <c r="AJ319" i="4"/>
  <c r="AJ321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7" i="4"/>
  <c r="AJ348" i="4"/>
  <c r="AJ349" i="4"/>
  <c r="AJ351" i="4"/>
  <c r="AJ352" i="4"/>
  <c r="AJ353" i="4"/>
  <c r="AJ354" i="4"/>
  <c r="AJ356" i="4"/>
  <c r="AJ357" i="4"/>
  <c r="AJ358" i="4"/>
  <c r="AJ361" i="4"/>
  <c r="AJ362" i="4"/>
  <c r="AJ365" i="4"/>
  <c r="AJ366" i="4"/>
  <c r="AJ368" i="4"/>
  <c r="AJ370" i="4"/>
  <c r="AJ371" i="4"/>
  <c r="AJ372" i="4"/>
  <c r="AJ374" i="4"/>
  <c r="AJ375" i="4"/>
  <c r="AJ377" i="4"/>
  <c r="AJ378" i="4"/>
  <c r="AJ379" i="4"/>
  <c r="AJ380" i="4"/>
  <c r="AJ381" i="4"/>
  <c r="AJ382" i="4"/>
  <c r="AJ385" i="4"/>
  <c r="AJ386" i="4"/>
  <c r="AJ387" i="4"/>
  <c r="AJ388" i="4"/>
  <c r="AJ389" i="4"/>
  <c r="AJ391" i="4"/>
  <c r="AJ394" i="4"/>
  <c r="AJ396" i="4"/>
  <c r="AJ399" i="4"/>
  <c r="AJ400" i="4"/>
  <c r="AJ401" i="4"/>
  <c r="AJ403" i="4"/>
  <c r="AJ405" i="4"/>
  <c r="AJ406" i="4"/>
  <c r="AJ408" i="4"/>
  <c r="AJ410" i="4"/>
  <c r="AJ412" i="4"/>
  <c r="AJ413" i="4"/>
  <c r="AJ414" i="4"/>
  <c r="AJ415" i="4"/>
  <c r="AJ417" i="4"/>
  <c r="AJ418" i="4"/>
  <c r="AJ420" i="4"/>
  <c r="AJ422" i="4"/>
  <c r="AJ424" i="4"/>
  <c r="AJ425" i="4"/>
  <c r="AJ426" i="4"/>
  <c r="AJ427" i="4"/>
  <c r="AJ428" i="4"/>
  <c r="AJ429" i="4"/>
  <c r="AJ431" i="4"/>
  <c r="AJ432" i="4"/>
  <c r="AJ433" i="4"/>
  <c r="AJ434" i="4"/>
  <c r="AJ435" i="4"/>
  <c r="AJ436" i="4"/>
  <c r="AJ437" i="4"/>
  <c r="AJ439" i="4"/>
  <c r="AJ440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2" i="4"/>
  <c r="AJ463" i="4"/>
  <c r="AJ464" i="4"/>
  <c r="AJ465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J496" i="4"/>
  <c r="AJ497" i="4"/>
  <c r="AJ498" i="4"/>
  <c r="AJ499" i="4"/>
  <c r="AJ500" i="4"/>
  <c r="AJ501" i="4"/>
  <c r="AJ502" i="4"/>
  <c r="AJ503" i="4"/>
  <c r="AJ504" i="4"/>
  <c r="AJ505" i="4"/>
  <c r="AJ506" i="4"/>
  <c r="AJ507" i="4"/>
  <c r="AJ508" i="4"/>
  <c r="AJ509" i="4"/>
  <c r="AJ510" i="4"/>
  <c r="AJ511" i="4"/>
  <c r="AJ512" i="4"/>
  <c r="AJ513" i="4"/>
  <c r="AJ514" i="4"/>
  <c r="AJ515" i="4"/>
  <c r="AJ516" i="4"/>
  <c r="AJ517" i="4"/>
  <c r="AJ518" i="4"/>
  <c r="AJ519" i="4"/>
  <c r="AJ520" i="4"/>
  <c r="AJ522" i="4"/>
  <c r="AJ523" i="4"/>
  <c r="AJ524" i="4"/>
  <c r="AJ525" i="4"/>
  <c r="AJ526" i="4"/>
  <c r="AJ527" i="4"/>
  <c r="AJ528" i="4"/>
  <c r="AJ529" i="4"/>
  <c r="AJ531" i="4"/>
  <c r="AJ532" i="4"/>
  <c r="AJ533" i="4"/>
  <c r="AJ534" i="4"/>
  <c r="AJ535" i="4"/>
  <c r="AJ536" i="4"/>
  <c r="AJ537" i="4"/>
  <c r="AJ538" i="4"/>
  <c r="AJ539" i="4"/>
  <c r="AJ540" i="4"/>
  <c r="AJ541" i="4"/>
  <c r="AJ542" i="4"/>
  <c r="AJ543" i="4"/>
  <c r="AJ544" i="4"/>
  <c r="AJ545" i="4"/>
  <c r="AJ546" i="4"/>
  <c r="AJ547" i="4"/>
  <c r="AJ549" i="4"/>
  <c r="AJ550" i="4"/>
  <c r="AJ551" i="4"/>
  <c r="AJ552" i="4"/>
  <c r="AJ553" i="4"/>
  <c r="AJ554" i="4"/>
  <c r="AJ555" i="4"/>
  <c r="AJ556" i="4"/>
  <c r="AJ557" i="4"/>
  <c r="AJ558" i="4"/>
  <c r="AJ559" i="4"/>
  <c r="AJ560" i="4"/>
  <c r="AJ561" i="4"/>
  <c r="AJ562" i="4"/>
  <c r="AJ563" i="4"/>
  <c r="AJ564" i="4"/>
  <c r="AJ565" i="4"/>
  <c r="AJ566" i="4"/>
  <c r="AJ567" i="4"/>
  <c r="AJ568" i="4"/>
  <c r="AJ569" i="4"/>
  <c r="AJ570" i="4"/>
  <c r="AJ571" i="4"/>
  <c r="AJ572" i="4"/>
  <c r="AJ573" i="4"/>
  <c r="AJ574" i="4"/>
  <c r="AJ575" i="4"/>
  <c r="AJ576" i="4"/>
  <c r="AJ577" i="4"/>
  <c r="AJ578" i="4"/>
  <c r="AJ579" i="4"/>
  <c r="AJ581" i="4"/>
  <c r="AJ582" i="4"/>
  <c r="AJ584" i="4"/>
  <c r="AJ586" i="4"/>
  <c r="AJ589" i="4"/>
  <c r="AJ591" i="4"/>
  <c r="AJ592" i="4"/>
  <c r="AJ593" i="4"/>
  <c r="AJ594" i="4"/>
  <c r="AJ596" i="4"/>
  <c r="AJ597" i="4"/>
  <c r="AJ598" i="4"/>
  <c r="AJ599" i="4"/>
  <c r="AJ600" i="4"/>
  <c r="AJ601" i="4"/>
  <c r="AJ602" i="4"/>
  <c r="AJ603" i="4"/>
  <c r="AJ604" i="4"/>
  <c r="AJ605" i="4"/>
  <c r="AJ606" i="4"/>
  <c r="AJ607" i="4"/>
  <c r="AJ608" i="4"/>
  <c r="AJ609" i="4"/>
  <c r="AJ610" i="4"/>
  <c r="AJ611" i="4"/>
  <c r="AJ612" i="4"/>
  <c r="AJ613" i="4"/>
  <c r="AJ614" i="4"/>
  <c r="AJ615" i="4"/>
  <c r="AJ617" i="4"/>
  <c r="AJ618" i="4"/>
  <c r="AJ619" i="4"/>
  <c r="AJ620" i="4"/>
  <c r="AJ621" i="4"/>
  <c r="AJ622" i="4"/>
  <c r="AJ623" i="4"/>
  <c r="AJ624" i="4"/>
  <c r="AJ625" i="4"/>
  <c r="AJ626" i="4"/>
  <c r="AJ627" i="4"/>
  <c r="AJ628" i="4"/>
  <c r="AJ629" i="4"/>
  <c r="AJ631" i="4"/>
  <c r="AJ632" i="4"/>
  <c r="AJ633" i="4"/>
  <c r="AJ634" i="4"/>
  <c r="AJ635" i="4"/>
  <c r="AJ637" i="4"/>
  <c r="AJ638" i="4"/>
  <c r="AJ639" i="4"/>
  <c r="AJ640" i="4"/>
  <c r="AJ642" i="4"/>
  <c r="AJ643" i="4"/>
  <c r="AJ644" i="4"/>
  <c r="AJ645" i="4"/>
  <c r="AJ646" i="4"/>
  <c r="AJ647" i="4"/>
  <c r="AJ648" i="4"/>
  <c r="AJ649" i="4"/>
  <c r="AJ650" i="4"/>
  <c r="AJ651" i="4"/>
  <c r="AJ653" i="4"/>
  <c r="AJ654" i="4"/>
  <c r="AJ655" i="4"/>
  <c r="AJ656" i="4"/>
  <c r="AJ657" i="4"/>
  <c r="AJ658" i="4"/>
  <c r="AJ659" i="4"/>
  <c r="AJ660" i="4"/>
  <c r="AJ661" i="4"/>
  <c r="AJ662" i="4"/>
  <c r="AJ663" i="4"/>
  <c r="AJ664" i="4"/>
  <c r="AJ665" i="4"/>
  <c r="AJ666" i="4"/>
  <c r="AJ667" i="4"/>
  <c r="AJ668" i="4"/>
  <c r="AJ669" i="4"/>
  <c r="AJ670" i="4"/>
  <c r="AJ671" i="4"/>
  <c r="AJ672" i="4"/>
  <c r="AJ673" i="4"/>
  <c r="AJ674" i="4"/>
  <c r="AJ675" i="4"/>
  <c r="AJ676" i="4"/>
  <c r="AJ677" i="4"/>
  <c r="AJ678" i="4"/>
  <c r="AJ679" i="4"/>
  <c r="AJ680" i="4"/>
  <c r="AJ681" i="4"/>
  <c r="AJ682" i="4"/>
  <c r="AJ683" i="4"/>
  <c r="AJ684" i="4"/>
  <c r="AJ685" i="4"/>
  <c r="AJ686" i="4"/>
  <c r="AJ687" i="4"/>
  <c r="AJ689" i="4"/>
  <c r="AJ690" i="4"/>
  <c r="AJ691" i="4"/>
  <c r="AJ693" i="4"/>
  <c r="AJ694" i="4"/>
  <c r="AJ695" i="4"/>
  <c r="AJ696" i="4"/>
  <c r="AJ697" i="4"/>
  <c r="AJ698" i="4"/>
  <c r="AJ699" i="4"/>
  <c r="AJ700" i="4"/>
  <c r="AJ701" i="4"/>
  <c r="AJ702" i="4"/>
  <c r="AJ703" i="4"/>
  <c r="AJ704" i="4"/>
  <c r="AJ705" i="4"/>
  <c r="AJ706" i="4"/>
  <c r="AJ707" i="4"/>
  <c r="AJ708" i="4"/>
  <c r="AJ709" i="4"/>
  <c r="AJ710" i="4"/>
  <c r="AJ711" i="4"/>
  <c r="AJ712" i="4"/>
  <c r="AJ713" i="4"/>
  <c r="AJ714" i="4"/>
  <c r="AJ715" i="4"/>
  <c r="AJ716" i="4"/>
  <c r="AJ717" i="4"/>
  <c r="AJ718" i="4"/>
  <c r="AJ719" i="4"/>
  <c r="AJ720" i="4"/>
  <c r="AJ721" i="4"/>
  <c r="AJ722" i="4"/>
  <c r="AJ724" i="4"/>
  <c r="AJ725" i="4"/>
  <c r="AJ726" i="4"/>
  <c r="AJ727" i="4"/>
  <c r="AJ728" i="4"/>
  <c r="AJ729" i="4"/>
  <c r="AJ730" i="4"/>
  <c r="AJ732" i="4"/>
  <c r="AJ735" i="4"/>
  <c r="AJ736" i="4"/>
  <c r="AJ737" i="4"/>
  <c r="AJ740" i="4"/>
  <c r="AJ741" i="4"/>
  <c r="AJ742" i="4"/>
  <c r="AJ743" i="4"/>
  <c r="AJ745" i="4"/>
  <c r="AJ746" i="4"/>
  <c r="AJ747" i="4"/>
  <c r="AJ749" i="4"/>
  <c r="AJ750" i="4"/>
  <c r="AJ751" i="4"/>
  <c r="AJ752" i="4"/>
  <c r="AJ753" i="4"/>
  <c r="AJ754" i="4"/>
  <c r="AJ755" i="4"/>
  <c r="AJ756" i="4"/>
  <c r="AJ757" i="4"/>
  <c r="AJ758" i="4"/>
  <c r="AJ759" i="4"/>
  <c r="AJ760" i="4"/>
  <c r="AJ761" i="4"/>
  <c r="AJ762" i="4"/>
  <c r="AJ763" i="4"/>
  <c r="AJ766" i="4"/>
  <c r="AJ767" i="4"/>
  <c r="AJ768" i="4"/>
  <c r="AJ769" i="4"/>
  <c r="AJ770" i="4"/>
  <c r="AJ771" i="4"/>
  <c r="AJ772" i="4"/>
  <c r="AJ773" i="4"/>
  <c r="AJ774" i="4"/>
  <c r="AJ775" i="4"/>
  <c r="AJ776" i="4"/>
  <c r="AJ777" i="4"/>
  <c r="AJ778" i="4"/>
  <c r="AJ779" i="4"/>
  <c r="AJ780" i="4"/>
  <c r="AJ781" i="4"/>
  <c r="AJ782" i="4"/>
  <c r="AJ783" i="4"/>
  <c r="AJ784" i="4"/>
  <c r="AJ786" i="4"/>
  <c r="AJ788" i="4"/>
  <c r="AJ789" i="4"/>
  <c r="AJ790" i="4"/>
  <c r="AJ792" i="4"/>
  <c r="AJ793" i="4"/>
  <c r="AJ794" i="4"/>
  <c r="AJ796" i="4"/>
  <c r="AJ798" i="4"/>
  <c r="AJ799" i="4"/>
  <c r="AJ800" i="4"/>
  <c r="AJ801" i="4"/>
  <c r="AJ802" i="4"/>
  <c r="AJ803" i="4"/>
  <c r="AJ804" i="4"/>
  <c r="AJ805" i="4"/>
  <c r="AJ806" i="4"/>
  <c r="AJ807" i="4"/>
  <c r="AJ808" i="4"/>
  <c r="AJ809" i="4"/>
  <c r="AJ810" i="4"/>
  <c r="AJ811" i="4"/>
  <c r="AJ812" i="4"/>
  <c r="AJ813" i="4"/>
  <c r="AJ814" i="4"/>
  <c r="AJ815" i="4"/>
  <c r="AJ816" i="4"/>
  <c r="AJ818" i="4"/>
  <c r="AJ820" i="4"/>
  <c r="AJ821" i="4"/>
  <c r="AJ823" i="4"/>
  <c r="AJ824" i="4"/>
  <c r="AJ825" i="4"/>
  <c r="AJ826" i="4"/>
  <c r="AJ828" i="4"/>
  <c r="AJ829" i="4"/>
  <c r="AJ830" i="4"/>
  <c r="AJ831" i="4"/>
  <c r="AJ832" i="4"/>
  <c r="AJ833" i="4"/>
  <c r="AJ835" i="4"/>
  <c r="AJ836" i="4"/>
  <c r="AJ837" i="4"/>
  <c r="AJ838" i="4"/>
  <c r="AJ839" i="4"/>
  <c r="AJ842" i="4"/>
  <c r="AJ843" i="4"/>
  <c r="AJ844" i="4"/>
  <c r="AJ846" i="4"/>
  <c r="AJ847" i="4"/>
  <c r="AJ848" i="4"/>
  <c r="AJ849" i="4"/>
  <c r="AJ850" i="4"/>
  <c r="AJ852" i="4"/>
  <c r="AJ853" i="4"/>
  <c r="AJ854" i="4"/>
  <c r="AJ855" i="4"/>
  <c r="AJ856" i="4"/>
  <c r="AJ857" i="4"/>
  <c r="AJ858" i="4"/>
  <c r="AJ85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H7" i="4"/>
  <c r="AH8" i="4"/>
  <c r="AH10" i="4"/>
  <c r="AH11" i="4"/>
  <c r="AH12" i="4"/>
  <c r="AH13" i="4"/>
  <c r="AH14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4" i="4"/>
  <c r="AH55" i="4"/>
  <c r="AH56" i="4"/>
  <c r="AH57" i="4"/>
  <c r="AH59" i="4"/>
  <c r="AH60" i="4"/>
  <c r="AH61" i="4"/>
  <c r="AH62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6" i="4"/>
  <c r="AH257" i="4"/>
  <c r="AH258" i="4"/>
  <c r="AH259" i="4"/>
  <c r="AH260" i="4"/>
  <c r="AH261" i="4"/>
  <c r="AH262" i="4"/>
  <c r="AH263" i="4"/>
  <c r="AH264" i="4"/>
  <c r="AH265" i="4"/>
  <c r="AH266" i="4"/>
  <c r="AH268" i="4"/>
  <c r="AH269" i="4"/>
  <c r="AH270" i="4"/>
  <c r="AH271" i="4"/>
  <c r="AH272" i="4"/>
  <c r="AH275" i="4"/>
  <c r="AH276" i="4"/>
  <c r="AH277" i="4"/>
  <c r="AH279" i="4"/>
  <c r="AH280" i="4"/>
  <c r="AH281" i="4"/>
  <c r="AH282" i="4"/>
  <c r="AH283" i="4"/>
  <c r="AH284" i="4"/>
  <c r="AH286" i="4"/>
  <c r="AH287" i="4"/>
  <c r="AH289" i="4"/>
  <c r="AH290" i="4"/>
  <c r="AH291" i="4"/>
  <c r="AH292" i="4"/>
  <c r="AH293" i="4"/>
  <c r="AH295" i="4"/>
  <c r="AH297" i="4"/>
  <c r="AH298" i="4"/>
  <c r="AH299" i="4"/>
  <c r="AH301" i="4"/>
  <c r="AH303" i="4"/>
  <c r="AH304" i="4"/>
  <c r="AH305" i="4"/>
  <c r="AH306" i="4"/>
  <c r="AH308" i="4"/>
  <c r="AH311" i="4"/>
  <c r="AH312" i="4"/>
  <c r="AH313" i="4"/>
  <c r="AH314" i="4"/>
  <c r="AH316" i="4"/>
  <c r="AH317" i="4"/>
  <c r="AH318" i="4"/>
  <c r="AH319" i="4"/>
  <c r="AH321" i="4"/>
  <c r="AH323" i="4"/>
  <c r="AH324" i="4"/>
  <c r="AH325" i="4"/>
  <c r="AH327" i="4"/>
  <c r="AH328" i="4"/>
  <c r="AH329" i="4"/>
  <c r="AH331" i="4"/>
  <c r="AH334" i="4"/>
  <c r="AH335" i="4"/>
  <c r="AH336" i="4"/>
  <c r="AH338" i="4"/>
  <c r="AH341" i="4"/>
  <c r="AH342" i="4"/>
  <c r="AH347" i="4"/>
  <c r="AH348" i="4"/>
  <c r="AH349" i="4"/>
  <c r="AH351" i="4"/>
  <c r="AH352" i="4"/>
  <c r="AH354" i="4"/>
  <c r="AH356" i="4"/>
  <c r="AH358" i="4"/>
  <c r="AH359" i="4"/>
  <c r="AH361" i="4"/>
  <c r="AH366" i="4"/>
  <c r="AH368" i="4"/>
  <c r="AH370" i="4"/>
  <c r="AH372" i="4"/>
  <c r="AH374" i="4"/>
  <c r="AH375" i="4"/>
  <c r="AH377" i="4"/>
  <c r="AH378" i="4"/>
  <c r="AH379" i="4"/>
  <c r="AH380" i="4"/>
  <c r="AH382" i="4"/>
  <c r="AH385" i="4"/>
  <c r="AH386" i="4"/>
  <c r="AH387" i="4"/>
  <c r="AH388" i="4"/>
  <c r="AH389" i="4"/>
  <c r="AH396" i="4"/>
  <c r="AH399" i="4"/>
  <c r="AH400" i="4"/>
  <c r="AH403" i="4"/>
  <c r="AH406" i="4"/>
  <c r="AH408" i="4"/>
  <c r="AH410" i="4"/>
  <c r="AH412" i="4"/>
  <c r="AH413" i="4"/>
  <c r="AH415" i="4"/>
  <c r="AH417" i="4"/>
  <c r="AH418" i="4"/>
  <c r="AH422" i="4"/>
  <c r="AH425" i="4"/>
  <c r="AH426" i="4"/>
  <c r="AH427" i="4"/>
  <c r="AH428" i="4"/>
  <c r="AH429" i="4"/>
  <c r="AH431" i="4"/>
  <c r="AH432" i="4"/>
  <c r="AH433" i="4"/>
  <c r="AH435" i="4"/>
  <c r="AH436" i="4"/>
  <c r="AH439" i="4"/>
  <c r="AH440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2" i="4"/>
  <c r="AH463" i="4"/>
  <c r="AH464" i="4"/>
  <c r="AH465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80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5" i="4"/>
  <c r="AH516" i="4"/>
  <c r="AH518" i="4"/>
  <c r="AH519" i="4"/>
  <c r="AH520" i="4"/>
  <c r="AH523" i="4"/>
  <c r="AH525" i="4"/>
  <c r="AH526" i="4"/>
  <c r="AH527" i="4"/>
  <c r="AH528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9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70" i="4"/>
  <c r="AH571" i="4"/>
  <c r="AH572" i="4"/>
  <c r="AH574" i="4"/>
  <c r="AH575" i="4"/>
  <c r="AH577" i="4"/>
  <c r="AH578" i="4"/>
  <c r="AH579" i="4"/>
  <c r="AH581" i="4"/>
  <c r="AH582" i="4"/>
  <c r="AH584" i="4"/>
  <c r="AH589" i="4"/>
  <c r="AH591" i="4"/>
  <c r="AH592" i="4"/>
  <c r="AH593" i="4"/>
  <c r="AH594" i="4"/>
  <c r="AH596" i="4"/>
  <c r="AH597" i="4"/>
  <c r="AH598" i="4"/>
  <c r="AH599" i="4"/>
  <c r="AH600" i="4"/>
  <c r="AH601" i="4"/>
  <c r="AH603" i="4"/>
  <c r="AH604" i="4"/>
  <c r="AH605" i="4"/>
  <c r="AH606" i="4"/>
  <c r="AH607" i="4"/>
  <c r="AH608" i="4"/>
  <c r="AH609" i="4"/>
  <c r="AH610" i="4"/>
  <c r="AH612" i="4"/>
  <c r="AH613" i="4"/>
  <c r="AH614" i="4"/>
  <c r="AH618" i="4"/>
  <c r="AH620" i="4"/>
  <c r="AH621" i="4"/>
  <c r="AH622" i="4"/>
  <c r="AH623" i="4"/>
  <c r="AH627" i="4"/>
  <c r="AH628" i="4"/>
  <c r="AH631" i="4"/>
  <c r="AH632" i="4"/>
  <c r="AH633" i="4"/>
  <c r="AH634" i="4"/>
  <c r="AH635" i="4"/>
  <c r="AH637" i="4"/>
  <c r="AH638" i="4"/>
  <c r="AH639" i="4"/>
  <c r="AH641" i="4"/>
  <c r="AH642" i="4"/>
  <c r="AH643" i="4"/>
  <c r="AH644" i="4"/>
  <c r="AH645" i="4"/>
  <c r="AH646" i="4"/>
  <c r="AH649" i="4"/>
  <c r="AH650" i="4"/>
  <c r="AH652" i="4"/>
  <c r="AH653" i="4"/>
  <c r="AH654" i="4"/>
  <c r="AH655" i="4"/>
  <c r="AH656" i="4"/>
  <c r="AH658" i="4"/>
  <c r="AH659" i="4"/>
  <c r="AH660" i="4"/>
  <c r="AH661" i="4"/>
  <c r="AH662" i="4"/>
  <c r="AH663" i="4"/>
  <c r="AH664" i="4"/>
  <c r="AH665" i="4"/>
  <c r="AH667" i="4"/>
  <c r="AH668" i="4"/>
  <c r="AH669" i="4"/>
  <c r="AH670" i="4"/>
  <c r="AH671" i="4"/>
  <c r="AH672" i="4"/>
  <c r="AH673" i="4"/>
  <c r="AH675" i="4"/>
  <c r="AH676" i="4"/>
  <c r="AH678" i="4"/>
  <c r="AH679" i="4"/>
  <c r="AH680" i="4"/>
  <c r="AH681" i="4"/>
  <c r="AH683" i="4"/>
  <c r="AH684" i="4"/>
  <c r="AH685" i="4"/>
  <c r="AH687" i="4"/>
  <c r="AH689" i="4"/>
  <c r="AH690" i="4"/>
  <c r="AH691" i="4"/>
  <c r="AH693" i="4"/>
  <c r="AH694" i="4"/>
  <c r="AH695" i="4"/>
  <c r="AH696" i="4"/>
  <c r="AH697" i="4"/>
  <c r="AH699" i="4"/>
  <c r="AH700" i="4"/>
  <c r="AH701" i="4"/>
  <c r="AH702" i="4"/>
  <c r="AH703" i="4"/>
  <c r="AH704" i="4"/>
  <c r="AH705" i="4"/>
  <c r="AH706" i="4"/>
  <c r="AH707" i="4"/>
  <c r="AH708" i="4"/>
  <c r="AH709" i="4"/>
  <c r="AH711" i="4"/>
  <c r="AH712" i="4"/>
  <c r="AH713" i="4"/>
  <c r="AH714" i="4"/>
  <c r="AH715" i="4"/>
  <c r="AH717" i="4"/>
  <c r="AH718" i="4"/>
  <c r="AH719" i="4"/>
  <c r="AH720" i="4"/>
  <c r="AH721" i="4"/>
  <c r="AH722" i="4"/>
  <c r="AH724" i="4"/>
  <c r="AH725" i="4"/>
  <c r="AH727" i="4"/>
  <c r="AH730" i="4"/>
  <c r="AH732" i="4"/>
  <c r="AH733" i="4"/>
  <c r="AH736" i="4"/>
  <c r="AH737" i="4"/>
  <c r="AH740" i="4"/>
  <c r="AH741" i="4"/>
  <c r="AH743" i="4"/>
  <c r="AH745" i="4"/>
  <c r="AH746" i="4"/>
  <c r="AH747" i="4"/>
  <c r="AH749" i="4"/>
  <c r="AH750" i="4"/>
  <c r="AH751" i="4"/>
  <c r="AH752" i="4"/>
  <c r="AH753" i="4"/>
  <c r="AH754" i="4"/>
  <c r="AH755" i="4"/>
  <c r="AH756" i="4"/>
  <c r="AH757" i="4"/>
  <c r="AH758" i="4"/>
  <c r="AH760" i="4"/>
  <c r="AH761" i="4"/>
  <c r="AH762" i="4"/>
  <c r="AH763" i="4"/>
  <c r="AH766" i="4"/>
  <c r="AH767" i="4"/>
  <c r="AH769" i="4"/>
  <c r="AH770" i="4"/>
  <c r="AH772" i="4"/>
  <c r="AH773" i="4"/>
  <c r="AH774" i="4"/>
  <c r="AH775" i="4"/>
  <c r="AH776" i="4"/>
  <c r="AH778" i="4"/>
  <c r="AH779" i="4"/>
  <c r="AH780" i="4"/>
  <c r="AH782" i="4"/>
  <c r="AH783" i="4"/>
  <c r="AH784" i="4"/>
  <c r="AH786" i="4"/>
  <c r="AH789" i="4"/>
  <c r="AH790" i="4"/>
  <c r="AH792" i="4"/>
  <c r="AH793" i="4"/>
  <c r="AH794" i="4"/>
  <c r="AH796" i="4"/>
  <c r="AH798" i="4"/>
  <c r="AH801" i="4"/>
  <c r="AH802" i="4"/>
  <c r="AH804" i="4"/>
  <c r="AH805" i="4"/>
  <c r="AH806" i="4"/>
  <c r="AH807" i="4"/>
  <c r="AH808" i="4"/>
  <c r="AH810" i="4"/>
  <c r="AH811" i="4"/>
  <c r="AH812" i="4"/>
  <c r="AH814" i="4"/>
  <c r="AH815" i="4"/>
  <c r="AH816" i="4"/>
  <c r="AH818" i="4"/>
  <c r="AH820" i="4"/>
  <c r="AH821" i="4"/>
  <c r="AH822" i="4"/>
  <c r="AH823" i="4"/>
  <c r="AH824" i="4"/>
  <c r="AH825" i="4"/>
  <c r="AH826" i="4"/>
  <c r="AH828" i="4"/>
  <c r="AH829" i="4"/>
  <c r="AH830" i="4"/>
  <c r="AH831" i="4"/>
  <c r="AH832" i="4"/>
  <c r="AH833" i="4"/>
  <c r="AH836" i="4"/>
  <c r="AH837" i="4"/>
  <c r="AH839" i="4"/>
  <c r="AH841" i="4"/>
  <c r="AH842" i="4"/>
  <c r="AH843" i="4"/>
  <c r="AH844" i="4"/>
  <c r="AH846" i="4"/>
  <c r="AH847" i="4"/>
  <c r="AH848" i="4"/>
  <c r="AH849" i="4"/>
  <c r="AH850" i="4"/>
  <c r="AH852" i="4"/>
  <c r="AH853" i="4"/>
  <c r="AH854" i="4"/>
  <c r="AH855" i="4"/>
  <c r="AH856" i="4"/>
  <c r="AH857" i="4"/>
  <c r="AH858" i="4"/>
  <c r="AF8" i="4"/>
  <c r="AF10" i="4"/>
  <c r="AF12" i="4"/>
  <c r="AF13" i="4"/>
  <c r="AF16" i="4"/>
  <c r="AF17" i="4"/>
  <c r="AF18" i="4"/>
  <c r="AF19" i="4"/>
  <c r="AF21" i="4"/>
  <c r="AF23" i="4"/>
  <c r="AF24" i="4"/>
  <c r="AF28" i="4"/>
  <c r="AF29" i="4"/>
  <c r="AF30" i="4"/>
  <c r="AF31" i="4"/>
  <c r="AF33" i="4"/>
  <c r="AF35" i="4"/>
  <c r="AF36" i="4"/>
  <c r="AF37" i="4"/>
  <c r="AF38" i="4"/>
  <c r="AF39" i="4"/>
  <c r="AF41" i="4"/>
  <c r="AF42" i="4"/>
  <c r="AF43" i="4"/>
  <c r="AF44" i="4"/>
  <c r="AF47" i="4"/>
  <c r="AF48" i="4"/>
  <c r="AF51" i="4"/>
  <c r="AF54" i="4"/>
  <c r="AF55" i="4"/>
  <c r="AF57" i="4"/>
  <c r="AF60" i="4"/>
  <c r="AF61" i="4"/>
  <c r="AF62" i="4"/>
  <c r="AF64" i="4"/>
  <c r="AF65" i="4"/>
  <c r="AF67" i="4"/>
  <c r="AF69" i="4"/>
  <c r="AF70" i="4"/>
  <c r="AF71" i="4"/>
  <c r="AF72" i="4"/>
  <c r="AF74" i="4"/>
  <c r="AF75" i="4"/>
  <c r="AF78" i="4"/>
  <c r="AF79" i="4"/>
  <c r="AF81" i="4"/>
  <c r="AF82" i="4"/>
  <c r="AF87" i="4"/>
  <c r="AF91" i="4"/>
  <c r="AF92" i="4"/>
  <c r="AF93" i="4"/>
  <c r="AF95" i="4"/>
  <c r="AF96" i="4"/>
  <c r="AF97" i="4"/>
  <c r="AF98" i="4"/>
  <c r="AF99" i="4"/>
  <c r="AF100" i="4"/>
  <c r="AF101" i="4"/>
  <c r="AF102" i="4"/>
  <c r="AF103" i="4"/>
  <c r="AF104" i="4"/>
  <c r="AF106" i="4"/>
  <c r="AF108" i="4"/>
  <c r="AF112" i="4"/>
  <c r="AF113" i="4"/>
  <c r="AF115" i="4"/>
  <c r="AF116" i="4"/>
  <c r="AF118" i="4"/>
  <c r="AF119" i="4"/>
  <c r="AF120" i="4"/>
  <c r="AF121" i="4"/>
  <c r="AF122" i="4"/>
  <c r="AF123" i="4"/>
  <c r="AF124" i="4"/>
  <c r="AF126" i="4"/>
  <c r="AF128" i="4"/>
  <c r="AF129" i="4"/>
  <c r="AF130" i="4"/>
  <c r="AF135" i="4"/>
  <c r="AF136" i="4"/>
  <c r="AF140" i="4"/>
  <c r="AF144" i="4"/>
  <c r="AF145" i="4"/>
  <c r="AF146" i="4"/>
  <c r="AF147" i="4"/>
  <c r="AF149" i="4"/>
  <c r="AF150" i="4"/>
  <c r="AF151" i="4"/>
  <c r="AF153" i="4"/>
  <c r="AF154" i="4"/>
  <c r="AF156" i="4"/>
  <c r="AF158" i="4"/>
  <c r="AF159" i="4"/>
  <c r="AF160" i="4"/>
  <c r="AF161" i="4"/>
  <c r="AF164" i="4"/>
  <c r="AF166" i="4"/>
  <c r="AF167" i="4"/>
  <c r="AF168" i="4"/>
  <c r="AF169" i="4"/>
  <c r="AF170" i="4"/>
  <c r="AF173" i="4"/>
  <c r="AF174" i="4"/>
  <c r="AF175" i="4"/>
  <c r="AF176" i="4"/>
  <c r="AF177" i="4"/>
  <c r="AF178" i="4"/>
  <c r="AF179" i="4"/>
  <c r="AF180" i="4"/>
  <c r="AF183" i="4"/>
  <c r="AF185" i="4"/>
  <c r="AF186" i="4"/>
  <c r="AF187" i="4"/>
  <c r="AF190" i="4"/>
  <c r="AF191" i="4"/>
  <c r="AF193" i="4"/>
  <c r="AF195" i="4"/>
  <c r="AF196" i="4"/>
  <c r="AF197" i="4"/>
  <c r="AF198" i="4"/>
  <c r="AF199" i="4"/>
  <c r="AF200" i="4"/>
  <c r="AF201" i="4"/>
  <c r="AF203" i="4"/>
  <c r="AF204" i="4"/>
  <c r="AF205" i="4"/>
  <c r="AF207" i="4"/>
  <c r="AF208" i="4"/>
  <c r="AF210" i="4"/>
  <c r="AF211" i="4"/>
  <c r="AF213" i="4"/>
  <c r="AF214" i="4"/>
  <c r="AF215" i="4"/>
  <c r="AF218" i="4"/>
  <c r="AF219" i="4"/>
  <c r="AF221" i="4"/>
  <c r="AF225" i="4"/>
  <c r="AF226" i="4"/>
  <c r="AF227" i="4"/>
  <c r="AF228" i="4"/>
  <c r="AF230" i="4"/>
  <c r="AF233" i="4"/>
  <c r="AF234" i="4"/>
  <c r="AF235" i="4"/>
  <c r="AF236" i="4"/>
  <c r="AF238" i="4"/>
  <c r="AF239" i="4"/>
  <c r="AF240" i="4"/>
  <c r="AF245" i="4"/>
  <c r="AF246" i="4"/>
  <c r="AF248" i="4"/>
  <c r="AF249" i="4"/>
  <c r="AF250" i="4"/>
  <c r="AF251" i="4"/>
  <c r="AF252" i="4"/>
  <c r="AF253" i="4"/>
  <c r="AF254" i="4"/>
  <c r="AF256" i="4"/>
  <c r="AF257" i="4"/>
  <c r="AF258" i="4"/>
  <c r="AF260" i="4"/>
  <c r="AF262" i="4"/>
  <c r="AF264" i="4"/>
  <c r="AF265" i="4"/>
  <c r="AF267" i="4"/>
  <c r="AF268" i="4"/>
  <c r="AF269" i="4"/>
  <c r="AF271" i="4"/>
  <c r="AF272" i="4"/>
  <c r="AF275" i="4"/>
  <c r="AF276" i="4"/>
  <c r="AF277" i="4"/>
  <c r="AF278" i="4"/>
  <c r="AF279" i="4"/>
  <c r="AF281" i="4"/>
  <c r="AF282" i="4"/>
  <c r="AF283" i="4"/>
  <c r="AF289" i="4"/>
  <c r="AF290" i="4"/>
  <c r="AF291" i="4"/>
  <c r="AF293" i="4"/>
  <c r="AF295" i="4"/>
  <c r="AF297" i="4"/>
  <c r="AF298" i="4"/>
  <c r="AF301" i="4"/>
  <c r="AF309" i="4"/>
  <c r="AF311" i="4"/>
  <c r="AF314" i="4"/>
  <c r="AF317" i="4"/>
  <c r="AF323" i="4"/>
  <c r="AF331" i="4"/>
  <c r="AF335" i="4"/>
  <c r="AF336" i="4"/>
  <c r="AF342" i="4"/>
  <c r="AF349" i="4"/>
  <c r="AF351" i="4"/>
  <c r="AF366" i="4"/>
  <c r="AF368" i="4"/>
  <c r="AF370" i="4"/>
  <c r="AF372" i="4"/>
  <c r="AF375" i="4"/>
  <c r="AF377" i="4"/>
  <c r="AF378" i="4"/>
  <c r="AF379" i="4"/>
  <c r="AF380" i="4"/>
  <c r="AF384" i="4"/>
  <c r="AF386" i="4"/>
  <c r="AF388" i="4"/>
  <c r="AF392" i="4"/>
  <c r="AF401" i="4"/>
  <c r="AF403" i="4"/>
  <c r="AF410" i="4"/>
  <c r="AF412" i="4"/>
  <c r="AF415" i="4"/>
  <c r="AF417" i="4"/>
  <c r="AF418" i="4"/>
  <c r="AF419" i="4"/>
  <c r="AF420" i="4"/>
  <c r="AF422" i="4"/>
  <c r="AF425" i="4"/>
  <c r="AF428" i="4"/>
  <c r="AF431" i="4"/>
  <c r="AF432" i="4"/>
  <c r="AF433" i="4"/>
  <c r="AF434" i="4"/>
  <c r="AF439" i="4"/>
  <c r="AF440" i="4"/>
  <c r="AF443" i="4"/>
  <c r="AF446" i="4"/>
  <c r="AF447" i="4"/>
  <c r="AF448" i="4"/>
  <c r="AF450" i="4"/>
  <c r="AF453" i="4"/>
  <c r="AF455" i="4"/>
  <c r="AF459" i="4"/>
  <c r="AF460" i="4"/>
  <c r="AF463" i="4"/>
  <c r="AF465" i="4"/>
  <c r="AF470" i="4"/>
  <c r="AF471" i="4"/>
  <c r="AF474" i="4"/>
  <c r="AF475" i="4"/>
  <c r="AF476" i="4"/>
  <c r="AF477" i="4"/>
  <c r="AF478" i="4"/>
  <c r="AF480" i="4"/>
  <c r="AF487" i="4"/>
  <c r="AF488" i="4"/>
  <c r="AF489" i="4"/>
  <c r="AF490" i="4"/>
  <c r="AF491" i="4"/>
  <c r="AF492" i="4"/>
  <c r="AF493" i="4"/>
  <c r="AF494" i="4"/>
  <c r="AF497" i="4"/>
  <c r="AF500" i="4"/>
  <c r="AF502" i="4"/>
  <c r="AF503" i="4"/>
  <c r="AF505" i="4"/>
  <c r="AF507" i="4"/>
  <c r="AF508" i="4"/>
  <c r="AF509" i="4"/>
  <c r="AF510" i="4"/>
  <c r="AF511" i="4"/>
  <c r="AF512" i="4"/>
  <c r="AF515" i="4"/>
  <c r="AF516" i="4"/>
  <c r="AF518" i="4"/>
  <c r="AF519" i="4"/>
  <c r="AF520" i="4"/>
  <c r="AF526" i="4"/>
  <c r="AF527" i="4"/>
  <c r="AF534" i="4"/>
  <c r="AF535" i="4"/>
  <c r="AF536" i="4"/>
  <c r="AF540" i="4"/>
  <c r="AF541" i="4"/>
  <c r="AF542" i="4"/>
  <c r="AF544" i="4"/>
  <c r="AF545" i="4"/>
  <c r="AF547" i="4"/>
  <c r="AF550" i="4"/>
  <c r="AF552" i="4"/>
  <c r="AF554" i="4"/>
  <c r="AF555" i="4"/>
  <c r="AF556" i="4"/>
  <c r="AF559" i="4"/>
  <c r="AF563" i="4"/>
  <c r="AF564" i="4"/>
  <c r="AF565" i="4"/>
  <c r="AF567" i="4"/>
  <c r="AF568" i="4"/>
  <c r="AF571" i="4"/>
  <c r="AF574" i="4"/>
  <c r="AF577" i="4"/>
  <c r="AF581" i="4"/>
  <c r="AF589" i="4"/>
  <c r="AF590" i="4"/>
  <c r="AF591" i="4"/>
  <c r="AF592" i="4"/>
  <c r="AF593" i="4"/>
  <c r="AF597" i="4"/>
  <c r="AF598" i="4"/>
  <c r="AF599" i="4"/>
  <c r="AF603" i="4"/>
  <c r="AF606" i="4"/>
  <c r="AF608" i="4"/>
  <c r="AF612" i="4"/>
  <c r="AF614" i="4"/>
  <c r="AF621" i="4"/>
  <c r="AF622" i="4"/>
  <c r="AF627" i="4"/>
  <c r="AF630" i="4"/>
  <c r="AF632" i="4"/>
  <c r="AF635" i="4"/>
  <c r="AF636" i="4"/>
  <c r="AF638" i="4"/>
  <c r="AF639" i="4"/>
  <c r="AF644" i="4"/>
  <c r="AF645" i="4"/>
  <c r="AF649" i="4"/>
  <c r="AF652" i="4"/>
  <c r="AF653" i="4"/>
  <c r="AF654" i="4"/>
  <c r="AF655" i="4"/>
  <c r="AF658" i="4"/>
  <c r="AF661" i="4"/>
  <c r="AF663" i="4"/>
  <c r="AF666" i="4"/>
  <c r="AF669" i="4"/>
  <c r="AF670" i="4"/>
  <c r="AF671" i="4"/>
  <c r="AF672" i="4"/>
  <c r="AF680" i="4"/>
  <c r="AF681" i="4"/>
  <c r="AF684" i="4"/>
  <c r="AF685" i="4"/>
  <c r="AF687" i="4"/>
  <c r="AF688" i="4"/>
  <c r="AF689" i="4"/>
  <c r="AF690" i="4"/>
  <c r="AF691" i="4"/>
  <c r="AF695" i="4"/>
  <c r="AF697" i="4"/>
  <c r="AF698" i="4"/>
  <c r="AF699" i="4"/>
  <c r="AF700" i="4"/>
  <c r="AF702" i="4"/>
  <c r="AF703" i="4"/>
  <c r="AF705" i="4"/>
  <c r="AF706" i="4"/>
  <c r="AF714" i="4"/>
  <c r="AF715" i="4"/>
  <c r="AF716" i="4"/>
  <c r="AF717" i="4"/>
  <c r="AF718" i="4"/>
  <c r="AF719" i="4"/>
  <c r="AF720" i="4"/>
  <c r="AF725" i="4"/>
  <c r="AF726" i="4"/>
  <c r="AF729" i="4"/>
  <c r="AF730" i="4"/>
  <c r="AF736" i="4"/>
  <c r="AF737" i="4"/>
  <c r="AF738" i="4"/>
  <c r="AF739" i="4"/>
  <c r="AF744" i="4"/>
  <c r="AF747" i="4"/>
  <c r="AF750" i="4"/>
  <c r="AF751" i="4"/>
  <c r="AF752" i="4"/>
  <c r="AF753" i="4"/>
  <c r="AF755" i="4"/>
  <c r="AF757" i="4"/>
  <c r="AF761" i="4"/>
  <c r="AF762" i="4"/>
  <c r="AF763" i="4"/>
  <c r="AF764" i="4"/>
  <c r="AF768" i="4"/>
  <c r="AF773" i="4"/>
  <c r="AF775" i="4"/>
  <c r="AF779" i="4"/>
  <c r="AF782" i="4"/>
  <c r="AF783" i="4"/>
  <c r="AF789" i="4"/>
  <c r="AF790" i="4"/>
  <c r="AF792" i="4"/>
  <c r="AF793" i="4"/>
  <c r="AF794" i="4"/>
  <c r="AF800" i="4"/>
  <c r="AF801" i="4"/>
  <c r="AF807" i="4"/>
  <c r="AF809" i="4"/>
  <c r="AF814" i="4"/>
  <c r="AF816" i="4"/>
  <c r="AF818" i="4"/>
  <c r="AF820" i="4"/>
  <c r="AF823" i="4"/>
  <c r="AF824" i="4"/>
  <c r="AF831" i="4"/>
  <c r="AF836" i="4"/>
  <c r="AF841" i="4"/>
  <c r="AF848" i="4"/>
  <c r="AF849" i="4"/>
  <c r="AF852" i="4"/>
  <c r="AF853" i="4"/>
  <c r="AF854" i="4"/>
  <c r="AF85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D266" i="4"/>
  <c r="AD267" i="4"/>
  <c r="AD268" i="4"/>
  <c r="AD269" i="4"/>
  <c r="AD270" i="4"/>
  <c r="AD271" i="4"/>
  <c r="AD272" i="4"/>
  <c r="AD273" i="4"/>
  <c r="AD274" i="4"/>
  <c r="AD275" i="4"/>
  <c r="AD276" i="4"/>
  <c r="AD277" i="4"/>
  <c r="AD279" i="4"/>
  <c r="AD280" i="4"/>
  <c r="AD281" i="4"/>
  <c r="AD282" i="4"/>
  <c r="AD283" i="4"/>
  <c r="AD284" i="4"/>
  <c r="AD285" i="4"/>
  <c r="AD286" i="4"/>
  <c r="AD287" i="4"/>
  <c r="AD288" i="4"/>
  <c r="AD289" i="4"/>
  <c r="AD290" i="4"/>
  <c r="AD291" i="4"/>
  <c r="AD292" i="4"/>
  <c r="AD293" i="4"/>
  <c r="AD295" i="4"/>
  <c r="AD296" i="4"/>
  <c r="AD297" i="4"/>
  <c r="AD298" i="4"/>
  <c r="AD299" i="4"/>
  <c r="AD301" i="4"/>
  <c r="AD304" i="4"/>
  <c r="AD306" i="4"/>
  <c r="AD308" i="4"/>
  <c r="AD313" i="4"/>
  <c r="AD317" i="4"/>
  <c r="AD318" i="4"/>
  <c r="AD321" i="4"/>
  <c r="AD323" i="4"/>
  <c r="AD326" i="4"/>
  <c r="AD328" i="4"/>
  <c r="AD329" i="4"/>
  <c r="AD330" i="4"/>
  <c r="AD331" i="4"/>
  <c r="AD333" i="4"/>
  <c r="AD334" i="4"/>
  <c r="AD335" i="4"/>
  <c r="AD336" i="4"/>
  <c r="AD338" i="4"/>
  <c r="AD342" i="4"/>
  <c r="AD347" i="4"/>
  <c r="AD348" i="4"/>
  <c r="AD349" i="4"/>
  <c r="AD351" i="4"/>
  <c r="AD353" i="4"/>
  <c r="AD356" i="4"/>
  <c r="AD358" i="4"/>
  <c r="AD361" i="4"/>
  <c r="AD365" i="4"/>
  <c r="AD366" i="4"/>
  <c r="AD367" i="4"/>
  <c r="AD368" i="4"/>
  <c r="AD370" i="4"/>
  <c r="AD372" i="4"/>
  <c r="AD374" i="4"/>
  <c r="AD375" i="4"/>
  <c r="AD378" i="4"/>
  <c r="AD379" i="4"/>
  <c r="AD380" i="4"/>
  <c r="AD382" i="4"/>
  <c r="AD385" i="4"/>
  <c r="AD386" i="4"/>
  <c r="AD388" i="4"/>
  <c r="AD389" i="4"/>
  <c r="AD394" i="4"/>
  <c r="AD396" i="4"/>
  <c r="AD399" i="4"/>
  <c r="AD400" i="4"/>
  <c r="AD403" i="4"/>
  <c r="AD406" i="4"/>
  <c r="AD408" i="4"/>
  <c r="AD410" i="4"/>
  <c r="AD411" i="4"/>
  <c r="AD412" i="4"/>
  <c r="AD413" i="4"/>
  <c r="AD415" i="4"/>
  <c r="AD417" i="4"/>
  <c r="AD418" i="4"/>
  <c r="AD422" i="4"/>
  <c r="AD423" i="4"/>
  <c r="AD425" i="4"/>
  <c r="AD426" i="4"/>
  <c r="AD428" i="4"/>
  <c r="AD429" i="4"/>
  <c r="AD431" i="4"/>
  <c r="AD432" i="4"/>
  <c r="AD433" i="4"/>
  <c r="AD436" i="4"/>
  <c r="AD437" i="4"/>
  <c r="AD439" i="4"/>
  <c r="AD440" i="4"/>
  <c r="AD442" i="4"/>
  <c r="AD443" i="4"/>
  <c r="AD445" i="4"/>
  <c r="AD447" i="4"/>
  <c r="AD448" i="4"/>
  <c r="AD450" i="4"/>
  <c r="AD451" i="4"/>
  <c r="AD455" i="4"/>
  <c r="AD456" i="4"/>
  <c r="AD457" i="4"/>
  <c r="AD458" i="4"/>
  <c r="AD461" i="4"/>
  <c r="AD462" i="4"/>
  <c r="AD463" i="4"/>
  <c r="AD464" i="4"/>
  <c r="AD465" i="4"/>
  <c r="AD467" i="4"/>
  <c r="AD468" i="4"/>
  <c r="AD469" i="4"/>
  <c r="AD470" i="4"/>
  <c r="AD471" i="4"/>
  <c r="AD472" i="4"/>
  <c r="AD473" i="4"/>
  <c r="AD474" i="4"/>
  <c r="AD475" i="4"/>
  <c r="AD476" i="4"/>
  <c r="AD477" i="4"/>
  <c r="AD478" i="4"/>
  <c r="AD479" i="4"/>
  <c r="AD480" i="4"/>
  <c r="AD481" i="4"/>
  <c r="AD482" i="4"/>
  <c r="AD483" i="4"/>
  <c r="AD484" i="4"/>
  <c r="AD485" i="4"/>
  <c r="AD486" i="4"/>
  <c r="AD487" i="4"/>
  <c r="AD488" i="4"/>
  <c r="AD489" i="4"/>
  <c r="AD490" i="4"/>
  <c r="AD491" i="4"/>
  <c r="AD492" i="4"/>
  <c r="AD493" i="4"/>
  <c r="AD494" i="4"/>
  <c r="AD497" i="4"/>
  <c r="AD498" i="4"/>
  <c r="AD500" i="4"/>
  <c r="AD501" i="4"/>
  <c r="AD502" i="4"/>
  <c r="AD503" i="4"/>
  <c r="AD505" i="4"/>
  <c r="AD506" i="4"/>
  <c r="AD507" i="4"/>
  <c r="AD508" i="4"/>
  <c r="AD510" i="4"/>
  <c r="AD511" i="4"/>
  <c r="AD512" i="4"/>
  <c r="AD513" i="4"/>
  <c r="AD515" i="4"/>
  <c r="AD516" i="4"/>
  <c r="AD518" i="4"/>
  <c r="AD519" i="4"/>
  <c r="AD520" i="4"/>
  <c r="AD523" i="4"/>
  <c r="AD524" i="4"/>
  <c r="AD525" i="4"/>
  <c r="AD526" i="4"/>
  <c r="AD527" i="4"/>
  <c r="AD529" i="4"/>
  <c r="AD532" i="4"/>
  <c r="AD533" i="4"/>
  <c r="AD534" i="4"/>
  <c r="AD535" i="4"/>
  <c r="AD536" i="4"/>
  <c r="AD537" i="4"/>
  <c r="AD538" i="4"/>
  <c r="AD539" i="4"/>
  <c r="AD540" i="4"/>
  <c r="AD541" i="4"/>
  <c r="AD542" i="4"/>
  <c r="AD543" i="4"/>
  <c r="AD546" i="4"/>
  <c r="AD547" i="4"/>
  <c r="AD548" i="4"/>
  <c r="AD549" i="4"/>
  <c r="AD551" i="4"/>
  <c r="AD552" i="4"/>
  <c r="AD553" i="4"/>
  <c r="AD554" i="4"/>
  <c r="AD555" i="4"/>
  <c r="AD556" i="4"/>
  <c r="AD557" i="4"/>
  <c r="AD559" i="4"/>
  <c r="AD560" i="4"/>
  <c r="AD561" i="4"/>
  <c r="AD562" i="4"/>
  <c r="AD563" i="4"/>
  <c r="AD564" i="4"/>
  <c r="AD565" i="4"/>
  <c r="AD566" i="4"/>
  <c r="AD567" i="4"/>
  <c r="AD568" i="4"/>
  <c r="AD569" i="4"/>
  <c r="AD571" i="4"/>
  <c r="AD572" i="4"/>
  <c r="AD573" i="4"/>
  <c r="AD574" i="4"/>
  <c r="AD575" i="4"/>
  <c r="AD577" i="4"/>
  <c r="AD578" i="4"/>
  <c r="AD579" i="4"/>
  <c r="AD580" i="4"/>
  <c r="AD581" i="4"/>
  <c r="AD584" i="4"/>
  <c r="AD586" i="4"/>
  <c r="AD587" i="4"/>
  <c r="AD588" i="4"/>
  <c r="AD589" i="4"/>
  <c r="AD591" i="4"/>
  <c r="AD592" i="4"/>
  <c r="AD593" i="4"/>
  <c r="AD594" i="4"/>
  <c r="AD596" i="4"/>
  <c r="AD597" i="4"/>
  <c r="AD598" i="4"/>
  <c r="AD599" i="4"/>
  <c r="AD601" i="4"/>
  <c r="AD602" i="4"/>
  <c r="AD603" i="4"/>
  <c r="AD605" i="4"/>
  <c r="AD606" i="4"/>
  <c r="AD608" i="4"/>
  <c r="AD609" i="4"/>
  <c r="AD610" i="4"/>
  <c r="AD612" i="4"/>
  <c r="AD615" i="4"/>
  <c r="AD616" i="4"/>
  <c r="AD617" i="4"/>
  <c r="AD618" i="4"/>
  <c r="AD619" i="4"/>
  <c r="AD620" i="4"/>
  <c r="AD621" i="4"/>
  <c r="AD622" i="4"/>
  <c r="AD623" i="4"/>
  <c r="AD624" i="4"/>
  <c r="AD625" i="4"/>
  <c r="AD627" i="4"/>
  <c r="AD628" i="4"/>
  <c r="AD629" i="4"/>
  <c r="AD631" i="4"/>
  <c r="AD632" i="4"/>
  <c r="AD633" i="4"/>
  <c r="AD635" i="4"/>
  <c r="AD637" i="4"/>
  <c r="AD638" i="4"/>
  <c r="AD639" i="4"/>
  <c r="AD640" i="4"/>
  <c r="AD641" i="4"/>
  <c r="AD643" i="4"/>
  <c r="AD644" i="4"/>
  <c r="AD645" i="4"/>
  <c r="AD648" i="4"/>
  <c r="AD649" i="4"/>
  <c r="AD651" i="4"/>
  <c r="AD652" i="4"/>
  <c r="AD653" i="4"/>
  <c r="AD654" i="4"/>
  <c r="AD655" i="4"/>
  <c r="AD656" i="4"/>
  <c r="AD657" i="4"/>
  <c r="AD658" i="4"/>
  <c r="AD659" i="4"/>
  <c r="AD660" i="4"/>
  <c r="AD661" i="4"/>
  <c r="AD662" i="4"/>
  <c r="AD663" i="4"/>
  <c r="AD664" i="4"/>
  <c r="AD665" i="4"/>
  <c r="AD667" i="4"/>
  <c r="AD668" i="4"/>
  <c r="AD669" i="4"/>
  <c r="AD670" i="4"/>
  <c r="AD671" i="4"/>
  <c r="AD672" i="4"/>
  <c r="AD673" i="4"/>
  <c r="AD674" i="4"/>
  <c r="AD675" i="4"/>
  <c r="AD676" i="4"/>
  <c r="AD679" i="4"/>
  <c r="AD680" i="4"/>
  <c r="AD681" i="4"/>
  <c r="AD684" i="4"/>
  <c r="AD687" i="4"/>
  <c r="AD689" i="4"/>
  <c r="AD690" i="4"/>
  <c r="AD691" i="4"/>
  <c r="AD694" i="4"/>
  <c r="AD695" i="4"/>
  <c r="AD696" i="4"/>
  <c r="AD697" i="4"/>
  <c r="AD699" i="4"/>
  <c r="AD700" i="4"/>
  <c r="AD701" i="4"/>
  <c r="AD702" i="4"/>
  <c r="AD703" i="4"/>
  <c r="AD705" i="4"/>
  <c r="AD706" i="4"/>
  <c r="AD707" i="4"/>
  <c r="AD708" i="4"/>
  <c r="AD709" i="4"/>
  <c r="AD711" i="4"/>
  <c r="AD712" i="4"/>
  <c r="AD713" i="4"/>
  <c r="AD714" i="4"/>
  <c r="AD715" i="4"/>
  <c r="AD717" i="4"/>
  <c r="AD718" i="4"/>
  <c r="AD719" i="4"/>
  <c r="AD720" i="4"/>
  <c r="AD723" i="4"/>
  <c r="AD724" i="4"/>
  <c r="AD725" i="4"/>
  <c r="AD728" i="4"/>
  <c r="AD730" i="4"/>
  <c r="AD732" i="4"/>
  <c r="AD734" i="4"/>
  <c r="AD735" i="4"/>
  <c r="AD736" i="4"/>
  <c r="AD737" i="4"/>
  <c r="AD739" i="4"/>
  <c r="AD741" i="4"/>
  <c r="AD742" i="4"/>
  <c r="AD743" i="4"/>
  <c r="AD745" i="4"/>
  <c r="AD746" i="4"/>
  <c r="AD747" i="4"/>
  <c r="AD749" i="4"/>
  <c r="AD750" i="4"/>
  <c r="AD752" i="4"/>
  <c r="AD753" i="4"/>
  <c r="AD754" i="4"/>
  <c r="AD756" i="4"/>
  <c r="AD757" i="4"/>
  <c r="AD758" i="4"/>
  <c r="AD760" i="4"/>
  <c r="AD761" i="4"/>
  <c r="AD763" i="4"/>
  <c r="AD764" i="4"/>
  <c r="AD765" i="4"/>
  <c r="AD766" i="4"/>
  <c r="AD769" i="4"/>
  <c r="AD770" i="4"/>
  <c r="AD773" i="4"/>
  <c r="AD774" i="4"/>
  <c r="AD775" i="4"/>
  <c r="AD776" i="4"/>
  <c r="AD780" i="4"/>
  <c r="AD782" i="4"/>
  <c r="AD783" i="4"/>
  <c r="AD784" i="4"/>
  <c r="AD785" i="4"/>
  <c r="AD786" i="4"/>
  <c r="AD788" i="4"/>
  <c r="AD789" i="4"/>
  <c r="AD790" i="4"/>
  <c r="AD792" i="4"/>
  <c r="AD793" i="4"/>
  <c r="AD794" i="4"/>
  <c r="AD796" i="4"/>
  <c r="AD797" i="4"/>
  <c r="AD798" i="4"/>
  <c r="AD799" i="4"/>
  <c r="AD800" i="4"/>
  <c r="AD801" i="4"/>
  <c r="AD804" i="4"/>
  <c r="AD807" i="4"/>
  <c r="AD808" i="4"/>
  <c r="AD810" i="4"/>
  <c r="AD812" i="4"/>
  <c r="AD813" i="4"/>
  <c r="AD814" i="4"/>
  <c r="AD815" i="4"/>
  <c r="AD816" i="4"/>
  <c r="AD818" i="4"/>
  <c r="AD821" i="4"/>
  <c r="AD822" i="4"/>
  <c r="AD823" i="4"/>
  <c r="AD824" i="4"/>
  <c r="AD825" i="4"/>
  <c r="AD826" i="4"/>
  <c r="AD828" i="4"/>
  <c r="AD829" i="4"/>
  <c r="AD830" i="4"/>
  <c r="AD831" i="4"/>
  <c r="AD833" i="4"/>
  <c r="AD834" i="4"/>
  <c r="AD835" i="4"/>
  <c r="AD839" i="4"/>
  <c r="AD841" i="4"/>
  <c r="AD842" i="4"/>
  <c r="AD843" i="4"/>
  <c r="AD846" i="4"/>
  <c r="AD847" i="4"/>
  <c r="AD848" i="4"/>
  <c r="AD849" i="4"/>
  <c r="AD850" i="4"/>
  <c r="AD852" i="4"/>
  <c r="AD853" i="4"/>
  <c r="AD854" i="4"/>
  <c r="AD855" i="4"/>
  <c r="AD856" i="4"/>
  <c r="AD859" i="4"/>
  <c r="AB8" i="4"/>
  <c r="AB10" i="4"/>
  <c r="AB11" i="4"/>
  <c r="AB12" i="4"/>
  <c r="AB13" i="4"/>
  <c r="AB14" i="4"/>
  <c r="AB16" i="4"/>
  <c r="AB17" i="4"/>
  <c r="AB18" i="4"/>
  <c r="AB19" i="4"/>
  <c r="AB20" i="4"/>
  <c r="AB21" i="4"/>
  <c r="AB23" i="4"/>
  <c r="AB24" i="4"/>
  <c r="AB25" i="4"/>
  <c r="AB29" i="4"/>
  <c r="AB30" i="4"/>
  <c r="AB31" i="4"/>
  <c r="AB32" i="4"/>
  <c r="AB33" i="4"/>
  <c r="AB35" i="4"/>
  <c r="AB36" i="4"/>
  <c r="AB37" i="4"/>
  <c r="AB38" i="4"/>
  <c r="AB39" i="4"/>
  <c r="AB40" i="4"/>
  <c r="AB41" i="4"/>
  <c r="AB42" i="4"/>
  <c r="AB43" i="4"/>
  <c r="AB44" i="4"/>
  <c r="AB47" i="4"/>
  <c r="AB48" i="4"/>
  <c r="AB50" i="4"/>
  <c r="AB51" i="4"/>
  <c r="AB55" i="4"/>
  <c r="AB57" i="4"/>
  <c r="AB60" i="4"/>
  <c r="AB61" i="4"/>
  <c r="AB62" i="4"/>
  <c r="AB64" i="4"/>
  <c r="AB65" i="4"/>
  <c r="AB67" i="4"/>
  <c r="AB68" i="4"/>
  <c r="AB69" i="4"/>
  <c r="AB70" i="4"/>
  <c r="AB71" i="4"/>
  <c r="AB72" i="4"/>
  <c r="AB74" i="4"/>
  <c r="AB75" i="4"/>
  <c r="AB77" i="4"/>
  <c r="AB78" i="4"/>
  <c r="AB79" i="4"/>
  <c r="AB80" i="4"/>
  <c r="AB81" i="4"/>
  <c r="AB82" i="4"/>
  <c r="AB84" i="4"/>
  <c r="AB86" i="4"/>
  <c r="AB87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6" i="4"/>
  <c r="AB108" i="4"/>
  <c r="AB110" i="4"/>
  <c r="AB112" i="4"/>
  <c r="AB113" i="4"/>
  <c r="AB114" i="4"/>
  <c r="AB115" i="4"/>
  <c r="AB116" i="4"/>
  <c r="AB118" i="4"/>
  <c r="AB120" i="4"/>
  <c r="AB121" i="4"/>
  <c r="AB122" i="4"/>
  <c r="AB123" i="4"/>
  <c r="AB124" i="4"/>
  <c r="AB125" i="4"/>
  <c r="AB126" i="4"/>
  <c r="AB128" i="4"/>
  <c r="AB129" i="4"/>
  <c r="AB130" i="4"/>
  <c r="AB131" i="4"/>
  <c r="AB134" i="4"/>
  <c r="AB135" i="4"/>
  <c r="AB137" i="4"/>
  <c r="AB140" i="4"/>
  <c r="AB144" i="4"/>
  <c r="AB145" i="4"/>
  <c r="AB146" i="4"/>
  <c r="AB147" i="4"/>
  <c r="AB148" i="4"/>
  <c r="AB149" i="4"/>
  <c r="AB150" i="4"/>
  <c r="AB151" i="4"/>
  <c r="AB153" i="4"/>
  <c r="AB154" i="4"/>
  <c r="AB155" i="4"/>
  <c r="AB156" i="4"/>
  <c r="AB158" i="4"/>
  <c r="AB159" i="4"/>
  <c r="AB160" i="4"/>
  <c r="AB161" i="4"/>
  <c r="AB163" i="4"/>
  <c r="AB164" i="4"/>
  <c r="AB166" i="4"/>
  <c r="AB167" i="4"/>
  <c r="AB168" i="4"/>
  <c r="AB170" i="4"/>
  <c r="AB172" i="4"/>
  <c r="AB173" i="4"/>
  <c r="AB174" i="4"/>
  <c r="AB175" i="4"/>
  <c r="AB176" i="4"/>
  <c r="AB177" i="4"/>
  <c r="AB178" i="4"/>
  <c r="AB179" i="4"/>
  <c r="AB180" i="4"/>
  <c r="AB182" i="4"/>
  <c r="AB183" i="4"/>
  <c r="AB185" i="4"/>
  <c r="AB186" i="4"/>
  <c r="AB187" i="4"/>
  <c r="AB188" i="4"/>
  <c r="AB190" i="4"/>
  <c r="AB191" i="4"/>
  <c r="AB193" i="4"/>
  <c r="AB194" i="4"/>
  <c r="AB195" i="4"/>
  <c r="AB196" i="4"/>
  <c r="AB197" i="4"/>
  <c r="AB198" i="4"/>
  <c r="AB199" i="4"/>
  <c r="AB200" i="4"/>
  <c r="AB201" i="4"/>
  <c r="AB202" i="4"/>
  <c r="AB203" i="4"/>
  <c r="AB205" i="4"/>
  <c r="AB206" i="4"/>
  <c r="AB207" i="4"/>
  <c r="AB208" i="4"/>
  <c r="AB209" i="4"/>
  <c r="AB210" i="4"/>
  <c r="AB211" i="4"/>
  <c r="AB212" i="4"/>
  <c r="AB213" i="4"/>
  <c r="AB214" i="4"/>
  <c r="AB215" i="4"/>
  <c r="AB217" i="4"/>
  <c r="AB218" i="4"/>
  <c r="AB219" i="4"/>
  <c r="AB221" i="4"/>
  <c r="AB222" i="4"/>
  <c r="AB224" i="4"/>
  <c r="AB225" i="4"/>
  <c r="AB226" i="4"/>
  <c r="AB227" i="4"/>
  <c r="AB228" i="4"/>
  <c r="AB230" i="4"/>
  <c r="AB234" i="4"/>
  <c r="AB235" i="4"/>
  <c r="AB236" i="4"/>
  <c r="AB237" i="4"/>
  <c r="AB238" i="4"/>
  <c r="AB239" i="4"/>
  <c r="AB240" i="4"/>
  <c r="AB241" i="4"/>
  <c r="AB243" i="4"/>
  <c r="AB245" i="4"/>
  <c r="AB246" i="4"/>
  <c r="AB247" i="4"/>
  <c r="AB248" i="4"/>
  <c r="AB249" i="4"/>
  <c r="AB250" i="4"/>
  <c r="AB252" i="4"/>
  <c r="AB253" i="4"/>
  <c r="AB254" i="4"/>
  <c r="AB256" i="4"/>
  <c r="AB257" i="4"/>
  <c r="AB258" i="4"/>
  <c r="AB259" i="4"/>
  <c r="AB260" i="4"/>
  <c r="AB262" i="4"/>
  <c r="AB263" i="4"/>
  <c r="AB264" i="4"/>
  <c r="AB265" i="4"/>
  <c r="AB266" i="4"/>
  <c r="AB268" i="4"/>
  <c r="AB269" i="4"/>
  <c r="AB271" i="4"/>
  <c r="AB272" i="4"/>
  <c r="AB275" i="4"/>
  <c r="AB276" i="4"/>
  <c r="AB277" i="4"/>
  <c r="AB279" i="4"/>
  <c r="AB280" i="4"/>
  <c r="AB281" i="4"/>
  <c r="AB282" i="4"/>
  <c r="AB283" i="4"/>
  <c r="AB289" i="4"/>
  <c r="AB290" i="4"/>
  <c r="AB291" i="4"/>
  <c r="AB293" i="4"/>
  <c r="AB295" i="4"/>
  <c r="AB297" i="4"/>
  <c r="AB298" i="4"/>
  <c r="AB301" i="4"/>
  <c r="AB306" i="4"/>
  <c r="AB311" i="4"/>
  <c r="AB313" i="4"/>
  <c r="AB314" i="4"/>
  <c r="AB317" i="4"/>
  <c r="AB318" i="4"/>
  <c r="AB321" i="4"/>
  <c r="AB323" i="4"/>
  <c r="AB328" i="4"/>
  <c r="AB329" i="4"/>
  <c r="AB331" i="4"/>
  <c r="AB334" i="4"/>
  <c r="AB335" i="4"/>
  <c r="AB336" i="4"/>
  <c r="AB338" i="4"/>
  <c r="AB342" i="4"/>
  <c r="AB349" i="4"/>
  <c r="AB351" i="4"/>
  <c r="AB366" i="4"/>
  <c r="AB368" i="4"/>
  <c r="AB370" i="4"/>
  <c r="AB372" i="4"/>
  <c r="AB374" i="4"/>
  <c r="AB375" i="4"/>
  <c r="AB378" i="4"/>
  <c r="AB379" i="4"/>
  <c r="AB380" i="4"/>
  <c r="AB385" i="4"/>
  <c r="AB386" i="4"/>
  <c r="AB388" i="4"/>
  <c r="AB389" i="4"/>
  <c r="AB400" i="4"/>
  <c r="AB403" i="4"/>
  <c r="AB412" i="4"/>
  <c r="AB413" i="4"/>
  <c r="AB415" i="4"/>
  <c r="AB417" i="4"/>
  <c r="AB418" i="4"/>
  <c r="AB422" i="4"/>
  <c r="AB425" i="4"/>
  <c r="AB426" i="4"/>
  <c r="AB428" i="4"/>
  <c r="AB429" i="4"/>
  <c r="AB431" i="4"/>
  <c r="AB432" i="4"/>
  <c r="AB433" i="4"/>
  <c r="AB439" i="4"/>
  <c r="AB440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5" i="4"/>
  <c r="AB457" i="4"/>
  <c r="AB458" i="4"/>
  <c r="AB459" i="4"/>
  <c r="AB460" i="4"/>
  <c r="AB462" i="4"/>
  <c r="AB463" i="4"/>
  <c r="AB464" i="4"/>
  <c r="AB465" i="4"/>
  <c r="AB469" i="4"/>
  <c r="AB470" i="4"/>
  <c r="AB473" i="4"/>
  <c r="AB474" i="4"/>
  <c r="AB475" i="4"/>
  <c r="AB476" i="4"/>
  <c r="AB477" i="4"/>
  <c r="AB478" i="4"/>
  <c r="AB484" i="4"/>
  <c r="AB485" i="4"/>
  <c r="AB486" i="4"/>
  <c r="AB487" i="4"/>
  <c r="AB488" i="4"/>
  <c r="AB489" i="4"/>
  <c r="AB490" i="4"/>
  <c r="AB491" i="4"/>
  <c r="AB492" i="4"/>
  <c r="AB493" i="4"/>
  <c r="AB494" i="4"/>
  <c r="AB497" i="4"/>
  <c r="AB500" i="4"/>
  <c r="AB501" i="4"/>
  <c r="AB502" i="4"/>
  <c r="AB503" i="4"/>
  <c r="AB505" i="4"/>
  <c r="AB506" i="4"/>
  <c r="AB507" i="4"/>
  <c r="AB508" i="4"/>
  <c r="AB510" i="4"/>
  <c r="AB511" i="4"/>
  <c r="AB512" i="4"/>
  <c r="AB515" i="4"/>
  <c r="AB516" i="4"/>
  <c r="AB518" i="4"/>
  <c r="AB519" i="4"/>
  <c r="AB520" i="4"/>
  <c r="AB523" i="4"/>
  <c r="AB525" i="4"/>
  <c r="AB527" i="4"/>
  <c r="AB532" i="4"/>
  <c r="AB534" i="4"/>
  <c r="AB535" i="4"/>
  <c r="AB536" i="4"/>
  <c r="AB537" i="4"/>
  <c r="AB539" i="4"/>
  <c r="AB540" i="4"/>
  <c r="AB541" i="4"/>
  <c r="AB542" i="4"/>
  <c r="AB543" i="4"/>
  <c r="AB546" i="4"/>
  <c r="AB547" i="4"/>
  <c r="AB549" i="4"/>
  <c r="AB552" i="4"/>
  <c r="AB553" i="4"/>
  <c r="AB554" i="4"/>
  <c r="AB555" i="4"/>
  <c r="AB556" i="4"/>
  <c r="AB557" i="4"/>
  <c r="AB559" i="4"/>
  <c r="AB560" i="4"/>
  <c r="AB561" i="4"/>
  <c r="AB562" i="4"/>
  <c r="AB563" i="4"/>
  <c r="AB564" i="4"/>
  <c r="AB565" i="4"/>
  <c r="AB566" i="4"/>
  <c r="AB567" i="4"/>
  <c r="AB568" i="4"/>
  <c r="AB571" i="4"/>
  <c r="AB572" i="4"/>
  <c r="AB574" i="4"/>
  <c r="AB577" i="4"/>
  <c r="AB578" i="4"/>
  <c r="AB579" i="4"/>
  <c r="AB581" i="4"/>
  <c r="AB584" i="4"/>
  <c r="AB589" i="4"/>
  <c r="AB591" i="4"/>
  <c r="AB593" i="4"/>
  <c r="AB594" i="4"/>
  <c r="AB596" i="4"/>
  <c r="AB597" i="4"/>
  <c r="AB598" i="4"/>
  <c r="AB599" i="4"/>
  <c r="AB603" i="4"/>
  <c r="AB606" i="4"/>
  <c r="AB608" i="4"/>
  <c r="AB609" i="4"/>
  <c r="AB612" i="4"/>
  <c r="AB618" i="4"/>
  <c r="AB621" i="4"/>
  <c r="AB622" i="4"/>
  <c r="AB627" i="4"/>
  <c r="AB632" i="4"/>
  <c r="AB633" i="4"/>
  <c r="AB635" i="4"/>
  <c r="AB637" i="4"/>
  <c r="AB638" i="4"/>
  <c r="AB639" i="4"/>
  <c r="AB643" i="4"/>
  <c r="AB644" i="4"/>
  <c r="AB645" i="4"/>
  <c r="AB649" i="4"/>
  <c r="AB653" i="4"/>
  <c r="AB654" i="4"/>
  <c r="AB655" i="4"/>
  <c r="AB656" i="4"/>
  <c r="AB658" i="4"/>
  <c r="AB661" i="4"/>
  <c r="AB662" i="4"/>
  <c r="AB663" i="4"/>
  <c r="AB665" i="4"/>
  <c r="AB667" i="4"/>
  <c r="AB669" i="4"/>
  <c r="AB670" i="4"/>
  <c r="AB671" i="4"/>
  <c r="AB672" i="4"/>
  <c r="AB673" i="4"/>
  <c r="AB680" i="4"/>
  <c r="AB681" i="4"/>
  <c r="AB684" i="4"/>
  <c r="AB685" i="4"/>
  <c r="AB687" i="4"/>
  <c r="AB689" i="4"/>
  <c r="AB690" i="4"/>
  <c r="AB691" i="4"/>
  <c r="AB693" i="4"/>
  <c r="AB696" i="4"/>
  <c r="AB697" i="4"/>
  <c r="AB699" i="4"/>
  <c r="AB700" i="4"/>
  <c r="AB701" i="4"/>
  <c r="AB702" i="4"/>
  <c r="AB703" i="4"/>
  <c r="AB706" i="4"/>
  <c r="AB707" i="4"/>
  <c r="AB711" i="4"/>
  <c r="AB712" i="4"/>
  <c r="AB714" i="4"/>
  <c r="AB715" i="4"/>
  <c r="AB717" i="4"/>
  <c r="AB718" i="4"/>
  <c r="AB719" i="4"/>
  <c r="AB720" i="4"/>
  <c r="AB724" i="4"/>
  <c r="AB725" i="4"/>
  <c r="AB730" i="4"/>
  <c r="AB736" i="4"/>
  <c r="AB737" i="4"/>
  <c r="AB743" i="4"/>
  <c r="AB747" i="4"/>
  <c r="AB749" i="4"/>
  <c r="AB750" i="4"/>
  <c r="AB752" i="4"/>
  <c r="AB753" i="4"/>
  <c r="AB755" i="4"/>
  <c r="AB756" i="4"/>
  <c r="AB760" i="4"/>
  <c r="AB761" i="4"/>
  <c r="AB763" i="4"/>
  <c r="AB766" i="4"/>
  <c r="AB769" i="4"/>
  <c r="AB770" i="4"/>
  <c r="AB773" i="4"/>
  <c r="AB774" i="4"/>
  <c r="AB775" i="4"/>
  <c r="AB779" i="4"/>
  <c r="AB780" i="4"/>
  <c r="AB783" i="4"/>
  <c r="AB784" i="4"/>
  <c r="AB786" i="4"/>
  <c r="AB789" i="4"/>
  <c r="AB790" i="4"/>
  <c r="AB792" i="4"/>
  <c r="AB793" i="4"/>
  <c r="AB794" i="4"/>
  <c r="AB798" i="4"/>
  <c r="AB801" i="4"/>
  <c r="AB804" i="4"/>
  <c r="AB807" i="4"/>
  <c r="AB808" i="4"/>
  <c r="AB810" i="4"/>
  <c r="AB812" i="4"/>
  <c r="AB814" i="4"/>
  <c r="AB815" i="4"/>
  <c r="AB816" i="4"/>
  <c r="AB818" i="4"/>
  <c r="AB821" i="4"/>
  <c r="AB823" i="4"/>
  <c r="AB824" i="4"/>
  <c r="AB826" i="4"/>
  <c r="AB829" i="4"/>
  <c r="AB830" i="4"/>
  <c r="AB831" i="4"/>
  <c r="AB833" i="4"/>
  <c r="AB839" i="4"/>
  <c r="AB841" i="4"/>
  <c r="AB842" i="4"/>
  <c r="AB843" i="4"/>
  <c r="AB846" i="4"/>
  <c r="AB847" i="4"/>
  <c r="AB848" i="4"/>
  <c r="AB849" i="4"/>
  <c r="AB852" i="4"/>
  <c r="AB853" i="4"/>
  <c r="AB854" i="4"/>
  <c r="AB855" i="4"/>
  <c r="AB856" i="4"/>
  <c r="Z7" i="4"/>
  <c r="Z8" i="4"/>
  <c r="Z9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8" i="4"/>
  <c r="Z29" i="4"/>
  <c r="Z30" i="4"/>
  <c r="Z31" i="4"/>
  <c r="Z33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50" i="4"/>
  <c r="Z51" i="4"/>
  <c r="Z52" i="4"/>
  <c r="Z53" i="4"/>
  <c r="Z54" i="4"/>
  <c r="Z55" i="4"/>
  <c r="Z57" i="4"/>
  <c r="Z58" i="4"/>
  <c r="Z59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8" i="4"/>
  <c r="Z79" i="4"/>
  <c r="Z80" i="4"/>
  <c r="Z81" i="4"/>
  <c r="Z82" i="4"/>
  <c r="Z83" i="4"/>
  <c r="Z84" i="4"/>
  <c r="Z85" i="4"/>
  <c r="Z86" i="4"/>
  <c r="Z87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9" i="4"/>
  <c r="Z120" i="4"/>
  <c r="Z121" i="4"/>
  <c r="Z123" i="4"/>
  <c r="Z124" i="4"/>
  <c r="Z125" i="4"/>
  <c r="Z126" i="4"/>
  <c r="Z127" i="4"/>
  <c r="Z128" i="4"/>
  <c r="Z129" i="4"/>
  <c r="Z130" i="4"/>
  <c r="Z131" i="4"/>
  <c r="Z132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1" i="4"/>
  <c r="Z313" i="4"/>
  <c r="Z314" i="4"/>
  <c r="Z315" i="4"/>
  <c r="Z316" i="4"/>
  <c r="Z317" i="4"/>
  <c r="Z318" i="4"/>
  <c r="Z319" i="4"/>
  <c r="Z320" i="4"/>
  <c r="Z321" i="4"/>
  <c r="Z322" i="4"/>
  <c r="Z323" i="4"/>
  <c r="Z325" i="4"/>
  <c r="Z326" i="4"/>
  <c r="Z327" i="4"/>
  <c r="Z328" i="4"/>
  <c r="Z329" i="4"/>
  <c r="Z330" i="4"/>
  <c r="Z331" i="4"/>
  <c r="Z332" i="4"/>
  <c r="Z333" i="4"/>
  <c r="Z334" i="4"/>
  <c r="Z336" i="4"/>
  <c r="Z338" i="4"/>
  <c r="Z340" i="4"/>
  <c r="Z341" i="4"/>
  <c r="Z342" i="4"/>
  <c r="Z343" i="4"/>
  <c r="Z345" i="4"/>
  <c r="Z347" i="4"/>
  <c r="Z348" i="4"/>
  <c r="Z349" i="4"/>
  <c r="Z350" i="4"/>
  <c r="Z351" i="4"/>
  <c r="Z352" i="4"/>
  <c r="Z354" i="4"/>
  <c r="Z355" i="4"/>
  <c r="Z356" i="4"/>
  <c r="Z358" i="4"/>
  <c r="Z359" i="4"/>
  <c r="Z360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80" i="4"/>
  <c r="Z381" i="4"/>
  <c r="Z382" i="4"/>
  <c r="Z383" i="4"/>
  <c r="Z384" i="4"/>
  <c r="Z385" i="4"/>
  <c r="Z387" i="4"/>
  <c r="Z388" i="4"/>
  <c r="Z392" i="4"/>
  <c r="Z393" i="4"/>
  <c r="Z395" i="4"/>
  <c r="Z396" i="4"/>
  <c r="Z397" i="4"/>
  <c r="Z400" i="4"/>
  <c r="Z401" i="4"/>
  <c r="Z402" i="4"/>
  <c r="Z403" i="4"/>
  <c r="Z405" i="4"/>
  <c r="Z406" i="4"/>
  <c r="Z407" i="4"/>
  <c r="Z408" i="4"/>
  <c r="Z412" i="4"/>
  <c r="Z414" i="4"/>
  <c r="Z415" i="4"/>
  <c r="Z417" i="4"/>
  <c r="Z418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5" i="4"/>
  <c r="Z436" i="4"/>
  <c r="Z437" i="4"/>
  <c r="Z439" i="4"/>
  <c r="Z440" i="4"/>
  <c r="Z441" i="4"/>
  <c r="Z442" i="4"/>
  <c r="Z443" i="4"/>
  <c r="Z445" i="4"/>
  <c r="Z446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7" i="4"/>
  <c r="Z468" i="4"/>
  <c r="Z469" i="4"/>
  <c r="Z470" i="4"/>
  <c r="Z471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6" i="4"/>
  <c r="Z507" i="4"/>
  <c r="Z508" i="4"/>
  <c r="Z509" i="4"/>
  <c r="Z510" i="4"/>
  <c r="Z512" i="4"/>
  <c r="Z514" i="4"/>
  <c r="Z515" i="4"/>
  <c r="Z516" i="4"/>
  <c r="Z517" i="4"/>
  <c r="Z518" i="4"/>
  <c r="Z520" i="4"/>
  <c r="Z521" i="4"/>
  <c r="Z523" i="4"/>
  <c r="Z524" i="4"/>
  <c r="Z525" i="4"/>
  <c r="Z526" i="4"/>
  <c r="Z527" i="4"/>
  <c r="Z528" i="4"/>
  <c r="Z529" i="4"/>
  <c r="Z530" i="4"/>
  <c r="Z531" i="4"/>
  <c r="Z532" i="4"/>
  <c r="Z534" i="4"/>
  <c r="Z535" i="4"/>
  <c r="Z536" i="4"/>
  <c r="Z537" i="4"/>
  <c r="Z538" i="4"/>
  <c r="Z540" i="4"/>
  <c r="Z541" i="4"/>
  <c r="Z542" i="4"/>
  <c r="Z543" i="4"/>
  <c r="Z544" i="4"/>
  <c r="Z545" i="4"/>
  <c r="Z546" i="4"/>
  <c r="Z547" i="4"/>
  <c r="Z548" i="4"/>
  <c r="Z550" i="4"/>
  <c r="Z551" i="4"/>
  <c r="Z552" i="4"/>
  <c r="Z553" i="4"/>
  <c r="Z554" i="4"/>
  <c r="Z555" i="4"/>
  <c r="Z556" i="4"/>
  <c r="Z557" i="4"/>
  <c r="Z558" i="4"/>
  <c r="Z559" i="4"/>
  <c r="Z561" i="4"/>
  <c r="Z562" i="4"/>
  <c r="Z563" i="4"/>
  <c r="Z564" i="4"/>
  <c r="Z565" i="4"/>
  <c r="Z567" i="4"/>
  <c r="Z568" i="4"/>
  <c r="Z569" i="4"/>
  <c r="Z570" i="4"/>
  <c r="Z572" i="4"/>
  <c r="Z573" i="4"/>
  <c r="Z574" i="4"/>
  <c r="Z576" i="4"/>
  <c r="Z578" i="4"/>
  <c r="Z579" i="4"/>
  <c r="Z580" i="4"/>
  <c r="Z581" i="4"/>
  <c r="Z582" i="4"/>
  <c r="Z584" i="4"/>
  <c r="Z585" i="4"/>
  <c r="Z586" i="4"/>
  <c r="Z587" i="4"/>
  <c r="Z588" i="4"/>
  <c r="Z589" i="4"/>
  <c r="Z590" i="4"/>
  <c r="Z591" i="4"/>
  <c r="Z593" i="4"/>
  <c r="Z595" i="4"/>
  <c r="Z596" i="4"/>
  <c r="Z597" i="4"/>
  <c r="Z598" i="4"/>
  <c r="Z599" i="4"/>
  <c r="Z602" i="4"/>
  <c r="Z603" i="4"/>
  <c r="Z605" i="4"/>
  <c r="Z606" i="4"/>
  <c r="Z607" i="4"/>
  <c r="Z608" i="4"/>
  <c r="Z609" i="4"/>
  <c r="Z610" i="4"/>
  <c r="Z611" i="4"/>
  <c r="Z612" i="4"/>
  <c r="Z613" i="4"/>
  <c r="Z614" i="4"/>
  <c r="Z615" i="4"/>
  <c r="Z616" i="4"/>
  <c r="Z617" i="4"/>
  <c r="Z618" i="4"/>
  <c r="Z619" i="4"/>
  <c r="Z620" i="4"/>
  <c r="Z621" i="4"/>
  <c r="Z622" i="4"/>
  <c r="Z623" i="4"/>
  <c r="Z624" i="4"/>
  <c r="Z625" i="4"/>
  <c r="Z627" i="4"/>
  <c r="Z628" i="4"/>
  <c r="Z629" i="4"/>
  <c r="Z630" i="4"/>
  <c r="Z631" i="4"/>
  <c r="Z632" i="4"/>
  <c r="Z633" i="4"/>
  <c r="Z634" i="4"/>
  <c r="Z635" i="4"/>
  <c r="Z636" i="4"/>
  <c r="Z638" i="4"/>
  <c r="Z639" i="4"/>
  <c r="Z640" i="4"/>
  <c r="Z641" i="4"/>
  <c r="Z642" i="4"/>
  <c r="Z643" i="4"/>
  <c r="Z644" i="4"/>
  <c r="Z645" i="4"/>
  <c r="Z646" i="4"/>
  <c r="Z647" i="4"/>
  <c r="Z648" i="4"/>
  <c r="Z649" i="4"/>
  <c r="Z651" i="4"/>
  <c r="Z652" i="4"/>
  <c r="Z653" i="4"/>
  <c r="Z654" i="4"/>
  <c r="Z655" i="4"/>
  <c r="Z657" i="4"/>
  <c r="Z658" i="4"/>
  <c r="Z659" i="4"/>
  <c r="Z660" i="4"/>
  <c r="Z661" i="4"/>
  <c r="Z662" i="4"/>
  <c r="Z663" i="4"/>
  <c r="Z664" i="4"/>
  <c r="Z665" i="4"/>
  <c r="Z666" i="4"/>
  <c r="Z667" i="4"/>
  <c r="Z668" i="4"/>
  <c r="Z669" i="4"/>
  <c r="Z670" i="4"/>
  <c r="Z671" i="4"/>
  <c r="Z672" i="4"/>
  <c r="Z673" i="4"/>
  <c r="Z675" i="4"/>
  <c r="Z677" i="4"/>
  <c r="Z678" i="4"/>
  <c r="Z679" i="4"/>
  <c r="Z680" i="4"/>
  <c r="Z684" i="4"/>
  <c r="Z686" i="4"/>
  <c r="Z687" i="4"/>
  <c r="Z689" i="4"/>
  <c r="Z690" i="4"/>
  <c r="Z691" i="4"/>
  <c r="Z692" i="4"/>
  <c r="Z695" i="4"/>
  <c r="Z696" i="4"/>
  <c r="Z697" i="4"/>
  <c r="Z698" i="4"/>
  <c r="Z700" i="4"/>
  <c r="Z702" i="4"/>
  <c r="Z703" i="4"/>
  <c r="Z704" i="4"/>
  <c r="Z705" i="4"/>
  <c r="Z706" i="4"/>
  <c r="Z707" i="4"/>
  <c r="Z708" i="4"/>
  <c r="Z709" i="4"/>
  <c r="Z710" i="4"/>
  <c r="Z711" i="4"/>
  <c r="Z712" i="4"/>
  <c r="Z713" i="4"/>
  <c r="Z714" i="4"/>
  <c r="Z715" i="4"/>
  <c r="Z716" i="4"/>
  <c r="Z717" i="4"/>
  <c r="Z718" i="4"/>
  <c r="Z720" i="4"/>
  <c r="Z721" i="4"/>
  <c r="Z722" i="4"/>
  <c r="Z724" i="4"/>
  <c r="Z725" i="4"/>
  <c r="Z727" i="4"/>
  <c r="Z728" i="4"/>
  <c r="Z730" i="4"/>
  <c r="Z731" i="4"/>
  <c r="Z732" i="4"/>
  <c r="Z733" i="4"/>
  <c r="Z734" i="4"/>
  <c r="Z735" i="4"/>
  <c r="Z736" i="4"/>
  <c r="Z737" i="4"/>
  <c r="Z738" i="4"/>
  <c r="Z739" i="4"/>
  <c r="Z740" i="4"/>
  <c r="Z741" i="4"/>
  <c r="Z743" i="4"/>
  <c r="Z744" i="4"/>
  <c r="Z745" i="4"/>
  <c r="Z746" i="4"/>
  <c r="Z747" i="4"/>
  <c r="Z748" i="4"/>
  <c r="Z750" i="4"/>
  <c r="Z751" i="4"/>
  <c r="Z752" i="4"/>
  <c r="Z753" i="4"/>
  <c r="Z754" i="4"/>
  <c r="Z756" i="4"/>
  <c r="Z757" i="4"/>
  <c r="Z758" i="4"/>
  <c r="Z759" i="4"/>
  <c r="Z761" i="4"/>
  <c r="Z762" i="4"/>
  <c r="Z763" i="4"/>
  <c r="Z764" i="4"/>
  <c r="Z765" i="4"/>
  <c r="Z766" i="4"/>
  <c r="Z767" i="4"/>
  <c r="Z768" i="4"/>
  <c r="Z769" i="4"/>
  <c r="Z770" i="4"/>
  <c r="Z771" i="4"/>
  <c r="Z772" i="4"/>
  <c r="Z773" i="4"/>
  <c r="Z774" i="4"/>
  <c r="Z775" i="4"/>
  <c r="Z777" i="4"/>
  <c r="Z780" i="4"/>
  <c r="Z783" i="4"/>
  <c r="Z784" i="4"/>
  <c r="Z786" i="4"/>
  <c r="Z787" i="4"/>
  <c r="Z790" i="4"/>
  <c r="Z791" i="4"/>
  <c r="Z792" i="4"/>
  <c r="Z793" i="4"/>
  <c r="Z795" i="4"/>
  <c r="Z796" i="4"/>
  <c r="Z797" i="4"/>
  <c r="Z798" i="4"/>
  <c r="Z799" i="4"/>
  <c r="Z801" i="4"/>
  <c r="Z805" i="4"/>
  <c r="Z807" i="4"/>
  <c r="Z808" i="4"/>
  <c r="Z809" i="4"/>
  <c r="Z810" i="4"/>
  <c r="Z811" i="4"/>
  <c r="Z812" i="4"/>
  <c r="Z814" i="4"/>
  <c r="Z816" i="4"/>
  <c r="Z817" i="4"/>
  <c r="Z818" i="4"/>
  <c r="Z819" i="4"/>
  <c r="Z820" i="4"/>
  <c r="Z822" i="4"/>
  <c r="Z823" i="4"/>
  <c r="Z824" i="4"/>
  <c r="Z826" i="4"/>
  <c r="Z828" i="4"/>
  <c r="Z830" i="4"/>
  <c r="Z831" i="4"/>
  <c r="Z833" i="4"/>
  <c r="Z834" i="4"/>
  <c r="Z835" i="4"/>
  <c r="Z837" i="4"/>
  <c r="Z839" i="4"/>
  <c r="Z841" i="4"/>
  <c r="Z842" i="4"/>
  <c r="Z845" i="4"/>
  <c r="Z847" i="4"/>
  <c r="Z848" i="4"/>
  <c r="Z849" i="4"/>
  <c r="Z850" i="4"/>
  <c r="Z851" i="4"/>
  <c r="Z852" i="4"/>
  <c r="Z853" i="4"/>
  <c r="Z854" i="4"/>
  <c r="Z855" i="4"/>
  <c r="Z856" i="4"/>
  <c r="Z857" i="4"/>
  <c r="Z858" i="4"/>
  <c r="Z859" i="4"/>
  <c r="X783" i="4"/>
  <c r="X784" i="4"/>
  <c r="X785" i="4"/>
  <c r="X786" i="4"/>
  <c r="X788" i="4"/>
  <c r="X792" i="4"/>
  <c r="X793" i="4"/>
  <c r="X794" i="4"/>
  <c r="X795" i="4"/>
  <c r="X796" i="4"/>
  <c r="X798" i="4"/>
  <c r="X814" i="4"/>
  <c r="X816" i="4"/>
  <c r="X817" i="4"/>
  <c r="X818" i="4"/>
  <c r="X819" i="4"/>
  <c r="X822" i="4"/>
  <c r="X823" i="4"/>
  <c r="X824" i="4"/>
  <c r="X825" i="4"/>
  <c r="X826" i="4"/>
  <c r="X828" i="4"/>
  <c r="X829" i="4"/>
  <c r="X831" i="4"/>
  <c r="X833" i="4"/>
  <c r="X834" i="4"/>
  <c r="X837" i="4"/>
  <c r="X838" i="4"/>
  <c r="X839" i="4"/>
  <c r="X841" i="4"/>
  <c r="X846" i="4"/>
  <c r="X847" i="4"/>
  <c r="X848" i="4"/>
  <c r="X849" i="4"/>
  <c r="X851" i="4"/>
  <c r="X852" i="4"/>
  <c r="X854" i="4"/>
  <c r="X855" i="4"/>
  <c r="X856" i="4"/>
  <c r="X859" i="4"/>
  <c r="X378" i="4"/>
  <c r="X381" i="4"/>
  <c r="X382" i="4"/>
  <c r="X384" i="4"/>
  <c r="X385" i="4"/>
  <c r="X387" i="4"/>
  <c r="X389" i="4"/>
  <c r="X397" i="4"/>
  <c r="X399" i="4"/>
  <c r="X415" i="4"/>
  <c r="X417" i="4"/>
  <c r="X418" i="4"/>
  <c r="X421" i="4"/>
  <c r="X423" i="4"/>
  <c r="X425" i="4"/>
  <c r="X426" i="4"/>
  <c r="X428" i="4"/>
  <c r="X429" i="4"/>
  <c r="X431" i="4"/>
  <c r="X432" i="4"/>
  <c r="X433" i="4"/>
  <c r="X436" i="4"/>
  <c r="X437" i="4"/>
  <c r="X439" i="4"/>
  <c r="X442" i="4"/>
  <c r="X443" i="4"/>
  <c r="X444" i="4"/>
  <c r="X445" i="4"/>
  <c r="X446" i="4"/>
  <c r="X447" i="4"/>
  <c r="X449" i="4"/>
  <c r="X451" i="4"/>
  <c r="X452" i="4"/>
  <c r="X453" i="4"/>
  <c r="X454" i="4"/>
  <c r="X455" i="4"/>
  <c r="X456" i="4"/>
  <c r="X457" i="4"/>
  <c r="X458" i="4"/>
  <c r="X459" i="4"/>
  <c r="X461" i="4"/>
  <c r="X462" i="4"/>
  <c r="X463" i="4"/>
  <c r="X464" i="4"/>
  <c r="X465" i="4"/>
  <c r="X466" i="4"/>
  <c r="X467" i="4"/>
  <c r="X468" i="4"/>
  <c r="X469" i="4"/>
  <c r="X471" i="4"/>
  <c r="X472" i="4"/>
  <c r="X473" i="4"/>
  <c r="X474" i="4"/>
  <c r="X475" i="4"/>
  <c r="X483" i="4"/>
  <c r="X484" i="4"/>
  <c r="X485" i="4"/>
  <c r="X486" i="4"/>
  <c r="X487" i="4"/>
  <c r="X488" i="4"/>
  <c r="X489" i="4"/>
  <c r="X492" i="4"/>
  <c r="X493" i="4"/>
  <c r="X494" i="4"/>
  <c r="X495" i="4"/>
  <c r="X496" i="4"/>
  <c r="X497" i="4"/>
  <c r="X499" i="4"/>
  <c r="X511" i="4"/>
  <c r="X512" i="4"/>
  <c r="X513" i="4"/>
  <c r="X515" i="4"/>
  <c r="X516" i="4"/>
  <c r="X518" i="4"/>
  <c r="X519" i="4"/>
  <c r="X522" i="4"/>
  <c r="X523" i="4"/>
  <c r="X525" i="4"/>
  <c r="X526" i="4"/>
  <c r="X527" i="4"/>
  <c r="X528" i="4"/>
  <c r="X529" i="4"/>
  <c r="X531" i="4"/>
  <c r="X532" i="4"/>
  <c r="X533" i="4"/>
  <c r="X534" i="4"/>
  <c r="X536" i="4"/>
  <c r="X537" i="4"/>
  <c r="X538" i="4"/>
  <c r="X539" i="4"/>
  <c r="X541" i="4"/>
  <c r="X542" i="4"/>
  <c r="X543" i="4"/>
  <c r="X544" i="4"/>
  <c r="X545" i="4"/>
  <c r="X546" i="4"/>
  <c r="X547" i="4"/>
  <c r="X549" i="4"/>
  <c r="X551" i="4"/>
  <c r="X552" i="4"/>
  <c r="X553" i="4"/>
  <c r="X554" i="4"/>
  <c r="X555" i="4"/>
  <c r="X556" i="4"/>
  <c r="X557" i="4"/>
  <c r="X558" i="4"/>
  <c r="X559" i="4"/>
  <c r="X561" i="4"/>
  <c r="X563" i="4"/>
  <c r="X564" i="4"/>
  <c r="X566" i="4"/>
  <c r="X567" i="4"/>
  <c r="X568" i="4"/>
  <c r="X569" i="4"/>
  <c r="X571" i="4"/>
  <c r="X572" i="4"/>
  <c r="X573" i="4"/>
  <c r="X574" i="4"/>
  <c r="X576" i="4"/>
  <c r="X577" i="4"/>
  <c r="X578" i="4"/>
  <c r="X581" i="4"/>
  <c r="X582" i="4"/>
  <c r="X583" i="4"/>
  <c r="X586" i="4"/>
  <c r="X587" i="4"/>
  <c r="X589" i="4"/>
  <c r="X591" i="4"/>
  <c r="X592" i="4"/>
  <c r="X593" i="4"/>
  <c r="X595" i="4"/>
  <c r="X596" i="4"/>
  <c r="X597" i="4"/>
  <c r="X598" i="4"/>
  <c r="X599" i="4"/>
  <c r="X614" i="4"/>
  <c r="X615" i="4"/>
  <c r="X617" i="4"/>
  <c r="X618" i="4"/>
  <c r="X622" i="4"/>
  <c r="X623" i="4"/>
  <c r="X624" i="4"/>
  <c r="X626" i="4"/>
  <c r="X627" i="4"/>
  <c r="X628" i="4"/>
  <c r="X629" i="4"/>
  <c r="X631" i="4"/>
  <c r="X632" i="4"/>
  <c r="X633" i="4"/>
  <c r="X635" i="4"/>
  <c r="X636" i="4"/>
  <c r="X637" i="4"/>
  <c r="X638" i="4"/>
  <c r="X639" i="4"/>
  <c r="X641" i="4"/>
  <c r="X644" i="4"/>
  <c r="X645" i="4"/>
  <c r="X646" i="4"/>
  <c r="X647" i="4"/>
  <c r="X648" i="4"/>
  <c r="X649" i="4"/>
  <c r="X652" i="4"/>
  <c r="X653" i="4"/>
  <c r="X654" i="4"/>
  <c r="X655" i="4"/>
  <c r="X656" i="4"/>
  <c r="X658" i="4"/>
  <c r="X659" i="4"/>
  <c r="X661" i="4"/>
  <c r="X662" i="4"/>
  <c r="X663" i="4"/>
  <c r="X667" i="4"/>
  <c r="X668" i="4"/>
  <c r="X669" i="4"/>
  <c r="X671" i="4"/>
  <c r="X672" i="4"/>
  <c r="X673" i="4"/>
  <c r="X674" i="4"/>
  <c r="X676" i="4"/>
  <c r="X678" i="4"/>
  <c r="X679" i="4"/>
  <c r="X681" i="4"/>
  <c r="X682" i="4"/>
  <c r="X683" i="4"/>
  <c r="X684" i="4"/>
  <c r="X687" i="4"/>
  <c r="X688" i="4"/>
  <c r="X689" i="4"/>
  <c r="X694" i="4"/>
  <c r="X695" i="4"/>
  <c r="X696" i="4"/>
  <c r="X697" i="4"/>
  <c r="X714" i="4"/>
  <c r="X715" i="4"/>
  <c r="X717" i="4"/>
  <c r="X718" i="4"/>
  <c r="X719" i="4"/>
  <c r="X721" i="4"/>
  <c r="X722" i="4"/>
  <c r="X724" i="4"/>
  <c r="X725" i="4"/>
  <c r="X727" i="4"/>
  <c r="X731" i="4"/>
  <c r="X732" i="4"/>
  <c r="X734" i="4"/>
  <c r="X735" i="4"/>
  <c r="X736" i="4"/>
  <c r="X737" i="4"/>
  <c r="X742" i="4"/>
  <c r="X743" i="4"/>
  <c r="X744" i="4"/>
  <c r="X745" i="4"/>
  <c r="X746" i="4"/>
  <c r="X747" i="4"/>
  <c r="X748" i="4"/>
  <c r="X749" i="4"/>
  <c r="X751" i="4"/>
  <c r="X752" i="4"/>
  <c r="X753" i="4"/>
  <c r="X754" i="4"/>
  <c r="X756" i="4"/>
  <c r="X758" i="4"/>
  <c r="X761" i="4"/>
  <c r="X762" i="4"/>
  <c r="X763" i="4"/>
  <c r="X764" i="4"/>
  <c r="X765" i="4"/>
  <c r="X767" i="4"/>
  <c r="X769" i="4"/>
  <c r="X772" i="4"/>
  <c r="X773" i="4"/>
  <c r="X774" i="4"/>
  <c r="X775" i="4"/>
  <c r="X777" i="4"/>
  <c r="X778" i="4"/>
  <c r="X119" i="4"/>
  <c r="X121" i="4"/>
  <c r="X123" i="4"/>
  <c r="X124" i="4"/>
  <c r="X125" i="4"/>
  <c r="X126" i="4"/>
  <c r="X127" i="4"/>
  <c r="X128" i="4"/>
  <c r="X131" i="4"/>
  <c r="X132" i="4"/>
  <c r="X133" i="4"/>
  <c r="X134" i="4"/>
  <c r="X135" i="4"/>
  <c r="X136" i="4"/>
  <c r="X137" i="4"/>
  <c r="X138" i="4"/>
  <c r="X139" i="4"/>
  <c r="X141" i="4"/>
  <c r="X142" i="4"/>
  <c r="X143" i="4"/>
  <c r="X144" i="4"/>
  <c r="X145" i="4"/>
  <c r="X146" i="4"/>
  <c r="X147" i="4"/>
  <c r="X148" i="4"/>
  <c r="X152" i="4"/>
  <c r="X153" i="4"/>
  <c r="X154" i="4"/>
  <c r="X156" i="4"/>
  <c r="X157" i="4"/>
  <c r="X159" i="4"/>
  <c r="X161" i="4"/>
  <c r="X162" i="4"/>
  <c r="X163" i="4"/>
  <c r="X164" i="4"/>
  <c r="X165" i="4"/>
  <c r="X166" i="4"/>
  <c r="X167" i="4"/>
  <c r="X168" i="4"/>
  <c r="X171" i="4"/>
  <c r="X172" i="4"/>
  <c r="X173" i="4"/>
  <c r="X174" i="4"/>
  <c r="X175" i="4"/>
  <c r="X176" i="4"/>
  <c r="X177" i="4"/>
  <c r="X178" i="4"/>
  <c r="X179" i="4"/>
  <c r="X181" i="4"/>
  <c r="X182" i="4"/>
  <c r="X183" i="4"/>
  <c r="X184" i="4"/>
  <c r="X185" i="4"/>
  <c r="X186" i="4"/>
  <c r="X187" i="4"/>
  <c r="X188" i="4"/>
  <c r="X189" i="4"/>
  <c r="X191" i="4"/>
  <c r="X192" i="4"/>
  <c r="X193" i="4"/>
  <c r="X194" i="4"/>
  <c r="X195" i="4"/>
  <c r="X196" i="4"/>
  <c r="X197" i="4"/>
  <c r="X198" i="4"/>
  <c r="X199" i="4"/>
  <c r="X211" i="4"/>
  <c r="X212" i="4"/>
  <c r="X213" i="4"/>
  <c r="X215" i="4"/>
  <c r="X217" i="4"/>
  <c r="X218" i="4"/>
  <c r="X219" i="4"/>
  <c r="X221" i="4"/>
  <c r="X222" i="4"/>
  <c r="X223" i="4"/>
  <c r="X224" i="4"/>
  <c r="X226" i="4"/>
  <c r="X227" i="4"/>
  <c r="X229" i="4"/>
  <c r="X234" i="4"/>
  <c r="X235" i="4"/>
  <c r="X236" i="4"/>
  <c r="X237" i="4"/>
  <c r="X238" i="4"/>
  <c r="X239" i="4"/>
  <c r="X241" i="4"/>
  <c r="X242" i="4"/>
  <c r="X243" i="4"/>
  <c r="X244" i="4"/>
  <c r="X245" i="4"/>
  <c r="X246" i="4"/>
  <c r="X247" i="4"/>
  <c r="X248" i="4"/>
  <c r="X249" i="4"/>
  <c r="X251" i="4"/>
  <c r="X252" i="4"/>
  <c r="X253" i="4"/>
  <c r="X254" i="4"/>
  <c r="X255" i="4"/>
  <c r="X256" i="4"/>
  <c r="X257" i="4"/>
  <c r="X258" i="4"/>
  <c r="X261" i="4"/>
  <c r="X262" i="4"/>
  <c r="X264" i="4"/>
  <c r="X265" i="4"/>
  <c r="X266" i="4"/>
  <c r="X267" i="4"/>
  <c r="X268" i="4"/>
  <c r="X269" i="4"/>
  <c r="X271" i="4"/>
  <c r="X272" i="4"/>
  <c r="X273" i="4"/>
  <c r="X274" i="4"/>
  <c r="X275" i="4"/>
  <c r="X276" i="4"/>
  <c r="X279" i="4"/>
  <c r="X281" i="4"/>
  <c r="X282" i="4"/>
  <c r="X283" i="4"/>
  <c r="X284" i="4"/>
  <c r="X285" i="4"/>
  <c r="X286" i="4"/>
  <c r="X287" i="4"/>
  <c r="X288" i="4"/>
  <c r="X289" i="4"/>
  <c r="X291" i="4"/>
  <c r="X292" i="4"/>
  <c r="X293" i="4"/>
  <c r="X295" i="4"/>
  <c r="X296" i="4"/>
  <c r="X297" i="4"/>
  <c r="X299" i="4"/>
  <c r="X311" i="4"/>
  <c r="X316" i="4"/>
  <c r="X317" i="4"/>
  <c r="X318" i="4"/>
  <c r="X319" i="4"/>
  <c r="X321" i="4"/>
  <c r="X325" i="4"/>
  <c r="X328" i="4"/>
  <c r="X329" i="4"/>
  <c r="X331" i="4"/>
  <c r="X335" i="4"/>
  <c r="X336" i="4"/>
  <c r="X337" i="4"/>
  <c r="X342" i="4"/>
  <c r="X343" i="4"/>
  <c r="X344" i="4"/>
  <c r="X346" i="4"/>
  <c r="X347" i="4"/>
  <c r="X351" i="4"/>
  <c r="X352" i="4"/>
  <c r="X353" i="4"/>
  <c r="X358" i="4"/>
  <c r="X364" i="4"/>
  <c r="X367" i="4"/>
  <c r="X368" i="4"/>
  <c r="X371" i="4"/>
  <c r="X372" i="4"/>
  <c r="X374" i="4"/>
  <c r="X8" i="4"/>
  <c r="X9" i="4"/>
  <c r="X11" i="4"/>
  <c r="X12" i="4"/>
  <c r="X13" i="4"/>
  <c r="X14" i="4"/>
  <c r="X17" i="4"/>
  <c r="X18" i="4"/>
  <c r="X19" i="4"/>
  <c r="X21" i="4"/>
  <c r="X22" i="4"/>
  <c r="X23" i="4"/>
  <c r="X24" i="4"/>
  <c r="X25" i="4"/>
  <c r="X26" i="4"/>
  <c r="X28" i="4"/>
  <c r="X29" i="4"/>
  <c r="X31" i="4"/>
  <c r="X32" i="4"/>
  <c r="X33" i="4"/>
  <c r="X34" i="4"/>
  <c r="X36" i="4"/>
  <c r="X37" i="4"/>
  <c r="X39" i="4"/>
  <c r="X41" i="4"/>
  <c r="X42" i="4"/>
  <c r="X43" i="4"/>
  <c r="X44" i="4"/>
  <c r="X45" i="4"/>
  <c r="X46" i="4"/>
  <c r="X47" i="4"/>
  <c r="X48" i="4"/>
  <c r="X49" i="4"/>
  <c r="X51" i="4"/>
  <c r="X52" i="4"/>
  <c r="X53" i="4"/>
  <c r="X54" i="4"/>
  <c r="X55" i="4"/>
  <c r="X56" i="4"/>
  <c r="X57" i="4"/>
  <c r="X58" i="4"/>
  <c r="X59" i="4"/>
  <c r="X61" i="4"/>
  <c r="X62" i="4"/>
  <c r="X63" i="4"/>
  <c r="X64" i="4"/>
  <c r="X65" i="4"/>
  <c r="X66" i="4"/>
  <c r="X67" i="4"/>
  <c r="X68" i="4"/>
  <c r="X69" i="4"/>
  <c r="X71" i="4"/>
  <c r="X72" i="4"/>
  <c r="X73" i="4"/>
  <c r="X74" i="4"/>
  <c r="X75" i="4"/>
  <c r="X76" i="4"/>
  <c r="X77" i="4"/>
  <c r="X78" i="4"/>
  <c r="X79" i="4"/>
  <c r="X81" i="4"/>
  <c r="X82" i="4"/>
  <c r="X83" i="4"/>
  <c r="X84" i="4"/>
  <c r="X85" i="4"/>
  <c r="X86" i="4"/>
  <c r="X87" i="4"/>
  <c r="X88" i="4"/>
  <c r="X89" i="4"/>
  <c r="X91" i="4"/>
  <c r="X92" i="4"/>
  <c r="X93" i="4"/>
  <c r="X94" i="4"/>
  <c r="X95" i="4"/>
  <c r="X96" i="4"/>
  <c r="X97" i="4"/>
  <c r="X98" i="4"/>
  <c r="X99" i="4"/>
  <c r="X111" i="4"/>
  <c r="X112" i="4"/>
  <c r="X113" i="4"/>
  <c r="X114" i="4"/>
  <c r="X115" i="4"/>
  <c r="X116" i="4"/>
  <c r="X117" i="4"/>
  <c r="X118" i="4"/>
  <c r="AT843" i="4"/>
  <c r="AT844" i="4"/>
  <c r="AT846" i="4"/>
  <c r="AT847" i="4"/>
  <c r="AT849" i="4"/>
  <c r="AT850" i="4"/>
  <c r="AT852" i="4"/>
  <c r="AT854" i="4"/>
  <c r="AT856" i="4"/>
  <c r="AT858" i="4"/>
  <c r="AT814" i="4"/>
  <c r="AT815" i="4"/>
  <c r="AT820" i="4"/>
  <c r="AT821" i="4"/>
  <c r="AT822" i="4"/>
  <c r="AT823" i="4"/>
  <c r="AT824" i="4"/>
  <c r="AT825" i="4"/>
  <c r="AT827" i="4"/>
  <c r="AT828" i="4"/>
  <c r="AT830" i="4"/>
  <c r="AT831" i="4"/>
  <c r="AT832" i="4"/>
  <c r="AT833" i="4"/>
  <c r="AT837" i="4"/>
  <c r="AT840" i="4"/>
  <c r="AT841" i="4"/>
  <c r="AT260" i="4"/>
  <c r="AT264" i="4"/>
  <c r="AT265" i="4"/>
  <c r="AT268" i="4"/>
  <c r="AT269" i="4"/>
  <c r="AT270" i="4"/>
  <c r="AT274" i="4"/>
  <c r="AT275" i="4"/>
  <c r="AT276" i="4"/>
  <c r="AT277" i="4"/>
  <c r="AT286" i="4"/>
  <c r="AT288" i="4"/>
  <c r="AT289" i="4"/>
  <c r="AT291" i="4"/>
  <c r="AT292" i="4"/>
  <c r="AT294" i="4"/>
  <c r="AT295" i="4"/>
  <c r="AT298" i="4"/>
  <c r="AT299" i="4"/>
  <c r="AT300" i="4"/>
  <c r="AT301" i="4"/>
  <c r="AT304" i="4"/>
  <c r="AT305" i="4"/>
  <c r="AT307" i="4"/>
  <c r="AT308" i="4"/>
  <c r="AT310" i="4"/>
  <c r="AT311" i="4"/>
  <c r="AT312" i="4"/>
  <c r="AT314" i="4"/>
  <c r="AT315" i="4"/>
  <c r="AT316" i="4"/>
  <c r="AT317" i="4"/>
  <c r="AT318" i="4"/>
  <c r="AT320" i="4"/>
  <c r="AT321" i="4"/>
  <c r="AT322" i="4"/>
  <c r="AT323" i="4"/>
  <c r="AT325" i="4"/>
  <c r="AT326" i="4"/>
  <c r="AT328" i="4"/>
  <c r="AT329" i="4"/>
  <c r="AT330" i="4"/>
  <c r="AT331" i="4"/>
  <c r="AT332" i="4"/>
  <c r="AT333" i="4"/>
  <c r="AT338" i="4"/>
  <c r="AT341" i="4"/>
  <c r="AT342" i="4"/>
  <c r="AT344" i="4"/>
  <c r="AT348" i="4"/>
  <c r="AT351" i="4"/>
  <c r="AT354" i="4"/>
  <c r="AT357" i="4"/>
  <c r="AT360" i="4"/>
  <c r="AT366" i="4"/>
  <c r="AT368" i="4"/>
  <c r="AT369" i="4"/>
  <c r="AT370" i="4"/>
  <c r="AT372" i="4"/>
  <c r="AT375" i="4"/>
  <c r="AT376" i="4"/>
  <c r="AT377" i="4"/>
  <c r="AT378" i="4"/>
  <c r="AT379" i="4"/>
  <c r="AT380" i="4"/>
  <c r="AT384" i="4"/>
  <c r="AT390" i="4"/>
  <c r="AT394" i="4"/>
  <c r="AT395" i="4"/>
  <c r="AT396" i="4"/>
  <c r="AT398" i="4"/>
  <c r="AT401" i="4"/>
  <c r="AT402" i="4"/>
  <c r="AT406" i="4"/>
  <c r="AT407" i="4"/>
  <c r="AT408" i="4"/>
  <c r="AT409" i="4"/>
  <c r="AT410" i="4"/>
  <c r="AT411" i="4"/>
  <c r="AT412" i="4"/>
  <c r="AT414" i="4"/>
  <c r="AT415" i="4"/>
  <c r="AT416" i="4"/>
  <c r="AT417" i="4"/>
  <c r="AT418" i="4"/>
  <c r="AT419" i="4"/>
  <c r="AT420" i="4"/>
  <c r="AT422" i="4"/>
  <c r="AT425" i="4"/>
  <c r="AT426" i="4"/>
  <c r="AT428" i="4"/>
  <c r="AT430" i="4"/>
  <c r="AT431" i="4"/>
  <c r="AT432" i="4"/>
  <c r="AT433" i="4"/>
  <c r="AT439" i="4"/>
  <c r="AT443" i="4"/>
  <c r="AT445" i="4"/>
  <c r="AT446" i="4"/>
  <c r="AT447" i="4"/>
  <c r="AT450" i="4"/>
  <c r="AT452" i="4"/>
  <c r="AT455" i="4"/>
  <c r="AT457" i="4"/>
  <c r="AT458" i="4"/>
  <c r="AT459" i="4"/>
  <c r="AT463" i="4"/>
  <c r="AT470" i="4"/>
  <c r="AT471" i="4"/>
  <c r="AT474" i="4"/>
  <c r="AT475" i="4"/>
  <c r="AT477" i="4"/>
  <c r="AT480" i="4"/>
  <c r="AT482" i="4"/>
  <c r="AT484" i="4"/>
  <c r="AT485" i="4"/>
  <c r="AT486" i="4"/>
  <c r="AT487" i="4"/>
  <c r="AT488" i="4"/>
  <c r="AT489" i="4"/>
  <c r="AT490" i="4"/>
  <c r="AT491" i="4"/>
  <c r="AT492" i="4"/>
  <c r="AT493" i="4"/>
  <c r="AT494" i="4"/>
  <c r="AT495" i="4"/>
  <c r="AT496" i="4"/>
  <c r="AT497" i="4"/>
  <c r="AT499" i="4"/>
  <c r="AT500" i="4"/>
  <c r="AT501" i="4"/>
  <c r="AT502" i="4"/>
  <c r="AT504" i="4"/>
  <c r="AT505" i="4"/>
  <c r="AT506" i="4"/>
  <c r="AT507" i="4"/>
  <c r="AT508" i="4"/>
  <c r="AT509" i="4"/>
  <c r="AT512" i="4"/>
  <c r="AT517" i="4"/>
  <c r="AT518" i="4"/>
  <c r="AT519" i="4"/>
  <c r="AT520" i="4"/>
  <c r="AT521" i="4"/>
  <c r="AT524" i="4"/>
  <c r="AT525" i="4"/>
  <c r="AT526" i="4"/>
  <c r="AT528" i="4"/>
  <c r="AT532" i="4"/>
  <c r="AT534" i="4"/>
  <c r="AT535" i="4"/>
  <c r="AT537" i="4"/>
  <c r="AT538" i="4"/>
  <c r="AT539" i="4"/>
  <c r="AT540" i="4"/>
  <c r="AT541" i="4"/>
  <c r="AT542" i="4"/>
  <c r="AT545" i="4"/>
  <c r="AT550" i="4"/>
  <c r="AT553" i="4"/>
  <c r="AT554" i="4"/>
  <c r="AT555" i="4"/>
  <c r="AT556" i="4"/>
  <c r="AT557" i="4"/>
  <c r="AT558" i="4"/>
  <c r="AT559" i="4"/>
  <c r="AT560" i="4"/>
  <c r="AT562" i="4"/>
  <c r="AT563" i="4"/>
  <c r="AT565" i="4"/>
  <c r="AT566" i="4"/>
  <c r="AT567" i="4"/>
  <c r="AT568" i="4"/>
  <c r="AT569" i="4"/>
  <c r="AT571" i="4"/>
  <c r="AT572" i="4"/>
  <c r="AT574" i="4"/>
  <c r="AT579" i="4"/>
  <c r="AT580" i="4"/>
  <c r="AT581" i="4"/>
  <c r="AT582" i="4"/>
  <c r="AT584" i="4"/>
  <c r="AT586" i="4"/>
  <c r="AT587" i="4"/>
  <c r="AT589" i="4"/>
  <c r="AT590" i="4"/>
  <c r="AT592" i="4"/>
  <c r="AT593" i="4"/>
  <c r="AT594" i="4"/>
  <c r="AT595" i="4"/>
  <c r="AT596" i="4"/>
  <c r="AT597" i="4"/>
  <c r="AT598" i="4"/>
  <c r="AT599" i="4"/>
  <c r="AT604" i="4"/>
  <c r="AT606" i="4"/>
  <c r="AT607" i="4"/>
  <c r="AT608" i="4"/>
  <c r="AT609" i="4"/>
  <c r="AT613" i="4"/>
  <c r="AT614" i="4"/>
  <c r="AT618" i="4"/>
  <c r="AT620" i="4"/>
  <c r="AT623" i="4"/>
  <c r="AT625" i="4"/>
  <c r="AT631" i="4"/>
  <c r="AT635" i="4"/>
  <c r="AT637" i="4"/>
  <c r="AT638" i="4"/>
  <c r="AT639" i="4"/>
  <c r="AT640" i="4"/>
  <c r="AT642" i="4"/>
  <c r="AT644" i="4"/>
  <c r="AT645" i="4"/>
  <c r="AT646" i="4"/>
  <c r="AT649" i="4"/>
  <c r="AT651" i="4"/>
  <c r="AT652" i="4"/>
  <c r="AT654" i="4"/>
  <c r="AT655" i="4"/>
  <c r="AT657" i="4"/>
  <c r="AT658" i="4"/>
  <c r="AT661" i="4"/>
  <c r="AT662" i="4"/>
  <c r="AT664" i="4"/>
  <c r="AT666" i="4"/>
  <c r="AT667" i="4"/>
  <c r="AT669" i="4"/>
  <c r="AT672" i="4"/>
  <c r="AT673" i="4"/>
  <c r="AT679" i="4"/>
  <c r="AT684" i="4"/>
  <c r="AT687" i="4"/>
  <c r="AT688" i="4"/>
  <c r="AT689" i="4"/>
  <c r="AT690" i="4"/>
  <c r="AT695" i="4"/>
  <c r="AT697" i="4"/>
  <c r="AT699" i="4"/>
  <c r="AT700" i="4"/>
  <c r="AT703" i="4"/>
  <c r="AT704" i="4"/>
  <c r="AT705" i="4"/>
  <c r="AT706" i="4"/>
  <c r="AT707" i="4"/>
  <c r="AT708" i="4"/>
  <c r="AT711" i="4"/>
  <c r="AT712" i="4"/>
  <c r="AT713" i="4"/>
  <c r="AT717" i="4"/>
  <c r="AT718" i="4"/>
  <c r="AT721" i="4"/>
  <c r="AT722" i="4"/>
  <c r="AT725" i="4"/>
  <c r="AT727" i="4"/>
  <c r="AT730" i="4"/>
  <c r="AT731" i="4"/>
  <c r="AT732" i="4"/>
  <c r="AT736" i="4"/>
  <c r="AT737" i="4"/>
  <c r="AT738" i="4"/>
  <c r="AT739" i="4"/>
  <c r="AT740" i="4"/>
  <c r="AT741" i="4"/>
  <c r="AT742" i="4"/>
  <c r="AT743" i="4"/>
  <c r="AT744" i="4"/>
  <c r="AT745" i="4"/>
  <c r="AT746" i="4"/>
  <c r="AT747" i="4"/>
  <c r="AT750" i="4"/>
  <c r="AT753" i="4"/>
  <c r="AT754" i="4"/>
  <c r="AT755" i="4"/>
  <c r="AT757" i="4"/>
  <c r="AT758" i="4"/>
  <c r="AT760" i="4"/>
  <c r="AT761" i="4"/>
  <c r="AT762" i="4"/>
  <c r="AT766" i="4"/>
  <c r="AT768" i="4"/>
  <c r="AT769" i="4"/>
  <c r="AT772" i="4"/>
  <c r="AT774" i="4"/>
  <c r="AT775" i="4"/>
  <c r="AT778" i="4"/>
  <c r="AT780" i="4"/>
  <c r="AT783" i="4"/>
  <c r="AT784" i="4"/>
  <c r="AT786" i="4"/>
  <c r="AT788" i="4"/>
  <c r="AT789" i="4"/>
  <c r="AT790" i="4"/>
  <c r="AT792" i="4"/>
  <c r="AT794" i="4"/>
  <c r="AT797" i="4"/>
  <c r="AT801" i="4"/>
  <c r="AT807" i="4"/>
  <c r="AT809" i="4"/>
  <c r="AT811" i="4"/>
  <c r="AT812" i="4"/>
  <c r="AT254" i="4"/>
  <c r="AT256" i="4"/>
  <c r="AT257" i="4"/>
  <c r="AT258" i="4"/>
  <c r="AT259" i="4"/>
  <c r="AT30" i="4"/>
  <c r="AT31" i="4"/>
  <c r="AT32" i="4"/>
  <c r="AT33" i="4"/>
  <c r="AT36" i="4"/>
  <c r="AT37" i="4"/>
  <c r="AT38" i="4"/>
  <c r="AT39" i="4"/>
  <c r="AT41" i="4"/>
  <c r="AT42" i="4"/>
  <c r="AT44" i="4"/>
  <c r="AT45" i="4"/>
  <c r="AT46" i="4"/>
  <c r="AT47" i="4"/>
  <c r="AT48" i="4"/>
  <c r="AT50" i="4"/>
  <c r="AT51" i="4"/>
  <c r="AT52" i="4"/>
  <c r="AT59" i="4"/>
  <c r="AT61" i="4"/>
  <c r="AT62" i="4"/>
  <c r="AT63" i="4"/>
  <c r="AT64" i="4"/>
  <c r="AT65" i="4"/>
  <c r="AT67" i="4"/>
  <c r="AT69" i="4"/>
  <c r="AT70" i="4"/>
  <c r="AT71" i="4"/>
  <c r="AT72" i="4"/>
  <c r="AT73" i="4"/>
  <c r="AT74" i="4"/>
  <c r="AT77" i="4"/>
  <c r="AT79" i="4"/>
  <c r="AT81" i="4"/>
  <c r="AT83" i="4"/>
  <c r="AT85" i="4"/>
  <c r="AT89" i="4"/>
  <c r="AT90" i="4"/>
  <c r="AT91" i="4"/>
  <c r="AT93" i="4"/>
  <c r="AT94" i="4"/>
  <c r="AT98" i="4"/>
  <c r="AT99" i="4"/>
  <c r="AT100" i="4"/>
  <c r="AT101" i="4"/>
  <c r="AT102" i="4"/>
  <c r="AT103" i="4"/>
  <c r="AT105" i="4"/>
  <c r="AT106" i="4"/>
  <c r="AT107" i="4"/>
  <c r="AT109" i="4"/>
  <c r="AT110" i="4"/>
  <c r="AT112" i="4"/>
  <c r="AT113" i="4"/>
  <c r="AT114" i="4"/>
  <c r="AT116" i="4"/>
  <c r="AT117" i="4"/>
  <c r="AT118" i="4"/>
  <c r="AT120" i="4"/>
  <c r="AT122" i="4"/>
  <c r="AT124" i="4"/>
  <c r="AT125" i="4"/>
  <c r="AT126" i="4"/>
  <c r="AT127" i="4"/>
  <c r="AT128" i="4"/>
  <c r="AT129" i="4"/>
  <c r="AT130" i="4"/>
  <c r="AT132" i="4"/>
  <c r="AT134" i="4"/>
  <c r="AT135" i="4"/>
  <c r="AT136" i="4"/>
  <c r="AT137" i="4"/>
  <c r="AT139" i="4"/>
  <c r="AT140" i="4"/>
  <c r="AT141" i="4"/>
  <c r="AT142" i="4"/>
  <c r="AT143" i="4"/>
  <c r="AT146" i="4"/>
  <c r="AT147" i="4"/>
  <c r="AT150" i="4"/>
  <c r="AT151" i="4"/>
  <c r="AT152" i="4"/>
  <c r="AT153" i="4"/>
  <c r="AT154" i="4"/>
  <c r="AT155" i="4"/>
  <c r="AT156" i="4"/>
  <c r="AT159" i="4"/>
  <c r="AT160" i="4"/>
  <c r="AT162" i="4"/>
  <c r="AT163" i="4"/>
  <c r="AT164" i="4"/>
  <c r="AT165" i="4"/>
  <c r="AT166" i="4"/>
  <c r="AT167" i="4"/>
  <c r="AT170" i="4"/>
  <c r="AT171" i="4"/>
  <c r="AT172" i="4"/>
  <c r="AT173" i="4"/>
  <c r="AT176" i="4"/>
  <c r="AT178" i="4"/>
  <c r="AT180" i="4"/>
  <c r="AT182" i="4"/>
  <c r="AT183" i="4"/>
  <c r="AT184" i="4"/>
  <c r="AT186" i="4"/>
  <c r="AT187" i="4"/>
  <c r="AT188" i="4"/>
  <c r="AT191" i="4"/>
  <c r="AT194" i="4"/>
  <c r="AT195" i="4"/>
  <c r="AT196" i="4"/>
  <c r="AT197" i="4"/>
  <c r="AT198" i="4"/>
  <c r="AT199" i="4"/>
  <c r="AT200" i="4"/>
  <c r="AT203" i="4"/>
  <c r="AT205" i="4"/>
  <c r="AT207" i="4"/>
  <c r="AT211" i="4"/>
  <c r="AT212" i="4"/>
  <c r="AT213" i="4"/>
  <c r="AT214" i="4"/>
  <c r="AT215" i="4"/>
  <c r="AT216" i="4"/>
  <c r="AT219" i="4"/>
  <c r="AT220" i="4"/>
  <c r="AT221" i="4"/>
  <c r="AT223" i="4"/>
  <c r="AT224" i="4"/>
  <c r="AT225" i="4"/>
  <c r="AT226" i="4"/>
  <c r="AT228" i="4"/>
  <c r="AT232" i="4"/>
  <c r="AT234" i="4"/>
  <c r="AT235" i="4"/>
  <c r="AT236" i="4"/>
  <c r="AT240" i="4"/>
  <c r="AT241" i="4"/>
  <c r="AT244" i="4"/>
  <c r="AT246" i="4"/>
  <c r="AT247" i="4"/>
  <c r="AT248" i="4"/>
  <c r="AT8" i="4"/>
  <c r="AT9" i="4"/>
  <c r="AT11" i="4"/>
  <c r="AT12" i="4"/>
  <c r="AT13" i="4"/>
  <c r="AT14" i="4"/>
  <c r="AT16" i="4"/>
  <c r="AT18" i="4"/>
  <c r="AT20" i="4"/>
  <c r="AT23" i="4"/>
  <c r="AT24" i="4"/>
  <c r="AT25" i="4"/>
  <c r="AT26" i="4"/>
  <c r="AT28" i="4"/>
  <c r="E376" i="4"/>
  <c r="J491" i="4"/>
  <c r="J376" i="4"/>
  <c r="AU491" i="4"/>
  <c r="AU376" i="4"/>
  <c r="E491" i="4"/>
  <c r="AU36" i="4"/>
  <c r="AU508" i="4"/>
  <c r="AU599" i="4"/>
  <c r="AU474" i="4"/>
  <c r="AU737" i="4"/>
  <c r="AU738" i="4"/>
  <c r="AU545" i="4"/>
  <c r="AU450" i="4"/>
  <c r="AU789" i="4"/>
  <c r="AU762" i="4"/>
  <c r="AU854" i="4"/>
  <c r="AU419" i="4"/>
  <c r="AU420" i="4"/>
  <c r="AU377" i="4"/>
  <c r="AU379" i="4"/>
  <c r="AU730" i="4"/>
  <c r="AU434" i="4"/>
  <c r="AU502" i="4"/>
  <c r="AU695" i="4"/>
  <c r="AU410" i="4"/>
  <c r="AU706" i="4"/>
  <c r="AU559" i="4"/>
  <c r="AU505" i="4"/>
  <c r="AU220" i="4"/>
  <c r="AU753" i="4"/>
  <c r="AU639" i="4"/>
  <c r="AU542" i="4"/>
  <c r="AU801" i="4"/>
  <c r="AU563" i="4"/>
  <c r="AU331" i="4"/>
  <c r="AU447" i="4"/>
  <c r="AU754" i="4"/>
  <c r="AU736" i="4"/>
  <c r="AU841" i="4"/>
  <c r="AU739" i="4"/>
  <c r="AU718" i="4"/>
  <c r="AU645" i="4"/>
  <c r="AU608" i="4"/>
  <c r="AU652" i="4"/>
  <c r="AU745" i="4"/>
  <c r="AU758" i="4"/>
  <c r="AU480" i="4"/>
  <c r="AU554" i="4"/>
  <c r="AU858" i="4"/>
  <c r="AU489" i="4"/>
  <c r="AU298" i="4"/>
  <c r="AU540" i="4"/>
  <c r="AU750" i="4"/>
  <c r="AU113" i="4"/>
  <c r="J288" i="4"/>
  <c r="J287" i="4"/>
  <c r="J261" i="4"/>
  <c r="J209" i="4"/>
  <c r="J110" i="4" l="1"/>
  <c r="AU112" i="4"/>
  <c r="E112" i="4"/>
  <c r="J273" i="4"/>
  <c r="J97" i="4"/>
  <c r="J325" i="4"/>
  <c r="J269" i="4"/>
  <c r="J798" i="4"/>
  <c r="J471" i="4"/>
  <c r="J294" i="4"/>
  <c r="J195" i="4"/>
  <c r="J440" i="4"/>
  <c r="J506" i="4"/>
  <c r="J247" i="4"/>
  <c r="J300" i="4"/>
  <c r="J709" i="4"/>
  <c r="J473" i="4"/>
  <c r="J771" i="4"/>
  <c r="J274" i="4"/>
  <c r="J62" i="4"/>
  <c r="J92" i="4"/>
  <c r="J37" i="4"/>
  <c r="J711" i="4"/>
  <c r="J66" i="4"/>
  <c r="J175" i="4"/>
  <c r="J567" i="4"/>
  <c r="J176" i="4"/>
  <c r="J199" i="4"/>
  <c r="J22" i="4"/>
  <c r="J356" i="4"/>
  <c r="J69" i="4"/>
  <c r="J202" i="4"/>
  <c r="J255" i="4"/>
  <c r="J178" i="4"/>
  <c r="J701" i="4"/>
  <c r="J546" i="4"/>
  <c r="J400" i="4"/>
  <c r="J478" i="4"/>
  <c r="J234" i="4"/>
  <c r="J46" i="4"/>
  <c r="J47" i="4"/>
  <c r="J479" i="4"/>
  <c r="J571" i="4"/>
  <c r="J173" i="4"/>
  <c r="J152" i="4"/>
  <c r="J49" i="4"/>
  <c r="J130" i="4"/>
  <c r="J495" i="4"/>
  <c r="J181" i="4"/>
  <c r="J702" i="4"/>
  <c r="J671" i="4"/>
  <c r="J362" i="4"/>
  <c r="J748" i="4"/>
  <c r="J238" i="4"/>
  <c r="J831" i="4"/>
  <c r="J655" i="4"/>
  <c r="J656" i="4"/>
  <c r="J81" i="4"/>
  <c r="J406" i="4"/>
  <c r="J311" i="4"/>
  <c r="J164" i="4"/>
  <c r="J470" i="4"/>
  <c r="J83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8" i="4"/>
  <c r="J39" i="4"/>
  <c r="J40" i="4"/>
  <c r="J41" i="4"/>
  <c r="J42" i="4"/>
  <c r="J43" i="4"/>
  <c r="J44" i="4"/>
  <c r="J45" i="4"/>
  <c r="J48" i="4"/>
  <c r="J50" i="4"/>
  <c r="J51" i="4"/>
  <c r="J52" i="4"/>
  <c r="J53" i="4"/>
  <c r="J54" i="4"/>
  <c r="J55" i="4"/>
  <c r="J56" i="4"/>
  <c r="J57" i="4"/>
  <c r="J58" i="4"/>
  <c r="J59" i="4"/>
  <c r="J60" i="4"/>
  <c r="J61" i="4"/>
  <c r="J63" i="4"/>
  <c r="J64" i="4"/>
  <c r="J65" i="4"/>
  <c r="J67" i="4"/>
  <c r="J68" i="4"/>
  <c r="J70" i="4"/>
  <c r="J71" i="4"/>
  <c r="J72" i="4"/>
  <c r="J73" i="4"/>
  <c r="J74" i="4"/>
  <c r="J75" i="4"/>
  <c r="J76" i="4"/>
  <c r="J77" i="4"/>
  <c r="J78" i="4"/>
  <c r="J79" i="4"/>
  <c r="J80" i="4"/>
  <c r="J82" i="4"/>
  <c r="J84" i="4"/>
  <c r="J85" i="4"/>
  <c r="J86" i="4"/>
  <c r="J87" i="4"/>
  <c r="J88" i="4"/>
  <c r="J89" i="4"/>
  <c r="J90" i="4"/>
  <c r="J91" i="4"/>
  <c r="J93" i="4"/>
  <c r="J94" i="4"/>
  <c r="J95" i="4"/>
  <c r="J96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1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1" i="4"/>
  <c r="J132" i="4"/>
  <c r="J133" i="4"/>
  <c r="J134" i="4"/>
  <c r="J135" i="4"/>
  <c r="J136" i="4"/>
  <c r="J137" i="4"/>
  <c r="J138" i="4"/>
  <c r="J140" i="4"/>
  <c r="J141" i="4"/>
  <c r="J142" i="4"/>
  <c r="J143" i="4"/>
  <c r="J144" i="4"/>
  <c r="J145" i="4"/>
  <c r="J146" i="4"/>
  <c r="J147" i="4"/>
  <c r="J148" i="4"/>
  <c r="J149" i="4"/>
  <c r="J151" i="4"/>
  <c r="J153" i="4"/>
  <c r="J154" i="4"/>
  <c r="J155" i="4"/>
  <c r="J156" i="4"/>
  <c r="J150" i="4"/>
  <c r="J157" i="4"/>
  <c r="J158" i="4"/>
  <c r="J159" i="4"/>
  <c r="J160" i="4"/>
  <c r="J139" i="4"/>
  <c r="J161" i="4"/>
  <c r="J162" i="4"/>
  <c r="J163" i="4"/>
  <c r="J165" i="4"/>
  <c r="J166" i="4"/>
  <c r="J167" i="4"/>
  <c r="J168" i="4"/>
  <c r="J169" i="4"/>
  <c r="J170" i="4"/>
  <c r="J171" i="4"/>
  <c r="J172" i="4"/>
  <c r="J174" i="4"/>
  <c r="J177" i="4"/>
  <c r="J179" i="4"/>
  <c r="J180" i="4"/>
  <c r="J182" i="4"/>
  <c r="J183" i="4"/>
  <c r="J184" i="4"/>
  <c r="J185" i="4"/>
  <c r="J186" i="4"/>
  <c r="J187" i="4"/>
  <c r="J188" i="4"/>
  <c r="J189" i="4"/>
  <c r="J190" i="4"/>
  <c r="J192" i="4"/>
  <c r="J193" i="4"/>
  <c r="J194" i="4"/>
  <c r="J196" i="4"/>
  <c r="J197" i="4"/>
  <c r="J198" i="4"/>
  <c r="J200" i="4"/>
  <c r="J201" i="4"/>
  <c r="J203" i="4"/>
  <c r="J204" i="4"/>
  <c r="J191" i="4"/>
  <c r="J205" i="4"/>
  <c r="J206" i="4"/>
  <c r="J207" i="4"/>
  <c r="J208" i="4"/>
  <c r="J210" i="4"/>
  <c r="J211" i="4"/>
  <c r="J212" i="4"/>
  <c r="J213" i="4"/>
  <c r="J214" i="4"/>
  <c r="J215" i="4"/>
  <c r="J216" i="4"/>
  <c r="J217" i="4"/>
  <c r="J218" i="4"/>
  <c r="J219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5" i="4"/>
  <c r="J236" i="4"/>
  <c r="J237" i="4"/>
  <c r="J239" i="4"/>
  <c r="J240" i="4"/>
  <c r="J241" i="4"/>
  <c r="J242" i="4"/>
  <c r="J243" i="4"/>
  <c r="J244" i="4"/>
  <c r="J245" i="4"/>
  <c r="J246" i="4"/>
  <c r="J248" i="4"/>
  <c r="J249" i="4"/>
  <c r="J250" i="4"/>
  <c r="J251" i="4"/>
  <c r="J252" i="4"/>
  <c r="J253" i="4"/>
  <c r="J254" i="4"/>
  <c r="J256" i="4"/>
  <c r="J257" i="4"/>
  <c r="J258" i="4"/>
  <c r="J259" i="4"/>
  <c r="J260" i="4"/>
  <c r="J262" i="4"/>
  <c r="J264" i="4"/>
  <c r="J265" i="4"/>
  <c r="J266" i="4"/>
  <c r="J267" i="4"/>
  <c r="J268" i="4"/>
  <c r="J270" i="4"/>
  <c r="J271" i="4"/>
  <c r="J272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9" i="4"/>
  <c r="J290" i="4"/>
  <c r="J291" i="4"/>
  <c r="J292" i="4"/>
  <c r="J293" i="4"/>
  <c r="J295" i="4"/>
  <c r="J296" i="4"/>
  <c r="J297" i="4"/>
  <c r="J299" i="4"/>
  <c r="J301" i="4"/>
  <c r="J302" i="4"/>
  <c r="J304" i="4"/>
  <c r="J305" i="4"/>
  <c r="J306" i="4"/>
  <c r="J307" i="4"/>
  <c r="J308" i="4"/>
  <c r="J309" i="4"/>
  <c r="J303" i="4"/>
  <c r="J310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7" i="4"/>
  <c r="J328" i="4"/>
  <c r="J329" i="4"/>
  <c r="J330" i="4"/>
  <c r="J332" i="4"/>
  <c r="J342" i="4"/>
  <c r="J333" i="4"/>
  <c r="J334" i="4"/>
  <c r="J335" i="4"/>
  <c r="J326" i="4"/>
  <c r="J336" i="4"/>
  <c r="J337" i="4"/>
  <c r="J338" i="4"/>
  <c r="J339" i="4"/>
  <c r="J340" i="4"/>
  <c r="J341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7" i="4"/>
  <c r="J358" i="4"/>
  <c r="J359" i="4"/>
  <c r="J360" i="4"/>
  <c r="J361" i="4"/>
  <c r="J363" i="4"/>
  <c r="J364" i="4"/>
  <c r="J366" i="4"/>
  <c r="J367" i="4"/>
  <c r="J368" i="4"/>
  <c r="J365" i="4"/>
  <c r="J369" i="4"/>
  <c r="J370" i="4"/>
  <c r="J371" i="4"/>
  <c r="J372" i="4"/>
  <c r="J374" i="4"/>
  <c r="J375" i="4"/>
  <c r="J373" i="4"/>
  <c r="J378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1" i="4"/>
  <c r="J402" i="4"/>
  <c r="J403" i="4"/>
  <c r="J404" i="4"/>
  <c r="J405" i="4"/>
  <c r="J407" i="4"/>
  <c r="J408" i="4"/>
  <c r="J409" i="4"/>
  <c r="J412" i="4"/>
  <c r="J413" i="4"/>
  <c r="J414" i="4"/>
  <c r="J415" i="4"/>
  <c r="J416" i="4"/>
  <c r="J417" i="4"/>
  <c r="J418" i="4"/>
  <c r="J263" i="4"/>
  <c r="J421" i="4"/>
  <c r="J41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5" i="4"/>
  <c r="J436" i="4"/>
  <c r="J437" i="4"/>
  <c r="J438" i="4"/>
  <c r="J439" i="4"/>
  <c r="J441" i="4"/>
  <c r="J442" i="4"/>
  <c r="J443" i="4"/>
  <c r="J444" i="4"/>
  <c r="J445" i="4"/>
  <c r="J446" i="4"/>
  <c r="J448" i="4"/>
  <c r="J449" i="4"/>
  <c r="J451" i="4"/>
  <c r="J452" i="4"/>
  <c r="J453" i="4"/>
  <c r="J454" i="4"/>
  <c r="J455" i="4"/>
  <c r="J456" i="4"/>
  <c r="J457" i="4"/>
  <c r="J459" i="4"/>
  <c r="J460" i="4"/>
  <c r="J461" i="4"/>
  <c r="J462" i="4"/>
  <c r="J463" i="4"/>
  <c r="J464" i="4"/>
  <c r="J465" i="4"/>
  <c r="J466" i="4"/>
  <c r="J467" i="4"/>
  <c r="J468" i="4"/>
  <c r="J469" i="4"/>
  <c r="J458" i="4"/>
  <c r="J472" i="4"/>
  <c r="J475" i="4"/>
  <c r="J476" i="4"/>
  <c r="J477" i="4"/>
  <c r="J481" i="4"/>
  <c r="J482" i="4"/>
  <c r="J483" i="4"/>
  <c r="J484" i="4"/>
  <c r="J485" i="4"/>
  <c r="J486" i="4"/>
  <c r="J487" i="4"/>
  <c r="J488" i="4"/>
  <c r="J490" i="4"/>
  <c r="J492" i="4"/>
  <c r="J493" i="4"/>
  <c r="J494" i="4"/>
  <c r="J496" i="4"/>
  <c r="J497" i="4"/>
  <c r="J498" i="4"/>
  <c r="J499" i="4"/>
  <c r="J500" i="4"/>
  <c r="J501" i="4"/>
  <c r="J504" i="4"/>
  <c r="J507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8" i="4"/>
  <c r="J529" i="4"/>
  <c r="J530" i="4"/>
  <c r="J531" i="4"/>
  <c r="J526" i="4"/>
  <c r="J532" i="4"/>
  <c r="J533" i="4"/>
  <c r="J534" i="4"/>
  <c r="J525" i="4"/>
  <c r="J535" i="4"/>
  <c r="J537" i="4"/>
  <c r="J538" i="4"/>
  <c r="J539" i="4"/>
  <c r="J541" i="4"/>
  <c r="J543" i="4"/>
  <c r="J544" i="4"/>
  <c r="J547" i="4"/>
  <c r="J553" i="4"/>
  <c r="J548" i="4"/>
  <c r="J549" i="4"/>
  <c r="J550" i="4"/>
  <c r="J551" i="4"/>
  <c r="J555" i="4"/>
  <c r="J556" i="4"/>
  <c r="J557" i="4"/>
  <c r="J558" i="4"/>
  <c r="J560" i="4"/>
  <c r="J561" i="4"/>
  <c r="J562" i="4"/>
  <c r="J564" i="4"/>
  <c r="J565" i="4"/>
  <c r="J566" i="4"/>
  <c r="J568" i="4"/>
  <c r="J569" i="4"/>
  <c r="J570" i="4"/>
  <c r="J572" i="4"/>
  <c r="J573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90" i="4"/>
  <c r="J591" i="4"/>
  <c r="J592" i="4"/>
  <c r="J594" i="4"/>
  <c r="J595" i="4"/>
  <c r="J596" i="4"/>
  <c r="J597" i="4"/>
  <c r="J598" i="4"/>
  <c r="J600" i="4"/>
  <c r="J601" i="4"/>
  <c r="J602" i="4"/>
  <c r="J604" i="4"/>
  <c r="J605" i="4"/>
  <c r="J606" i="4"/>
  <c r="J607" i="4"/>
  <c r="J609" i="4"/>
  <c r="J610" i="4"/>
  <c r="J611" i="4"/>
  <c r="J612" i="4"/>
  <c r="J613" i="4"/>
  <c r="J603" i="4"/>
  <c r="J614" i="4"/>
  <c r="J615" i="4"/>
  <c r="J616" i="4"/>
  <c r="J617" i="4"/>
  <c r="J618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40" i="4"/>
  <c r="J641" i="4"/>
  <c r="J642" i="4"/>
  <c r="J643" i="4"/>
  <c r="J644" i="4"/>
  <c r="J647" i="4"/>
  <c r="J646" i="4"/>
  <c r="J648" i="4"/>
  <c r="J649" i="4"/>
  <c r="J650" i="4"/>
  <c r="J651" i="4"/>
  <c r="J653" i="4"/>
  <c r="J654" i="4"/>
  <c r="J657" i="4"/>
  <c r="J658" i="4"/>
  <c r="J659" i="4"/>
  <c r="J660" i="4"/>
  <c r="J661" i="4"/>
  <c r="J662" i="4"/>
  <c r="J664" i="4"/>
  <c r="J665" i="4"/>
  <c r="J666" i="4"/>
  <c r="J667" i="4"/>
  <c r="J663" i="4"/>
  <c r="J668" i="4"/>
  <c r="J669" i="4"/>
  <c r="J670" i="4"/>
  <c r="J672" i="4"/>
  <c r="J673" i="4"/>
  <c r="J674" i="4"/>
  <c r="J675" i="4"/>
  <c r="J678" i="4"/>
  <c r="J676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77" i="4"/>
  <c r="J693" i="4"/>
  <c r="J694" i="4"/>
  <c r="J697" i="4"/>
  <c r="J698" i="4"/>
  <c r="J699" i="4"/>
  <c r="J700" i="4"/>
  <c r="J703" i="4"/>
  <c r="J704" i="4"/>
  <c r="J696" i="4"/>
  <c r="J705" i="4"/>
  <c r="J707" i="4"/>
  <c r="J708" i="4"/>
  <c r="J710" i="4"/>
  <c r="J712" i="4"/>
  <c r="J715" i="4"/>
  <c r="J716" i="4"/>
  <c r="J717" i="4"/>
  <c r="J719" i="4"/>
  <c r="J720" i="4"/>
  <c r="J721" i="4"/>
  <c r="J722" i="4"/>
  <c r="J723" i="4"/>
  <c r="J724" i="4"/>
  <c r="J725" i="4"/>
  <c r="J726" i="4"/>
  <c r="J727" i="4"/>
  <c r="J728" i="4"/>
  <c r="J729" i="4"/>
  <c r="J733" i="4"/>
  <c r="J731" i="4"/>
  <c r="J734" i="4"/>
  <c r="J735" i="4"/>
  <c r="J740" i="4"/>
  <c r="J741" i="4"/>
  <c r="J742" i="4"/>
  <c r="J732" i="4"/>
  <c r="J743" i="4"/>
  <c r="J744" i="4"/>
  <c r="J746" i="4"/>
  <c r="J747" i="4"/>
  <c r="J749" i="4"/>
  <c r="J751" i="4"/>
  <c r="J752" i="4"/>
  <c r="J755" i="4"/>
  <c r="J756" i="4"/>
  <c r="J757" i="4"/>
  <c r="J759" i="4"/>
  <c r="J760" i="4"/>
  <c r="J761" i="4"/>
  <c r="J763" i="4"/>
  <c r="J764" i="4"/>
  <c r="J765" i="4"/>
  <c r="J766" i="4"/>
  <c r="J767" i="4"/>
  <c r="J768" i="4"/>
  <c r="J769" i="4"/>
  <c r="J770" i="4"/>
  <c r="J772" i="4"/>
  <c r="J773" i="4"/>
  <c r="J774" i="4"/>
  <c r="J776" i="4"/>
  <c r="J777" i="4"/>
  <c r="J778" i="4"/>
  <c r="J779" i="4"/>
  <c r="J781" i="4"/>
  <c r="J775" i="4"/>
  <c r="J782" i="4"/>
  <c r="J783" i="4"/>
  <c r="J784" i="4"/>
  <c r="J785" i="4"/>
  <c r="J786" i="4"/>
  <c r="J787" i="4"/>
  <c r="J788" i="4"/>
  <c r="J790" i="4"/>
  <c r="J791" i="4"/>
  <c r="J793" i="4"/>
  <c r="J794" i="4"/>
  <c r="J795" i="4"/>
  <c r="J796" i="4"/>
  <c r="J797" i="4"/>
  <c r="J799" i="4"/>
  <c r="J800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2" i="4"/>
  <c r="J833" i="4"/>
  <c r="J834" i="4"/>
  <c r="J835" i="4"/>
  <c r="J837" i="4"/>
  <c r="J838" i="4"/>
  <c r="J839" i="4"/>
  <c r="J840" i="4"/>
  <c r="J842" i="4"/>
  <c r="J843" i="4"/>
  <c r="J844" i="4"/>
  <c r="J845" i="4"/>
  <c r="J846" i="4"/>
  <c r="J836" i="4"/>
  <c r="J847" i="4"/>
  <c r="J848" i="4"/>
  <c r="J850" i="4"/>
  <c r="J851" i="4"/>
  <c r="J852" i="4"/>
  <c r="J853" i="4"/>
  <c r="J855" i="4"/>
  <c r="J856" i="4"/>
  <c r="J857" i="4"/>
  <c r="J859" i="4"/>
  <c r="J536" i="4"/>
  <c r="J503" i="4"/>
  <c r="J849" i="4"/>
  <c r="J527" i="4"/>
  <c r="J713" i="4"/>
  <c r="J714" i="4"/>
  <c r="J619" i="4"/>
  <c r="J589" i="4"/>
  <c r="J780" i="4"/>
  <c r="J792" i="4"/>
  <c r="J574" i="4"/>
  <c r="J593" i="4"/>
  <c r="J552" i="4"/>
  <c r="AU7" i="4" l="1"/>
  <c r="AW7" i="4" s="1"/>
  <c r="AU8" i="4"/>
  <c r="AW8" i="4" s="1"/>
  <c r="AU9" i="4"/>
  <c r="AW9" i="4" s="1"/>
  <c r="AU10" i="4"/>
  <c r="AW10" i="4" s="1"/>
  <c r="AU11" i="4"/>
  <c r="AW11" i="4" s="1"/>
  <c r="AU12" i="4"/>
  <c r="AW12" i="4" s="1"/>
  <c r="AU13" i="4"/>
  <c r="AW13" i="4" s="1"/>
  <c r="AU14" i="4"/>
  <c r="AW14" i="4" s="1"/>
  <c r="AU15" i="4"/>
  <c r="AW15" i="4" s="1"/>
  <c r="AU16" i="4"/>
  <c r="AW16" i="4" s="1"/>
  <c r="AU17" i="4"/>
  <c r="AW17" i="4" s="1"/>
  <c r="AU18" i="4"/>
  <c r="AW18" i="4" s="1"/>
  <c r="AU19" i="4"/>
  <c r="AW19" i="4" s="1"/>
  <c r="AU20" i="4"/>
  <c r="AW20" i="4" s="1"/>
  <c r="AU21" i="4"/>
  <c r="AW21" i="4" s="1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8" i="4"/>
  <c r="AU39" i="4"/>
  <c r="AU40" i="4"/>
  <c r="AU41" i="4"/>
  <c r="AU42" i="4"/>
  <c r="AU43" i="4"/>
  <c r="AU44" i="4"/>
  <c r="AU45" i="4"/>
  <c r="AU48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3" i="4"/>
  <c r="AU64" i="4"/>
  <c r="AU65" i="4"/>
  <c r="AU67" i="4"/>
  <c r="AU68" i="4"/>
  <c r="AU70" i="4"/>
  <c r="AU71" i="4"/>
  <c r="AU72" i="4"/>
  <c r="AU73" i="4"/>
  <c r="AU74" i="4"/>
  <c r="AU75" i="4"/>
  <c r="AU76" i="4"/>
  <c r="AU77" i="4"/>
  <c r="AU78" i="4"/>
  <c r="AU79" i="4"/>
  <c r="AU80" i="4"/>
  <c r="AU82" i="4"/>
  <c r="AU84" i="4"/>
  <c r="AU85" i="4"/>
  <c r="AU86" i="4"/>
  <c r="AU87" i="4"/>
  <c r="AU88" i="4"/>
  <c r="AU89" i="4"/>
  <c r="AU90" i="4"/>
  <c r="AU91" i="4"/>
  <c r="AU93" i="4"/>
  <c r="AU94" i="4"/>
  <c r="AU95" i="4"/>
  <c r="AU96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4" i="4"/>
  <c r="AU115" i="4"/>
  <c r="AU116" i="4"/>
  <c r="AU117" i="4"/>
  <c r="AU118" i="4"/>
  <c r="AU119" i="4"/>
  <c r="AU120" i="4"/>
  <c r="AU121" i="4"/>
  <c r="AU122" i="4"/>
  <c r="AU97" i="4"/>
  <c r="AU123" i="4"/>
  <c r="AU124" i="4"/>
  <c r="AU125" i="4"/>
  <c r="AU126" i="4"/>
  <c r="AU127" i="4"/>
  <c r="AU128" i="4"/>
  <c r="AU129" i="4"/>
  <c r="AU131" i="4"/>
  <c r="AU132" i="4"/>
  <c r="AU133" i="4"/>
  <c r="AU134" i="4"/>
  <c r="AU135" i="4"/>
  <c r="AU136" i="4"/>
  <c r="AU137" i="4"/>
  <c r="AU138" i="4"/>
  <c r="AU140" i="4"/>
  <c r="AU141" i="4"/>
  <c r="AU142" i="4"/>
  <c r="AU143" i="4"/>
  <c r="AU144" i="4"/>
  <c r="AU145" i="4"/>
  <c r="AU146" i="4"/>
  <c r="AU147" i="4"/>
  <c r="AU148" i="4"/>
  <c r="AU149" i="4"/>
  <c r="AU151" i="4"/>
  <c r="AU153" i="4"/>
  <c r="AU154" i="4"/>
  <c r="AU155" i="4"/>
  <c r="AU156" i="4"/>
  <c r="AU150" i="4"/>
  <c r="AU157" i="4"/>
  <c r="AU158" i="4"/>
  <c r="AU159" i="4"/>
  <c r="AU160" i="4"/>
  <c r="AU139" i="4"/>
  <c r="AU161" i="4"/>
  <c r="AU162" i="4"/>
  <c r="AU163" i="4"/>
  <c r="AU165" i="4"/>
  <c r="AU166" i="4"/>
  <c r="AU167" i="4"/>
  <c r="AU168" i="4"/>
  <c r="AU169" i="4"/>
  <c r="AU170" i="4"/>
  <c r="AU171" i="4"/>
  <c r="AU172" i="4"/>
  <c r="AU174" i="4"/>
  <c r="AU177" i="4"/>
  <c r="AU179" i="4"/>
  <c r="AU180" i="4"/>
  <c r="AU182" i="4"/>
  <c r="AU183" i="4"/>
  <c r="AU184" i="4"/>
  <c r="AU185" i="4"/>
  <c r="AU186" i="4"/>
  <c r="AU187" i="4"/>
  <c r="AU188" i="4"/>
  <c r="AU189" i="4"/>
  <c r="AU190" i="4"/>
  <c r="AU192" i="4"/>
  <c r="AU193" i="4"/>
  <c r="AU194" i="4"/>
  <c r="AU196" i="4"/>
  <c r="AU197" i="4"/>
  <c r="AU198" i="4"/>
  <c r="AU200" i="4"/>
  <c r="AU201" i="4"/>
  <c r="AU203" i="4"/>
  <c r="AU204" i="4"/>
  <c r="AU191" i="4"/>
  <c r="AU205" i="4"/>
  <c r="AU206" i="4"/>
  <c r="AU207" i="4"/>
  <c r="AU208" i="4"/>
  <c r="AU210" i="4"/>
  <c r="AU211" i="4"/>
  <c r="AU212" i="4"/>
  <c r="AU213" i="4"/>
  <c r="AU214" i="4"/>
  <c r="AU215" i="4"/>
  <c r="AU216" i="4"/>
  <c r="AU217" i="4"/>
  <c r="AU218" i="4"/>
  <c r="AU219" i="4"/>
  <c r="AU221" i="4"/>
  <c r="AU222" i="4"/>
  <c r="AU223" i="4"/>
  <c r="AU224" i="4"/>
  <c r="AU225" i="4"/>
  <c r="AU226" i="4"/>
  <c r="AU227" i="4"/>
  <c r="AU228" i="4"/>
  <c r="AU229" i="4"/>
  <c r="AU230" i="4"/>
  <c r="AU231" i="4"/>
  <c r="AU232" i="4"/>
  <c r="AU233" i="4"/>
  <c r="AU235" i="4"/>
  <c r="AU236" i="4"/>
  <c r="AU237" i="4"/>
  <c r="AU239" i="4"/>
  <c r="AU240" i="4"/>
  <c r="AU241" i="4"/>
  <c r="AU242" i="4"/>
  <c r="AU243" i="4"/>
  <c r="AU244" i="4"/>
  <c r="AU245" i="4"/>
  <c r="AU246" i="4"/>
  <c r="AU248" i="4"/>
  <c r="AU249" i="4"/>
  <c r="AU250" i="4"/>
  <c r="AU251" i="4"/>
  <c r="AU252" i="4"/>
  <c r="AU253" i="4"/>
  <c r="AU254" i="4"/>
  <c r="AU256" i="4"/>
  <c r="AU257" i="4"/>
  <c r="AU258" i="4"/>
  <c r="AU288" i="4"/>
  <c r="AU259" i="4"/>
  <c r="AU260" i="4"/>
  <c r="AU262" i="4"/>
  <c r="AU264" i="4"/>
  <c r="AU265" i="4"/>
  <c r="AU266" i="4"/>
  <c r="AU267" i="4"/>
  <c r="AU268" i="4"/>
  <c r="AU270" i="4"/>
  <c r="AU271" i="4"/>
  <c r="AU272" i="4"/>
  <c r="AU275" i="4"/>
  <c r="AU276" i="4"/>
  <c r="AU277" i="4"/>
  <c r="AU278" i="4"/>
  <c r="AU279" i="4"/>
  <c r="AU280" i="4"/>
  <c r="AU281" i="4"/>
  <c r="AU282" i="4"/>
  <c r="AU283" i="4"/>
  <c r="AU284" i="4"/>
  <c r="AU285" i="4"/>
  <c r="AU286" i="4"/>
  <c r="AU289" i="4"/>
  <c r="AU290" i="4"/>
  <c r="AU291" i="4"/>
  <c r="AU292" i="4"/>
  <c r="AU293" i="4"/>
  <c r="AU295" i="4"/>
  <c r="AU296" i="4"/>
  <c r="AU297" i="4"/>
  <c r="AU299" i="4"/>
  <c r="AU301" i="4"/>
  <c r="AU302" i="4"/>
  <c r="AU304" i="4"/>
  <c r="AU305" i="4"/>
  <c r="AU306" i="4"/>
  <c r="AU307" i="4"/>
  <c r="AU308" i="4"/>
  <c r="AU309" i="4"/>
  <c r="AU303" i="4"/>
  <c r="AU310" i="4"/>
  <c r="AU312" i="4"/>
  <c r="AU313" i="4"/>
  <c r="AU314" i="4"/>
  <c r="AU315" i="4"/>
  <c r="AU316" i="4"/>
  <c r="AU317" i="4"/>
  <c r="AU318" i="4"/>
  <c r="AU319" i="4"/>
  <c r="AU320" i="4"/>
  <c r="AU321" i="4"/>
  <c r="AU322" i="4"/>
  <c r="AU323" i="4"/>
  <c r="AU324" i="4"/>
  <c r="AU327" i="4"/>
  <c r="AU328" i="4"/>
  <c r="AU329" i="4"/>
  <c r="AU330" i="4"/>
  <c r="AU332" i="4"/>
  <c r="AU342" i="4"/>
  <c r="AU333" i="4"/>
  <c r="AU334" i="4"/>
  <c r="AU335" i="4"/>
  <c r="AU326" i="4"/>
  <c r="AU336" i="4"/>
  <c r="AU337" i="4"/>
  <c r="AU338" i="4"/>
  <c r="AU339" i="4"/>
  <c r="AU340" i="4"/>
  <c r="AU341" i="4"/>
  <c r="AU343" i="4"/>
  <c r="AU344" i="4"/>
  <c r="AU345" i="4"/>
  <c r="AU346" i="4"/>
  <c r="AU347" i="4"/>
  <c r="AU348" i="4"/>
  <c r="AU349" i="4"/>
  <c r="AU350" i="4"/>
  <c r="AU351" i="4"/>
  <c r="AU352" i="4"/>
  <c r="AU353" i="4"/>
  <c r="AU354" i="4"/>
  <c r="AU355" i="4"/>
  <c r="AU357" i="4"/>
  <c r="AU358" i="4"/>
  <c r="AU359" i="4"/>
  <c r="AU360" i="4"/>
  <c r="AU361" i="4"/>
  <c r="AU363" i="4"/>
  <c r="AU364" i="4"/>
  <c r="AU366" i="4"/>
  <c r="AU367" i="4"/>
  <c r="AU368" i="4"/>
  <c r="AU365" i="4"/>
  <c r="AU369" i="4"/>
  <c r="AU370" i="4"/>
  <c r="AU371" i="4"/>
  <c r="AU372" i="4"/>
  <c r="AU374" i="4"/>
  <c r="AU375" i="4"/>
  <c r="AU373" i="4"/>
  <c r="AU378" i="4"/>
  <c r="AU380" i="4"/>
  <c r="AU381" i="4"/>
  <c r="AU382" i="4"/>
  <c r="AU383" i="4"/>
  <c r="AU384" i="4"/>
  <c r="AU385" i="4"/>
  <c r="AU386" i="4"/>
  <c r="AU387" i="4"/>
  <c r="AU388" i="4"/>
  <c r="AU389" i="4"/>
  <c r="AU390" i="4"/>
  <c r="AU391" i="4"/>
  <c r="AU209" i="4"/>
  <c r="AU392" i="4"/>
  <c r="AU393" i="4"/>
  <c r="AU394" i="4"/>
  <c r="AU395" i="4"/>
  <c r="AU396" i="4"/>
  <c r="AU397" i="4"/>
  <c r="AU398" i="4"/>
  <c r="AU399" i="4"/>
  <c r="AU401" i="4"/>
  <c r="AU402" i="4"/>
  <c r="AU403" i="4"/>
  <c r="AU404" i="4"/>
  <c r="AU405" i="4"/>
  <c r="AU407" i="4"/>
  <c r="AU408" i="4"/>
  <c r="AU409" i="4"/>
  <c r="AU412" i="4"/>
  <c r="AU413" i="4"/>
  <c r="AU414" i="4"/>
  <c r="AU415" i="4"/>
  <c r="AU416" i="4"/>
  <c r="AU417" i="4"/>
  <c r="AU418" i="4"/>
  <c r="AU263" i="4"/>
  <c r="AU421" i="4"/>
  <c r="AU411" i="4"/>
  <c r="AU422" i="4"/>
  <c r="AU423" i="4"/>
  <c r="AU424" i="4"/>
  <c r="AU425" i="4"/>
  <c r="AU426" i="4"/>
  <c r="AU427" i="4"/>
  <c r="AU428" i="4"/>
  <c r="AU429" i="4"/>
  <c r="AU430" i="4"/>
  <c r="AU431" i="4"/>
  <c r="AU432" i="4"/>
  <c r="AU433" i="4"/>
  <c r="AU435" i="4"/>
  <c r="AU436" i="4"/>
  <c r="AU437" i="4"/>
  <c r="AU438" i="4"/>
  <c r="AU439" i="4"/>
  <c r="AU441" i="4"/>
  <c r="AU442" i="4"/>
  <c r="AU443" i="4"/>
  <c r="AU444" i="4"/>
  <c r="AU445" i="4"/>
  <c r="AU446" i="4"/>
  <c r="AU448" i="4"/>
  <c r="AU449" i="4"/>
  <c r="AU451" i="4"/>
  <c r="AU452" i="4"/>
  <c r="AU453" i="4"/>
  <c r="AU454" i="4"/>
  <c r="AU455" i="4"/>
  <c r="AU456" i="4"/>
  <c r="AU457" i="4"/>
  <c r="AU459" i="4"/>
  <c r="AU460" i="4"/>
  <c r="AU461" i="4"/>
  <c r="AU462" i="4"/>
  <c r="AU463" i="4"/>
  <c r="AU464" i="4"/>
  <c r="AU465" i="4"/>
  <c r="AU466" i="4"/>
  <c r="AU467" i="4"/>
  <c r="AU468" i="4"/>
  <c r="AU469" i="4"/>
  <c r="AU458" i="4"/>
  <c r="AU472" i="4"/>
  <c r="AU475" i="4"/>
  <c r="AU476" i="4"/>
  <c r="AU477" i="4"/>
  <c r="AU481" i="4"/>
  <c r="AU482" i="4"/>
  <c r="AU483" i="4"/>
  <c r="AU484" i="4"/>
  <c r="AU485" i="4"/>
  <c r="AU486" i="4"/>
  <c r="AU487" i="4"/>
  <c r="AU488" i="4"/>
  <c r="AU490" i="4"/>
  <c r="AU492" i="4"/>
  <c r="AU493" i="4"/>
  <c r="AU494" i="4"/>
  <c r="AU496" i="4"/>
  <c r="AU497" i="4"/>
  <c r="AU498" i="4"/>
  <c r="AU499" i="4"/>
  <c r="AU500" i="4"/>
  <c r="AU501" i="4"/>
  <c r="AU504" i="4"/>
  <c r="AU507" i="4"/>
  <c r="AU509" i="4"/>
  <c r="AU510" i="4"/>
  <c r="AU511" i="4"/>
  <c r="AU512" i="4"/>
  <c r="AU513" i="4"/>
  <c r="AU514" i="4"/>
  <c r="AU515" i="4"/>
  <c r="AU516" i="4"/>
  <c r="AU517" i="4"/>
  <c r="AW447" i="4" s="1"/>
  <c r="AU518" i="4"/>
  <c r="AU519" i="4"/>
  <c r="AU520" i="4"/>
  <c r="AU521" i="4"/>
  <c r="AU522" i="4"/>
  <c r="AU523" i="4"/>
  <c r="AU524" i="4"/>
  <c r="AU528" i="4"/>
  <c r="AU529" i="4"/>
  <c r="AU530" i="4"/>
  <c r="AU531" i="4"/>
  <c r="AU526" i="4"/>
  <c r="AU532" i="4"/>
  <c r="AU533" i="4"/>
  <c r="AU534" i="4"/>
  <c r="AU525" i="4"/>
  <c r="AU535" i="4"/>
  <c r="AU537" i="4"/>
  <c r="AU538" i="4"/>
  <c r="AU539" i="4"/>
  <c r="AU541" i="4"/>
  <c r="AU543" i="4"/>
  <c r="AU544" i="4"/>
  <c r="AU547" i="4"/>
  <c r="AU553" i="4"/>
  <c r="AU548" i="4"/>
  <c r="AU549" i="4"/>
  <c r="AU550" i="4"/>
  <c r="AU551" i="4"/>
  <c r="AU555" i="4"/>
  <c r="AU556" i="4"/>
  <c r="AU557" i="4"/>
  <c r="AU558" i="4"/>
  <c r="AU560" i="4"/>
  <c r="AU561" i="4"/>
  <c r="AU562" i="4"/>
  <c r="AU564" i="4"/>
  <c r="AU565" i="4"/>
  <c r="AU566" i="4"/>
  <c r="AU568" i="4"/>
  <c r="AU569" i="4"/>
  <c r="AU570" i="4"/>
  <c r="AU572" i="4"/>
  <c r="AU573" i="4"/>
  <c r="AU575" i="4"/>
  <c r="AU576" i="4"/>
  <c r="AU577" i="4"/>
  <c r="AU578" i="4"/>
  <c r="AU579" i="4"/>
  <c r="AU580" i="4"/>
  <c r="AU581" i="4"/>
  <c r="AU582" i="4"/>
  <c r="AU583" i="4"/>
  <c r="AU584" i="4"/>
  <c r="AU585" i="4"/>
  <c r="AU586" i="4"/>
  <c r="AU587" i="4"/>
  <c r="AU588" i="4"/>
  <c r="AU590" i="4"/>
  <c r="AU591" i="4"/>
  <c r="AU592" i="4"/>
  <c r="AU594" i="4"/>
  <c r="AU595" i="4"/>
  <c r="AU596" i="4"/>
  <c r="AU597" i="4"/>
  <c r="AU598" i="4"/>
  <c r="AU600" i="4"/>
  <c r="AU601" i="4"/>
  <c r="AU602" i="4"/>
  <c r="AU604" i="4"/>
  <c r="AU605" i="4"/>
  <c r="AU606" i="4"/>
  <c r="AU607" i="4"/>
  <c r="AU609" i="4"/>
  <c r="AU610" i="4"/>
  <c r="AU611" i="4"/>
  <c r="AU612" i="4"/>
  <c r="AU613" i="4"/>
  <c r="AU603" i="4"/>
  <c r="AU614" i="4"/>
  <c r="AU615" i="4"/>
  <c r="AU616" i="4"/>
  <c r="AU617" i="4"/>
  <c r="AU618" i="4"/>
  <c r="AU620" i="4"/>
  <c r="AU621" i="4"/>
  <c r="AU622" i="4"/>
  <c r="AU623" i="4"/>
  <c r="AU624" i="4"/>
  <c r="AU625" i="4"/>
  <c r="AU626" i="4"/>
  <c r="AU627" i="4"/>
  <c r="AU628" i="4"/>
  <c r="AU629" i="4"/>
  <c r="AU630" i="4"/>
  <c r="AU631" i="4"/>
  <c r="AU632" i="4"/>
  <c r="AU633" i="4"/>
  <c r="AU634" i="4"/>
  <c r="AU635" i="4"/>
  <c r="AU636" i="4"/>
  <c r="AU637" i="4"/>
  <c r="AU638" i="4"/>
  <c r="AU640" i="4"/>
  <c r="AU641" i="4"/>
  <c r="AU642" i="4"/>
  <c r="AU643" i="4"/>
  <c r="AU644" i="4"/>
  <c r="AU647" i="4"/>
  <c r="AU646" i="4"/>
  <c r="AU648" i="4"/>
  <c r="AU649" i="4"/>
  <c r="AU650" i="4"/>
  <c r="AU651" i="4"/>
  <c r="AU653" i="4"/>
  <c r="AU654" i="4"/>
  <c r="AU657" i="4"/>
  <c r="AU658" i="4"/>
  <c r="AU659" i="4"/>
  <c r="AU660" i="4"/>
  <c r="AU661" i="4"/>
  <c r="AU662" i="4"/>
  <c r="AU664" i="4"/>
  <c r="AU665" i="4"/>
  <c r="AU666" i="4"/>
  <c r="AU667" i="4"/>
  <c r="AU663" i="4"/>
  <c r="AU668" i="4"/>
  <c r="AU669" i="4"/>
  <c r="AU670" i="4"/>
  <c r="AU672" i="4"/>
  <c r="AU673" i="4"/>
  <c r="AU674" i="4"/>
  <c r="AU675" i="4"/>
  <c r="AU678" i="4"/>
  <c r="AU676" i="4"/>
  <c r="AU679" i="4"/>
  <c r="AU680" i="4"/>
  <c r="AU681" i="4"/>
  <c r="AU682" i="4"/>
  <c r="AU683" i="4"/>
  <c r="AU684" i="4"/>
  <c r="AU685" i="4"/>
  <c r="AU686" i="4"/>
  <c r="AU687" i="4"/>
  <c r="AU688" i="4"/>
  <c r="AU689" i="4"/>
  <c r="AU690" i="4"/>
  <c r="AU691" i="4"/>
  <c r="AU692" i="4"/>
  <c r="AU677" i="4"/>
  <c r="AU693" i="4"/>
  <c r="AU694" i="4"/>
  <c r="AU697" i="4"/>
  <c r="AU698" i="4"/>
  <c r="AU699" i="4"/>
  <c r="AU700" i="4"/>
  <c r="AU703" i="4"/>
  <c r="AU704" i="4"/>
  <c r="AU696" i="4"/>
  <c r="AU705" i="4"/>
  <c r="AU707" i="4"/>
  <c r="AU708" i="4"/>
  <c r="AU710" i="4"/>
  <c r="AU712" i="4"/>
  <c r="AU715" i="4"/>
  <c r="AU716" i="4"/>
  <c r="AU717" i="4"/>
  <c r="AU719" i="4"/>
  <c r="AU720" i="4"/>
  <c r="AU721" i="4"/>
  <c r="AU722" i="4"/>
  <c r="AU723" i="4"/>
  <c r="AU724" i="4"/>
  <c r="AU725" i="4"/>
  <c r="AU726" i="4"/>
  <c r="AU727" i="4"/>
  <c r="AU728" i="4"/>
  <c r="AU729" i="4"/>
  <c r="AU733" i="4"/>
  <c r="AU731" i="4"/>
  <c r="AU734" i="4"/>
  <c r="AU735" i="4"/>
  <c r="AU740" i="4"/>
  <c r="AU741" i="4"/>
  <c r="AU742" i="4"/>
  <c r="AU732" i="4"/>
  <c r="AU743" i="4"/>
  <c r="AU744" i="4"/>
  <c r="AU746" i="4"/>
  <c r="AU747" i="4"/>
  <c r="AU749" i="4"/>
  <c r="AU751" i="4"/>
  <c r="AU752" i="4"/>
  <c r="AU755" i="4"/>
  <c r="AU756" i="4"/>
  <c r="AU757" i="4"/>
  <c r="AU759" i="4"/>
  <c r="AU760" i="4"/>
  <c r="AU761" i="4"/>
  <c r="AU763" i="4"/>
  <c r="AU764" i="4"/>
  <c r="AU765" i="4"/>
  <c r="AU766" i="4"/>
  <c r="AU767" i="4"/>
  <c r="AU768" i="4"/>
  <c r="AU769" i="4"/>
  <c r="AU770" i="4"/>
  <c r="AU772" i="4"/>
  <c r="AU773" i="4"/>
  <c r="AU774" i="4"/>
  <c r="AU776" i="4"/>
  <c r="AU777" i="4"/>
  <c r="AU778" i="4"/>
  <c r="AU779" i="4"/>
  <c r="AU781" i="4"/>
  <c r="AU775" i="4"/>
  <c r="AU782" i="4"/>
  <c r="AU783" i="4"/>
  <c r="AU784" i="4"/>
  <c r="AU785" i="4"/>
  <c r="AU786" i="4"/>
  <c r="AU787" i="4"/>
  <c r="AU788" i="4"/>
  <c r="AU790" i="4"/>
  <c r="AU791" i="4"/>
  <c r="AU793" i="4"/>
  <c r="AU794" i="4"/>
  <c r="AU795" i="4"/>
  <c r="AU796" i="4"/>
  <c r="AU797" i="4"/>
  <c r="AU799" i="4"/>
  <c r="AU800" i="4"/>
  <c r="AU802" i="4"/>
  <c r="AU803" i="4"/>
  <c r="AU804" i="4"/>
  <c r="AU805" i="4"/>
  <c r="AU806" i="4"/>
  <c r="AU807" i="4"/>
  <c r="AU808" i="4"/>
  <c r="AU809" i="4"/>
  <c r="AU810" i="4"/>
  <c r="AU811" i="4"/>
  <c r="AU812" i="4"/>
  <c r="AU813" i="4"/>
  <c r="AU814" i="4"/>
  <c r="AU815" i="4"/>
  <c r="AU816" i="4"/>
  <c r="AU817" i="4"/>
  <c r="AU818" i="4"/>
  <c r="AU819" i="4"/>
  <c r="AU820" i="4"/>
  <c r="AU821" i="4"/>
  <c r="AU822" i="4"/>
  <c r="AU823" i="4"/>
  <c r="AU824" i="4"/>
  <c r="AU825" i="4"/>
  <c r="AU826" i="4"/>
  <c r="AU827" i="4"/>
  <c r="AU828" i="4"/>
  <c r="AU829" i="4"/>
  <c r="AU830" i="4"/>
  <c r="AU832" i="4"/>
  <c r="AU833" i="4"/>
  <c r="AU834" i="4"/>
  <c r="AU835" i="4"/>
  <c r="AU837" i="4"/>
  <c r="AU838" i="4"/>
  <c r="AU839" i="4"/>
  <c r="AU840" i="4"/>
  <c r="AU842" i="4"/>
  <c r="AU843" i="4"/>
  <c r="AU844" i="4"/>
  <c r="AU845" i="4"/>
  <c r="AU846" i="4"/>
  <c r="AU836" i="4"/>
  <c r="AU847" i="4"/>
  <c r="AU848" i="4"/>
  <c r="AU850" i="4"/>
  <c r="AU851" i="4"/>
  <c r="AU852" i="4"/>
  <c r="AU853" i="4"/>
  <c r="AU855" i="4"/>
  <c r="AU856" i="4"/>
  <c r="AU857" i="4"/>
  <c r="AU859" i="4"/>
  <c r="AU536" i="4"/>
  <c r="AU503" i="4"/>
  <c r="AU849" i="4"/>
  <c r="AU527" i="4"/>
  <c r="AU713" i="4"/>
  <c r="AU714" i="4"/>
  <c r="AU619" i="4"/>
  <c r="AU589" i="4"/>
  <c r="AU780" i="4"/>
  <c r="AU792" i="4"/>
  <c r="AU574" i="4"/>
  <c r="AU593" i="4"/>
  <c r="AU552" i="4"/>
  <c r="AU325" i="4"/>
  <c r="AU269" i="4"/>
  <c r="AU798" i="4"/>
  <c r="AU471" i="4"/>
  <c r="AU294" i="4"/>
  <c r="AU195" i="4"/>
  <c r="AU440" i="4"/>
  <c r="AU506" i="4"/>
  <c r="AU247" i="4"/>
  <c r="AU273" i="4"/>
  <c r="AU300" i="4"/>
  <c r="AU709" i="4"/>
  <c r="AU473" i="4"/>
  <c r="AU771" i="4"/>
  <c r="AU274" i="4"/>
  <c r="AU62" i="4"/>
  <c r="AU92" i="4"/>
  <c r="AU37" i="4"/>
  <c r="AU711" i="4"/>
  <c r="AU66" i="4"/>
  <c r="AU175" i="4"/>
  <c r="AU567" i="4"/>
  <c r="AU176" i="4"/>
  <c r="AU199" i="4"/>
  <c r="AU22" i="4"/>
  <c r="AU356" i="4"/>
  <c r="AU69" i="4"/>
  <c r="AU202" i="4"/>
  <c r="AU255" i="4"/>
  <c r="AU178" i="4"/>
  <c r="AU701" i="4"/>
  <c r="AU546" i="4"/>
  <c r="AU400" i="4"/>
  <c r="AU478" i="4"/>
  <c r="AU234" i="4"/>
  <c r="AU46" i="4"/>
  <c r="AU47" i="4"/>
  <c r="AU479" i="4"/>
  <c r="AU571" i="4"/>
  <c r="AU173" i="4"/>
  <c r="AU152" i="4"/>
  <c r="AU49" i="4"/>
  <c r="AU287" i="4"/>
  <c r="AU130" i="4"/>
  <c r="AU495" i="4"/>
  <c r="AU181" i="4"/>
  <c r="AU261" i="4"/>
  <c r="AU702" i="4"/>
  <c r="AU671" i="4"/>
  <c r="AU362" i="4"/>
  <c r="AU748" i="4"/>
  <c r="AU238" i="4"/>
  <c r="AU831" i="4"/>
  <c r="AU655" i="4"/>
  <c r="AU656" i="4"/>
  <c r="AU81" i="4"/>
  <c r="AU406" i="4"/>
  <c r="AU311" i="4"/>
  <c r="AU164" i="4"/>
  <c r="AU470" i="4"/>
  <c r="AU83" i="4"/>
  <c r="AU6" i="4"/>
  <c r="AW6" i="4" s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8" i="4"/>
  <c r="E39" i="4"/>
  <c r="E40" i="4"/>
  <c r="E41" i="4"/>
  <c r="E42" i="4"/>
  <c r="E43" i="4"/>
  <c r="E44" i="4"/>
  <c r="E45" i="4"/>
  <c r="E48" i="4"/>
  <c r="E50" i="4"/>
  <c r="E51" i="4"/>
  <c r="E52" i="4"/>
  <c r="E53" i="4"/>
  <c r="E54" i="4"/>
  <c r="E55" i="4"/>
  <c r="E56" i="4"/>
  <c r="E57" i="4"/>
  <c r="E58" i="4"/>
  <c r="E59" i="4"/>
  <c r="E60" i="4"/>
  <c r="E61" i="4"/>
  <c r="E63" i="4"/>
  <c r="E64" i="4"/>
  <c r="E65" i="4"/>
  <c r="E67" i="4"/>
  <c r="E68" i="4"/>
  <c r="E70" i="4"/>
  <c r="E71" i="4"/>
  <c r="E72" i="4"/>
  <c r="E73" i="4"/>
  <c r="E74" i="4"/>
  <c r="E75" i="4"/>
  <c r="E76" i="4"/>
  <c r="E77" i="4"/>
  <c r="E78" i="4"/>
  <c r="E79" i="4"/>
  <c r="E80" i="4"/>
  <c r="E82" i="4"/>
  <c r="E84" i="4"/>
  <c r="E85" i="4"/>
  <c r="E86" i="4"/>
  <c r="E87" i="4"/>
  <c r="E88" i="4"/>
  <c r="E89" i="4"/>
  <c r="E90" i="4"/>
  <c r="E91" i="4"/>
  <c r="E93" i="4"/>
  <c r="E94" i="4"/>
  <c r="E95" i="4"/>
  <c r="E96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4" i="4"/>
  <c r="E115" i="4"/>
  <c r="E116" i="4"/>
  <c r="E117" i="4"/>
  <c r="E118" i="4"/>
  <c r="E119" i="4"/>
  <c r="E120" i="4"/>
  <c r="E121" i="4"/>
  <c r="E122" i="4"/>
  <c r="E97" i="4"/>
  <c r="E123" i="4"/>
  <c r="E124" i="4"/>
  <c r="E125" i="4"/>
  <c r="E126" i="4"/>
  <c r="E127" i="4"/>
  <c r="E128" i="4"/>
  <c r="E129" i="4"/>
  <c r="E131" i="4"/>
  <c r="E132" i="4"/>
  <c r="E133" i="4"/>
  <c r="E134" i="4"/>
  <c r="E135" i="4"/>
  <c r="E136" i="4"/>
  <c r="E137" i="4"/>
  <c r="E138" i="4"/>
  <c r="E140" i="4"/>
  <c r="E141" i="4"/>
  <c r="E142" i="4"/>
  <c r="E143" i="4"/>
  <c r="E144" i="4"/>
  <c r="E145" i="4"/>
  <c r="E146" i="4"/>
  <c r="E147" i="4"/>
  <c r="E148" i="4"/>
  <c r="E149" i="4"/>
  <c r="E151" i="4"/>
  <c r="E153" i="4"/>
  <c r="E154" i="4"/>
  <c r="E155" i="4"/>
  <c r="E156" i="4"/>
  <c r="E150" i="4"/>
  <c r="E157" i="4"/>
  <c r="E158" i="4"/>
  <c r="E159" i="4"/>
  <c r="E160" i="4"/>
  <c r="E139" i="4"/>
  <c r="E161" i="4"/>
  <c r="E162" i="4"/>
  <c r="E163" i="4"/>
  <c r="E165" i="4"/>
  <c r="E166" i="4"/>
  <c r="E167" i="4"/>
  <c r="E168" i="4"/>
  <c r="E169" i="4"/>
  <c r="E170" i="4"/>
  <c r="E171" i="4"/>
  <c r="E172" i="4"/>
  <c r="E174" i="4"/>
  <c r="E177" i="4"/>
  <c r="E179" i="4"/>
  <c r="E180" i="4"/>
  <c r="E182" i="4"/>
  <c r="E183" i="4"/>
  <c r="E184" i="4"/>
  <c r="E185" i="4"/>
  <c r="E186" i="4"/>
  <c r="E187" i="4"/>
  <c r="E188" i="4"/>
  <c r="E189" i="4"/>
  <c r="E190" i="4"/>
  <c r="E192" i="4"/>
  <c r="E193" i="4"/>
  <c r="E194" i="4"/>
  <c r="E196" i="4"/>
  <c r="E197" i="4"/>
  <c r="E198" i="4"/>
  <c r="E200" i="4"/>
  <c r="E201" i="4"/>
  <c r="E203" i="4"/>
  <c r="E204" i="4"/>
  <c r="E191" i="4"/>
  <c r="E205" i="4"/>
  <c r="E206" i="4"/>
  <c r="E207" i="4"/>
  <c r="E208" i="4"/>
  <c r="E210" i="4"/>
  <c r="E211" i="4"/>
  <c r="E212" i="4"/>
  <c r="E213" i="4"/>
  <c r="E214" i="4"/>
  <c r="E215" i="4"/>
  <c r="E216" i="4"/>
  <c r="E217" i="4"/>
  <c r="E218" i="4"/>
  <c r="E219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5" i="4"/>
  <c r="E236" i="4"/>
  <c r="E237" i="4"/>
  <c r="E239" i="4"/>
  <c r="E240" i="4"/>
  <c r="E241" i="4"/>
  <c r="E242" i="4"/>
  <c r="E243" i="4"/>
  <c r="E244" i="4"/>
  <c r="E245" i="4"/>
  <c r="E246" i="4"/>
  <c r="E248" i="4"/>
  <c r="E249" i="4"/>
  <c r="E250" i="4"/>
  <c r="E251" i="4"/>
  <c r="E252" i="4"/>
  <c r="E253" i="4"/>
  <c r="E254" i="4"/>
  <c r="E256" i="4"/>
  <c r="E257" i="4"/>
  <c r="E258" i="4"/>
  <c r="E288" i="4"/>
  <c r="E259" i="4"/>
  <c r="E260" i="4"/>
  <c r="E262" i="4"/>
  <c r="E264" i="4"/>
  <c r="E265" i="4"/>
  <c r="E266" i="4"/>
  <c r="E267" i="4"/>
  <c r="E268" i="4"/>
  <c r="E270" i="4"/>
  <c r="E271" i="4"/>
  <c r="E272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9" i="4"/>
  <c r="E290" i="4"/>
  <c r="E291" i="4"/>
  <c r="E292" i="4"/>
  <c r="E293" i="4"/>
  <c r="E295" i="4"/>
  <c r="E296" i="4"/>
  <c r="E297" i="4"/>
  <c r="E299" i="4"/>
  <c r="E301" i="4"/>
  <c r="E302" i="4"/>
  <c r="E304" i="4"/>
  <c r="E305" i="4"/>
  <c r="E306" i="4"/>
  <c r="E307" i="4"/>
  <c r="E308" i="4"/>
  <c r="E309" i="4"/>
  <c r="E303" i="4"/>
  <c r="E310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7" i="4"/>
  <c r="E328" i="4"/>
  <c r="E329" i="4"/>
  <c r="E330" i="4"/>
  <c r="E332" i="4"/>
  <c r="E342" i="4"/>
  <c r="E333" i="4"/>
  <c r="E334" i="4"/>
  <c r="E335" i="4"/>
  <c r="E326" i="4"/>
  <c r="E336" i="4"/>
  <c r="E337" i="4"/>
  <c r="E338" i="4"/>
  <c r="E339" i="4"/>
  <c r="E340" i="4"/>
  <c r="E341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7" i="4"/>
  <c r="E358" i="4"/>
  <c r="E359" i="4"/>
  <c r="E360" i="4"/>
  <c r="E361" i="4"/>
  <c r="E363" i="4"/>
  <c r="E364" i="4"/>
  <c r="E366" i="4"/>
  <c r="E367" i="4"/>
  <c r="E368" i="4"/>
  <c r="E365" i="4"/>
  <c r="E369" i="4"/>
  <c r="E370" i="4"/>
  <c r="E371" i="4"/>
  <c r="E372" i="4"/>
  <c r="E374" i="4"/>
  <c r="E375" i="4"/>
  <c r="E373" i="4"/>
  <c r="E378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209" i="4"/>
  <c r="E392" i="4"/>
  <c r="E393" i="4"/>
  <c r="E394" i="4"/>
  <c r="E395" i="4"/>
  <c r="E396" i="4"/>
  <c r="E397" i="4"/>
  <c r="E398" i="4"/>
  <c r="E399" i="4"/>
  <c r="E401" i="4"/>
  <c r="E402" i="4"/>
  <c r="E403" i="4"/>
  <c r="E404" i="4"/>
  <c r="E405" i="4"/>
  <c r="E407" i="4"/>
  <c r="E408" i="4"/>
  <c r="E409" i="4"/>
  <c r="E412" i="4"/>
  <c r="E413" i="4"/>
  <c r="E414" i="4"/>
  <c r="E415" i="4"/>
  <c r="E416" i="4"/>
  <c r="E417" i="4"/>
  <c r="E418" i="4"/>
  <c r="E263" i="4"/>
  <c r="E421" i="4"/>
  <c r="E41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5" i="4"/>
  <c r="E436" i="4"/>
  <c r="E437" i="4"/>
  <c r="E438" i="4"/>
  <c r="E439" i="4"/>
  <c r="E441" i="4"/>
  <c r="E442" i="4"/>
  <c r="E443" i="4"/>
  <c r="E444" i="4"/>
  <c r="E445" i="4"/>
  <c r="E446" i="4"/>
  <c r="E448" i="4"/>
  <c r="E449" i="4"/>
  <c r="E451" i="4"/>
  <c r="E452" i="4"/>
  <c r="E453" i="4"/>
  <c r="E454" i="4"/>
  <c r="E455" i="4"/>
  <c r="E456" i="4"/>
  <c r="E457" i="4"/>
  <c r="E459" i="4"/>
  <c r="E460" i="4"/>
  <c r="E461" i="4"/>
  <c r="E462" i="4"/>
  <c r="E463" i="4"/>
  <c r="E464" i="4"/>
  <c r="E465" i="4"/>
  <c r="E466" i="4"/>
  <c r="E467" i="4"/>
  <c r="E468" i="4"/>
  <c r="E469" i="4"/>
  <c r="E458" i="4"/>
  <c r="E472" i="4"/>
  <c r="E475" i="4"/>
  <c r="E476" i="4"/>
  <c r="E477" i="4"/>
  <c r="E481" i="4"/>
  <c r="E482" i="4"/>
  <c r="E483" i="4"/>
  <c r="E484" i="4"/>
  <c r="E485" i="4"/>
  <c r="E486" i="4"/>
  <c r="E487" i="4"/>
  <c r="E488" i="4"/>
  <c r="E490" i="4"/>
  <c r="E492" i="4"/>
  <c r="E493" i="4"/>
  <c r="E494" i="4"/>
  <c r="E496" i="4"/>
  <c r="E497" i="4"/>
  <c r="E498" i="4"/>
  <c r="E499" i="4"/>
  <c r="E500" i="4"/>
  <c r="E501" i="4"/>
  <c r="E504" i="4"/>
  <c r="E507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8" i="4"/>
  <c r="E529" i="4"/>
  <c r="E530" i="4"/>
  <c r="E531" i="4"/>
  <c r="E526" i="4"/>
  <c r="E532" i="4"/>
  <c r="E533" i="4"/>
  <c r="E534" i="4"/>
  <c r="E525" i="4"/>
  <c r="E535" i="4"/>
  <c r="E537" i="4"/>
  <c r="E538" i="4"/>
  <c r="E539" i="4"/>
  <c r="E541" i="4"/>
  <c r="E543" i="4"/>
  <c r="E544" i="4"/>
  <c r="E547" i="4"/>
  <c r="E553" i="4"/>
  <c r="E548" i="4"/>
  <c r="E549" i="4"/>
  <c r="E550" i="4"/>
  <c r="E551" i="4"/>
  <c r="E555" i="4"/>
  <c r="E556" i="4"/>
  <c r="E557" i="4"/>
  <c r="E558" i="4"/>
  <c r="E560" i="4"/>
  <c r="E561" i="4"/>
  <c r="E562" i="4"/>
  <c r="E564" i="4"/>
  <c r="E565" i="4"/>
  <c r="E566" i="4"/>
  <c r="E568" i="4"/>
  <c r="E569" i="4"/>
  <c r="E570" i="4"/>
  <c r="E572" i="4"/>
  <c r="E573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90" i="4"/>
  <c r="E591" i="4"/>
  <c r="E592" i="4"/>
  <c r="E594" i="4"/>
  <c r="E595" i="4"/>
  <c r="E596" i="4"/>
  <c r="E597" i="4"/>
  <c r="E598" i="4"/>
  <c r="E600" i="4"/>
  <c r="E601" i="4"/>
  <c r="E602" i="4"/>
  <c r="E604" i="4"/>
  <c r="E605" i="4"/>
  <c r="E606" i="4"/>
  <c r="E607" i="4"/>
  <c r="E609" i="4"/>
  <c r="E610" i="4"/>
  <c r="E611" i="4"/>
  <c r="E612" i="4"/>
  <c r="E613" i="4"/>
  <c r="E603" i="4"/>
  <c r="E614" i="4"/>
  <c r="E615" i="4"/>
  <c r="E616" i="4"/>
  <c r="E617" i="4"/>
  <c r="E618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40" i="4"/>
  <c r="E641" i="4"/>
  <c r="E642" i="4"/>
  <c r="E643" i="4"/>
  <c r="E644" i="4"/>
  <c r="E647" i="4"/>
  <c r="E646" i="4"/>
  <c r="E648" i="4"/>
  <c r="E649" i="4"/>
  <c r="E650" i="4"/>
  <c r="E651" i="4"/>
  <c r="E653" i="4"/>
  <c r="E654" i="4"/>
  <c r="E657" i="4"/>
  <c r="E658" i="4"/>
  <c r="E659" i="4"/>
  <c r="E660" i="4"/>
  <c r="E661" i="4"/>
  <c r="E662" i="4"/>
  <c r="E664" i="4"/>
  <c r="E665" i="4"/>
  <c r="E666" i="4"/>
  <c r="E667" i="4"/>
  <c r="E663" i="4"/>
  <c r="E668" i="4"/>
  <c r="E669" i="4"/>
  <c r="E670" i="4"/>
  <c r="E672" i="4"/>
  <c r="E673" i="4"/>
  <c r="E674" i="4"/>
  <c r="E675" i="4"/>
  <c r="E678" i="4"/>
  <c r="E676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77" i="4"/>
  <c r="E693" i="4"/>
  <c r="E694" i="4"/>
  <c r="E697" i="4"/>
  <c r="E698" i="4"/>
  <c r="E699" i="4"/>
  <c r="E700" i="4"/>
  <c r="E703" i="4"/>
  <c r="E704" i="4"/>
  <c r="E696" i="4"/>
  <c r="E705" i="4"/>
  <c r="E707" i="4"/>
  <c r="E708" i="4"/>
  <c r="E710" i="4"/>
  <c r="E712" i="4"/>
  <c r="E715" i="4"/>
  <c r="E716" i="4"/>
  <c r="E717" i="4"/>
  <c r="E719" i="4"/>
  <c r="E720" i="4"/>
  <c r="E721" i="4"/>
  <c r="E722" i="4"/>
  <c r="E723" i="4"/>
  <c r="E724" i="4"/>
  <c r="E725" i="4"/>
  <c r="E726" i="4"/>
  <c r="E727" i="4"/>
  <c r="E728" i="4"/>
  <c r="E729" i="4"/>
  <c r="E733" i="4"/>
  <c r="E731" i="4"/>
  <c r="E734" i="4"/>
  <c r="E735" i="4"/>
  <c r="E740" i="4"/>
  <c r="E741" i="4"/>
  <c r="E742" i="4"/>
  <c r="E732" i="4"/>
  <c r="E743" i="4"/>
  <c r="E744" i="4"/>
  <c r="E746" i="4"/>
  <c r="E747" i="4"/>
  <c r="E749" i="4"/>
  <c r="E751" i="4"/>
  <c r="E752" i="4"/>
  <c r="E755" i="4"/>
  <c r="E756" i="4"/>
  <c r="E757" i="4"/>
  <c r="E759" i="4"/>
  <c r="E760" i="4"/>
  <c r="E761" i="4"/>
  <c r="E763" i="4"/>
  <c r="E764" i="4"/>
  <c r="E765" i="4"/>
  <c r="E766" i="4"/>
  <c r="E767" i="4"/>
  <c r="E768" i="4"/>
  <c r="E769" i="4"/>
  <c r="E770" i="4"/>
  <c r="E772" i="4"/>
  <c r="E773" i="4"/>
  <c r="E774" i="4"/>
  <c r="E776" i="4"/>
  <c r="E777" i="4"/>
  <c r="E778" i="4"/>
  <c r="E779" i="4"/>
  <c r="E781" i="4"/>
  <c r="E775" i="4"/>
  <c r="E782" i="4"/>
  <c r="E783" i="4"/>
  <c r="E784" i="4"/>
  <c r="E785" i="4"/>
  <c r="E786" i="4"/>
  <c r="E787" i="4"/>
  <c r="E788" i="4"/>
  <c r="E790" i="4"/>
  <c r="E791" i="4"/>
  <c r="E793" i="4"/>
  <c r="E794" i="4"/>
  <c r="E795" i="4"/>
  <c r="E796" i="4"/>
  <c r="E797" i="4"/>
  <c r="E799" i="4"/>
  <c r="E800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2" i="4"/>
  <c r="E833" i="4"/>
  <c r="E834" i="4"/>
  <c r="E835" i="4"/>
  <c r="E837" i="4"/>
  <c r="E838" i="4"/>
  <c r="E839" i="4"/>
  <c r="E840" i="4"/>
  <c r="E842" i="4"/>
  <c r="E843" i="4"/>
  <c r="E844" i="4"/>
  <c r="E845" i="4"/>
  <c r="E846" i="4"/>
  <c r="E836" i="4"/>
  <c r="E847" i="4"/>
  <c r="E848" i="4"/>
  <c r="E850" i="4"/>
  <c r="E851" i="4"/>
  <c r="E852" i="4"/>
  <c r="E853" i="4"/>
  <c r="E855" i="4"/>
  <c r="E856" i="4"/>
  <c r="E857" i="4"/>
  <c r="E859" i="4"/>
  <c r="E536" i="4"/>
  <c r="E503" i="4"/>
  <c r="E849" i="4"/>
  <c r="E527" i="4"/>
  <c r="E713" i="4"/>
  <c r="E714" i="4"/>
  <c r="E619" i="4"/>
  <c r="E589" i="4"/>
  <c r="E780" i="4"/>
  <c r="E792" i="4"/>
  <c r="E574" i="4"/>
  <c r="E593" i="4"/>
  <c r="E552" i="4"/>
  <c r="E325" i="4"/>
  <c r="E269" i="4"/>
  <c r="E798" i="4"/>
  <c r="E471" i="4"/>
  <c r="E294" i="4"/>
  <c r="E195" i="4"/>
  <c r="E440" i="4"/>
  <c r="E506" i="4"/>
  <c r="E247" i="4"/>
  <c r="E273" i="4"/>
  <c r="E300" i="4"/>
  <c r="E709" i="4"/>
  <c r="E473" i="4"/>
  <c r="E771" i="4"/>
  <c r="E274" i="4"/>
  <c r="E62" i="4"/>
  <c r="E92" i="4"/>
  <c r="E37" i="4"/>
  <c r="E711" i="4"/>
  <c r="E66" i="4"/>
  <c r="E175" i="4"/>
  <c r="E567" i="4"/>
  <c r="E176" i="4"/>
  <c r="E199" i="4"/>
  <c r="E22" i="4"/>
  <c r="E356" i="4"/>
  <c r="E69" i="4"/>
  <c r="E202" i="4"/>
  <c r="E255" i="4"/>
  <c r="E178" i="4"/>
  <c r="E701" i="4"/>
  <c r="E546" i="4"/>
  <c r="E400" i="4"/>
  <c r="E478" i="4"/>
  <c r="E234" i="4"/>
  <c r="E46" i="4"/>
  <c r="E47" i="4"/>
  <c r="E479" i="4"/>
  <c r="E571" i="4"/>
  <c r="E173" i="4"/>
  <c r="E152" i="4"/>
  <c r="E49" i="4"/>
  <c r="E287" i="4"/>
  <c r="E130" i="4"/>
  <c r="E495" i="4"/>
  <c r="E181" i="4"/>
  <c r="E261" i="4"/>
  <c r="E702" i="4"/>
  <c r="E671" i="4"/>
  <c r="E362" i="4"/>
  <c r="E748" i="4"/>
  <c r="E238" i="4"/>
  <c r="E831" i="4"/>
  <c r="E655" i="4"/>
  <c r="E656" i="4"/>
  <c r="E81" i="4"/>
  <c r="E406" i="4"/>
  <c r="E311" i="4"/>
  <c r="E164" i="4"/>
  <c r="E470" i="4"/>
  <c r="E83" i="4"/>
  <c r="E6" i="4"/>
  <c r="AT6" i="4"/>
  <c r="AR6" i="4"/>
  <c r="AL6" i="4"/>
  <c r="AJ6" i="4"/>
  <c r="AH6" i="4"/>
  <c r="AD6" i="4"/>
  <c r="AP6" i="4"/>
  <c r="AF6" i="4"/>
  <c r="AN6" i="4"/>
  <c r="AB6" i="4"/>
  <c r="Z6" i="4"/>
  <c r="X6" i="4"/>
  <c r="AW532" i="4" l="1"/>
  <c r="AW72" i="4"/>
  <c r="AW528" i="4"/>
  <c r="AW452" i="4"/>
  <c r="AW531" i="4"/>
  <c r="AW451" i="4"/>
  <c r="AW522" i="4"/>
  <c r="AW442" i="4"/>
  <c r="AW441" i="4"/>
  <c r="AW520" i="4"/>
  <c r="AW432" i="4"/>
  <c r="AW431" i="4"/>
  <c r="AW78" i="4"/>
  <c r="AW519" i="4"/>
  <c r="AW446" i="4"/>
  <c r="AW428" i="4"/>
  <c r="AW524" i="4"/>
  <c r="AW436" i="4"/>
  <c r="AW75" i="4"/>
  <c r="AW60" i="4"/>
  <c r="AW529" i="4"/>
  <c r="AW521" i="4"/>
  <c r="AW449" i="4"/>
  <c r="AW433" i="4"/>
  <c r="AW291" i="4"/>
  <c r="AW440" i="4"/>
  <c r="AW71" i="4"/>
  <c r="AW527" i="4"/>
  <c r="AW439" i="4"/>
  <c r="AW534" i="4"/>
  <c r="AW526" i="4"/>
  <c r="AW454" i="4"/>
  <c r="AW438" i="4"/>
  <c r="AW430" i="4"/>
  <c r="AW533" i="4"/>
  <c r="AW525" i="4"/>
  <c r="AW453" i="4"/>
  <c r="AW445" i="4"/>
  <c r="AW437" i="4"/>
  <c r="AW429" i="4"/>
  <c r="AW444" i="4"/>
  <c r="AW294" i="4"/>
  <c r="AW667" i="4"/>
  <c r="AW523" i="4"/>
  <c r="AW443" i="4"/>
  <c r="AW435" i="4"/>
  <c r="AW293" i="4"/>
  <c r="AW74" i="4"/>
  <c r="AW530" i="4"/>
  <c r="AW450" i="4"/>
  <c r="AW434" i="4"/>
  <c r="AW292" i="4"/>
  <c r="AW70" i="4"/>
  <c r="AW347" i="4"/>
  <c r="AW339" i="4"/>
  <c r="AW331" i="4"/>
  <c r="AW187" i="4"/>
  <c r="AW323" i="4"/>
  <c r="AW174" i="4"/>
  <c r="AW179" i="4"/>
  <c r="AW712" i="4"/>
  <c r="AW704" i="4"/>
  <c r="AW249" i="4"/>
  <c r="AW695" i="4"/>
  <c r="AW687" i="4"/>
  <c r="AW679" i="4"/>
  <c r="AW77" i="4"/>
  <c r="AW608" i="4"/>
  <c r="AW600" i="4"/>
  <c r="AW592" i="4"/>
  <c r="AW584" i="4"/>
  <c r="AW576" i="4"/>
  <c r="AW568" i="4"/>
  <c r="AW560" i="4"/>
  <c r="AW552" i="4"/>
  <c r="AW124" i="4"/>
  <c r="AW250" i="4"/>
  <c r="AW125" i="4"/>
  <c r="AW117" i="4"/>
  <c r="AW735" i="4"/>
  <c r="AW727" i="4"/>
  <c r="AW624" i="4"/>
  <c r="AW616" i="4"/>
  <c r="AW354" i="4"/>
  <c r="AW330" i="4"/>
  <c r="AW322" i="4"/>
  <c r="AW186" i="4"/>
  <c r="AW141" i="4"/>
  <c r="AW116" i="4"/>
  <c r="AW257" i="4"/>
  <c r="AW109" i="4"/>
  <c r="AW107" i="4"/>
  <c r="AW305" i="4"/>
  <c r="AW297" i="4"/>
  <c r="AW100" i="4"/>
  <c r="AW232" i="4"/>
  <c r="AW720" i="4"/>
  <c r="AW346" i="4"/>
  <c r="AW338" i="4"/>
  <c r="AW99" i="4"/>
  <c r="AW69" i="4"/>
  <c r="AW767" i="4"/>
  <c r="AW759" i="4"/>
  <c r="AW751" i="4"/>
  <c r="AW743" i="4"/>
  <c r="AW656" i="4"/>
  <c r="AW648" i="4"/>
  <c r="AW640" i="4"/>
  <c r="AW632" i="4"/>
  <c r="AW472" i="4"/>
  <c r="AW464" i="4"/>
  <c r="AW385" i="4"/>
  <c r="AW378" i="4"/>
  <c r="AW370" i="4"/>
  <c r="AW362" i="4"/>
  <c r="AW264" i="4"/>
  <c r="AW284" i="4"/>
  <c r="AW195" i="4"/>
  <c r="AW157" i="4"/>
  <c r="AW150" i="4"/>
  <c r="AW807" i="4"/>
  <c r="AW799" i="4"/>
  <c r="AW791" i="4"/>
  <c r="AW783" i="4"/>
  <c r="AW775" i="4"/>
  <c r="AW665" i="4"/>
  <c r="AW513" i="4"/>
  <c r="AW505" i="4"/>
  <c r="AW497" i="4"/>
  <c r="AW489" i="4"/>
  <c r="AW425" i="4"/>
  <c r="AW417" i="4"/>
  <c r="AW409" i="4"/>
  <c r="AW402" i="4"/>
  <c r="AW281" i="4"/>
  <c r="AW273" i="4"/>
  <c r="AW228" i="4"/>
  <c r="AW220" i="4"/>
  <c r="AW212" i="4"/>
  <c r="AW203" i="4"/>
  <c r="AW92" i="4"/>
  <c r="AW480" i="4"/>
  <c r="AW393" i="4"/>
  <c r="AW91" i="4"/>
  <c r="AW766" i="4"/>
  <c r="AW758" i="4"/>
  <c r="AW750" i="4"/>
  <c r="AW742" i="4"/>
  <c r="AW655" i="4"/>
  <c r="AW647" i="4"/>
  <c r="AW639" i="4"/>
  <c r="AW631" i="4"/>
  <c r="AW471" i="4"/>
  <c r="AW384" i="4"/>
  <c r="AW377" i="4"/>
  <c r="AW369" i="4"/>
  <c r="AW361" i="4"/>
  <c r="AW263" i="4"/>
  <c r="AW254" i="4"/>
  <c r="AW194" i="4"/>
  <c r="AW156" i="4"/>
  <c r="AW25" i="4"/>
  <c r="AW708" i="4"/>
  <c r="AW700" i="4"/>
  <c r="AW721" i="4"/>
  <c r="AW132" i="4"/>
  <c r="AW671" i="4"/>
  <c r="AW696" i="4"/>
  <c r="AW688" i="4"/>
  <c r="AW680" i="4"/>
  <c r="AW672" i="4"/>
  <c r="AW544" i="4"/>
  <c r="AW536" i="4"/>
  <c r="AW314" i="4"/>
  <c r="AW306" i="4"/>
  <c r="AW298" i="4"/>
  <c r="AW241" i="4"/>
  <c r="AW233" i="4"/>
  <c r="AW178" i="4"/>
  <c r="AW164" i="4"/>
  <c r="AW83" i="4"/>
  <c r="AW612" i="4"/>
  <c r="AW604" i="4"/>
  <c r="AW596" i="4"/>
  <c r="AW588" i="4"/>
  <c r="AW580" i="4"/>
  <c r="AW572" i="4"/>
  <c r="AW564" i="4"/>
  <c r="AW556" i="4"/>
  <c r="AW548" i="4"/>
  <c r="AW540" i="4"/>
  <c r="AW318" i="4"/>
  <c r="AW310" i="4"/>
  <c r="AW237" i="4"/>
  <c r="AW87" i="4"/>
  <c r="AW448" i="4"/>
  <c r="AW76" i="4"/>
  <c r="AW717" i="4"/>
  <c r="AW693" i="4"/>
  <c r="AW685" i="4"/>
  <c r="AW677" i="4"/>
  <c r="AW669" i="4"/>
  <c r="AW461" i="4"/>
  <c r="AW343" i="4"/>
  <c r="AW335" i="4"/>
  <c r="AW327" i="4"/>
  <c r="AW303" i="4"/>
  <c r="AW246" i="4"/>
  <c r="AW183" i="4"/>
  <c r="AW121" i="4"/>
  <c r="AW113" i="4"/>
  <c r="AW104" i="4"/>
  <c r="AW96" i="4"/>
  <c r="AW80" i="4"/>
  <c r="AW691" i="4"/>
  <c r="AW683" i="4"/>
  <c r="AW675" i="4"/>
  <c r="AW301" i="4"/>
  <c r="AW67" i="4"/>
  <c r="AW53" i="4"/>
  <c r="AW37" i="4"/>
  <c r="AW29" i="4"/>
  <c r="AW52" i="4"/>
  <c r="AW34" i="4"/>
  <c r="AW27" i="4"/>
  <c r="AW41" i="4"/>
  <c r="AW713" i="4"/>
  <c r="AW705" i="4"/>
  <c r="AW697" i="4"/>
  <c r="AW609" i="4"/>
  <c r="AW601" i="4"/>
  <c r="AW593" i="4"/>
  <c r="AW585" i="4"/>
  <c r="AW577" i="4"/>
  <c r="AW569" i="4"/>
  <c r="AW561" i="4"/>
  <c r="AW553" i="4"/>
  <c r="AW545" i="4"/>
  <c r="AW457" i="4"/>
  <c r="AW315" i="4"/>
  <c r="AW307" i="4"/>
  <c r="AW242" i="4"/>
  <c r="AW768" i="4"/>
  <c r="AW760" i="4"/>
  <c r="AW752" i="4"/>
  <c r="AW744" i="4"/>
  <c r="AW736" i="4"/>
  <c r="AW728" i="4"/>
  <c r="AW657" i="4"/>
  <c r="AW649" i="4"/>
  <c r="AW641" i="4"/>
  <c r="AW633" i="4"/>
  <c r="AW625" i="4"/>
  <c r="AW617" i="4"/>
  <c r="AW473" i="4"/>
  <c r="AW465" i="4"/>
  <c r="AW386" i="4"/>
  <c r="AW379" i="4"/>
  <c r="AW371" i="4"/>
  <c r="AW363" i="4"/>
  <c r="AW355" i="4"/>
  <c r="AW265" i="4"/>
  <c r="AW255" i="4"/>
  <c r="AW196" i="4"/>
  <c r="AW22" i="4"/>
  <c r="AW734" i="4"/>
  <c r="AW726" i="4"/>
  <c r="AW623" i="4"/>
  <c r="AW353" i="4"/>
  <c r="AW140" i="4"/>
  <c r="AW131" i="4"/>
  <c r="AW733" i="4"/>
  <c r="AW725" i="4"/>
  <c r="AW718" i="4"/>
  <c r="AW622" i="4"/>
  <c r="AW352" i="4"/>
  <c r="AW344" i="4"/>
  <c r="AW336" i="4"/>
  <c r="AW328" i="4"/>
  <c r="AW247" i="4"/>
  <c r="AW184" i="4"/>
  <c r="AW148" i="4"/>
  <c r="AW139" i="4"/>
  <c r="AW130" i="4"/>
  <c r="AW122" i="4"/>
  <c r="AW114" i="4"/>
  <c r="AW105" i="4"/>
  <c r="AW97" i="4"/>
  <c r="AW709" i="4"/>
  <c r="AW701" i="4"/>
  <c r="AW613" i="4"/>
  <c r="AW605" i="4"/>
  <c r="AW597" i="4"/>
  <c r="AW589" i="4"/>
  <c r="AW581" i="4"/>
  <c r="AW573" i="4"/>
  <c r="AW565" i="4"/>
  <c r="AW557" i="4"/>
  <c r="AW549" i="4"/>
  <c r="AW541" i="4"/>
  <c r="AW319" i="4"/>
  <c r="AW311" i="4"/>
  <c r="AW238" i="4"/>
  <c r="AW192" i="4"/>
  <c r="AW88" i="4"/>
  <c r="AW42" i="4"/>
  <c r="AW692" i="4"/>
  <c r="AW684" i="4"/>
  <c r="AW676" i="4"/>
  <c r="AW302" i="4"/>
  <c r="AW176" i="4"/>
  <c r="AW33" i="4"/>
  <c r="AW808" i="4"/>
  <c r="AW800" i="4"/>
  <c r="AW792" i="4"/>
  <c r="AW784" i="4"/>
  <c r="AW776" i="4"/>
  <c r="AW514" i="4"/>
  <c r="AW506" i="4"/>
  <c r="AW498" i="4"/>
  <c r="AW490" i="4"/>
  <c r="AW426" i="4"/>
  <c r="AW418" i="4"/>
  <c r="AW410" i="4"/>
  <c r="AW403" i="4"/>
  <c r="AW282" i="4"/>
  <c r="AW274" i="4"/>
  <c r="AW229" i="4"/>
  <c r="AW221" i="4"/>
  <c r="AW213" i="4"/>
  <c r="AW204" i="4"/>
  <c r="AW689" i="4"/>
  <c r="AW681" i="4"/>
  <c r="AW673" i="4"/>
  <c r="AW537" i="4"/>
  <c r="AW481" i="4"/>
  <c r="AW394" i="4"/>
  <c r="AW299" i="4"/>
  <c r="AW234" i="4"/>
  <c r="AW173" i="4"/>
  <c r="AW165" i="4"/>
  <c r="AW136" i="4"/>
  <c r="AW151" i="4"/>
  <c r="AW142" i="4"/>
  <c r="AW133" i="4"/>
  <c r="AW84" i="4"/>
  <c r="AW61" i="4"/>
  <c r="AW54" i="4"/>
  <c r="AW46" i="4"/>
  <c r="AW38" i="4"/>
  <c r="AW30" i="4"/>
  <c r="AW719" i="4"/>
  <c r="AW711" i="4"/>
  <c r="AW703" i="4"/>
  <c r="AW615" i="4"/>
  <c r="AW607" i="4"/>
  <c r="AW599" i="4"/>
  <c r="AW591" i="4"/>
  <c r="AW583" i="4"/>
  <c r="AW575" i="4"/>
  <c r="AW567" i="4"/>
  <c r="AW559" i="4"/>
  <c r="AW551" i="4"/>
  <c r="AW543" i="4"/>
  <c r="AW535" i="4"/>
  <c r="AW463" i="4"/>
  <c r="AW345" i="4"/>
  <c r="AW337" i="4"/>
  <c r="AW329" i="4"/>
  <c r="AW321" i="4"/>
  <c r="AW313" i="4"/>
  <c r="AW248" i="4"/>
  <c r="AW240" i="4"/>
  <c r="AW185" i="4"/>
  <c r="AW170" i="4"/>
  <c r="AW149" i="4"/>
  <c r="AW123" i="4"/>
  <c r="AW115" i="4"/>
  <c r="AW106" i="4"/>
  <c r="AW98" i="4"/>
  <c r="AW90" i="4"/>
  <c r="AW82" i="4"/>
  <c r="AW36" i="4"/>
  <c r="AW710" i="4"/>
  <c r="AW702" i="4"/>
  <c r="AW694" i="4"/>
  <c r="AW686" i="4"/>
  <c r="AW678" i="4"/>
  <c r="AW670" i="4"/>
  <c r="AW630" i="4"/>
  <c r="AW614" i="4"/>
  <c r="AW606" i="4"/>
  <c r="AW598" i="4"/>
  <c r="AW590" i="4"/>
  <c r="AW582" i="4"/>
  <c r="AW574" i="4"/>
  <c r="AW566" i="4"/>
  <c r="AW558" i="4"/>
  <c r="AW550" i="4"/>
  <c r="AW542" i="4"/>
  <c r="AW518" i="4"/>
  <c r="AW391" i="4"/>
  <c r="AW320" i="4"/>
  <c r="AW312" i="4"/>
  <c r="AW304" i="4"/>
  <c r="AW296" i="4"/>
  <c r="AW270" i="4"/>
  <c r="AW239" i="4"/>
  <c r="AW231" i="4"/>
  <c r="AW177" i="4"/>
  <c r="AW89" i="4"/>
  <c r="AW81" i="4"/>
  <c r="AW43" i="4"/>
  <c r="AW28" i="4"/>
  <c r="AW23" i="4"/>
  <c r="AW68" i="4"/>
  <c r="AW26" i="4"/>
  <c r="AW797" i="4"/>
  <c r="AW479" i="4"/>
  <c r="AW415" i="4"/>
  <c r="AW51" i="4"/>
  <c r="AW798" i="4"/>
  <c r="AW774" i="4"/>
  <c r="AW504" i="4"/>
  <c r="AW456" i="4"/>
  <c r="AW401" i="4"/>
  <c r="AW272" i="4"/>
  <c r="AW219" i="4"/>
  <c r="AW202" i="4"/>
  <c r="AW45" i="4"/>
  <c r="AW503" i="4"/>
  <c r="AW455" i="4"/>
  <c r="AW423" i="4"/>
  <c r="AW188" i="4"/>
  <c r="AW172" i="4"/>
  <c r="AW44" i="4"/>
  <c r="AW796" i="4"/>
  <c r="AW773" i="4"/>
  <c r="AW749" i="4"/>
  <c r="AW654" i="4"/>
  <c r="AW494" i="4"/>
  <c r="AW470" i="4"/>
  <c r="AW422" i="4"/>
  <c r="AW407" i="4"/>
  <c r="AW368" i="4"/>
  <c r="AW262" i="4"/>
  <c r="AW66" i="4"/>
  <c r="AW790" i="4"/>
  <c r="AW512" i="4"/>
  <c r="AW408" i="4"/>
  <c r="AW781" i="4"/>
  <c r="AW495" i="4"/>
  <c r="AW400" i="4"/>
  <c r="AW289" i="4"/>
  <c r="AW226" i="4"/>
  <c r="AW806" i="4"/>
  <c r="AW488" i="4"/>
  <c r="AW416" i="4"/>
  <c r="AW290" i="4"/>
  <c r="AW211" i="4"/>
  <c r="AW789" i="4"/>
  <c r="AW487" i="4"/>
  <c r="AW259" i="4"/>
  <c r="AW271" i="4"/>
  <c r="AW210" i="4"/>
  <c r="AW163" i="4"/>
  <c r="AW788" i="4"/>
  <c r="AW765" i="4"/>
  <c r="AW662" i="4"/>
  <c r="AW638" i="4"/>
  <c r="AW510" i="4"/>
  <c r="AW486" i="4"/>
  <c r="AW462" i="4"/>
  <c r="AW383" i="4"/>
  <c r="AW59" i="4"/>
  <c r="AW782" i="4"/>
  <c r="AW664" i="4"/>
  <c r="AW496" i="4"/>
  <c r="AW424" i="4"/>
  <c r="AW280" i="4"/>
  <c r="AW227" i="4"/>
  <c r="AW805" i="4"/>
  <c r="AW663" i="4"/>
  <c r="AW511" i="4"/>
  <c r="AW392" i="4"/>
  <c r="AW279" i="4"/>
  <c r="AW218" i="4"/>
  <c r="AW804" i="4"/>
  <c r="AW780" i="4"/>
  <c r="AW757" i="4"/>
  <c r="AW741" i="4"/>
  <c r="AW646" i="4"/>
  <c r="AW502" i="4"/>
  <c r="AW478" i="4"/>
  <c r="AW414" i="4"/>
  <c r="AW399" i="4"/>
  <c r="AW376" i="4"/>
  <c r="AW360" i="4"/>
  <c r="AW288" i="4"/>
  <c r="AW278" i="4"/>
  <c r="AW225" i="4"/>
  <c r="AW217" i="4"/>
  <c r="AW209" i="4"/>
  <c r="AW201" i="4"/>
  <c r="AW193" i="4"/>
  <c r="AW171" i="4"/>
  <c r="AW162" i="4"/>
  <c r="AW155" i="4"/>
  <c r="AW73" i="4"/>
  <c r="AW509" i="4"/>
  <c r="AW206" i="4"/>
  <c r="AW261" i="4"/>
  <c r="AW161" i="4"/>
  <c r="AW65" i="4"/>
  <c r="AW58" i="4"/>
  <c r="AW50" i="4"/>
  <c r="AW35" i="4"/>
  <c r="AW803" i="4"/>
  <c r="AW787" i="4"/>
  <c r="AW772" i="4"/>
  <c r="AW748" i="4"/>
  <c r="AW724" i="4"/>
  <c r="AW645" i="4"/>
  <c r="AW621" i="4"/>
  <c r="AW501" i="4"/>
  <c r="AW477" i="4"/>
  <c r="AW398" i="4"/>
  <c r="AW367" i="4"/>
  <c r="AW351" i="4"/>
  <c r="AW269" i="4"/>
  <c r="AW224" i="4"/>
  <c r="AW200" i="4"/>
  <c r="AW154" i="4"/>
  <c r="AW138" i="4"/>
  <c r="F83" i="4"/>
  <c r="AW802" i="4"/>
  <c r="AW794" i="4"/>
  <c r="AW786" i="4"/>
  <c r="AW778" i="4"/>
  <c r="AW771" i="4"/>
  <c r="AW763" i="4"/>
  <c r="AW755" i="4"/>
  <c r="AW747" i="4"/>
  <c r="AW739" i="4"/>
  <c r="AW731" i="4"/>
  <c r="AW716" i="4"/>
  <c r="AW668" i="4"/>
  <c r="AW660" i="4"/>
  <c r="AW652" i="4"/>
  <c r="AW644" i="4"/>
  <c r="AW636" i="4"/>
  <c r="AW628" i="4"/>
  <c r="AW620" i="4"/>
  <c r="AW516" i="4"/>
  <c r="AW508" i="4"/>
  <c r="AW500" i="4"/>
  <c r="AW492" i="4"/>
  <c r="AW484" i="4"/>
  <c r="AW476" i="4"/>
  <c r="AW468" i="4"/>
  <c r="AW460" i="4"/>
  <c r="AW420" i="4"/>
  <c r="AW412" i="4"/>
  <c r="AW405" i="4"/>
  <c r="AW397" i="4"/>
  <c r="AW389" i="4"/>
  <c r="AW382" i="4"/>
  <c r="AW374" i="4"/>
  <c r="AW366" i="4"/>
  <c r="AW358" i="4"/>
  <c r="AW350" i="4"/>
  <c r="AW342" i="4"/>
  <c r="AW334" i="4"/>
  <c r="AW326" i="4"/>
  <c r="AW286" i="4"/>
  <c r="AW276" i="4"/>
  <c r="AW268" i="4"/>
  <c r="AW260" i="4"/>
  <c r="AW253" i="4"/>
  <c r="AW245" i="4"/>
  <c r="AW223" i="4"/>
  <c r="AW215" i="4"/>
  <c r="AW207" i="4"/>
  <c r="AW199" i="4"/>
  <c r="AW191" i="4"/>
  <c r="AW182" i="4"/>
  <c r="AW168" i="4"/>
  <c r="AW160" i="4"/>
  <c r="AW147" i="4"/>
  <c r="AW145" i="4"/>
  <c r="AW137" i="4"/>
  <c r="AW128" i="4"/>
  <c r="AW120" i="4"/>
  <c r="AW112" i="4"/>
  <c r="AW103" i="4"/>
  <c r="AW95" i="4"/>
  <c r="AW79" i="4"/>
  <c r="AW64" i="4"/>
  <c r="AW57" i="4"/>
  <c r="AW49" i="4"/>
  <c r="AW779" i="4"/>
  <c r="AW756" i="4"/>
  <c r="AW732" i="4"/>
  <c r="AW653" i="4"/>
  <c r="AW629" i="4"/>
  <c r="AW485" i="4"/>
  <c r="AW413" i="4"/>
  <c r="AW390" i="4"/>
  <c r="AW375" i="4"/>
  <c r="AW287" i="4"/>
  <c r="AW283" i="4"/>
  <c r="AW208" i="4"/>
  <c r="AW146" i="4"/>
  <c r="AW795" i="4"/>
  <c r="AW764" i="4"/>
  <c r="AW740" i="4"/>
  <c r="AW661" i="4"/>
  <c r="AW637" i="4"/>
  <c r="AW517" i="4"/>
  <c r="AW493" i="4"/>
  <c r="AW469" i="4"/>
  <c r="AW421" i="4"/>
  <c r="AW406" i="4"/>
  <c r="AW359" i="4"/>
  <c r="AW295" i="4"/>
  <c r="AW277" i="4"/>
  <c r="AW216" i="4"/>
  <c r="AW169" i="4"/>
  <c r="AW129" i="4"/>
  <c r="AW801" i="4"/>
  <c r="AW793" i="4"/>
  <c r="AW785" i="4"/>
  <c r="AW777" i="4"/>
  <c r="AW770" i="4"/>
  <c r="AW762" i="4"/>
  <c r="AW754" i="4"/>
  <c r="AW746" i="4"/>
  <c r="AW738" i="4"/>
  <c r="AW730" i="4"/>
  <c r="AW723" i="4"/>
  <c r="AW715" i="4"/>
  <c r="AW707" i="4"/>
  <c r="AW699" i="4"/>
  <c r="AW659" i="4"/>
  <c r="AW651" i="4"/>
  <c r="AW643" i="4"/>
  <c r="AW635" i="4"/>
  <c r="AW627" i="4"/>
  <c r="AW619" i="4"/>
  <c r="AW611" i="4"/>
  <c r="AW603" i="4"/>
  <c r="AW595" i="4"/>
  <c r="AW587" i="4"/>
  <c r="AW579" i="4"/>
  <c r="AW571" i="4"/>
  <c r="AW563" i="4"/>
  <c r="AW555" i="4"/>
  <c r="AW547" i="4"/>
  <c r="AW539" i="4"/>
  <c r="AW515" i="4"/>
  <c r="AW507" i="4"/>
  <c r="AW499" i="4"/>
  <c r="AW491" i="4"/>
  <c r="AW483" i="4"/>
  <c r="AW475" i="4"/>
  <c r="AW467" i="4"/>
  <c r="AW459" i="4"/>
  <c r="AW427" i="4"/>
  <c r="AW419" i="4"/>
  <c r="AW411" i="4"/>
  <c r="AW404" i="4"/>
  <c r="AW396" i="4"/>
  <c r="AW388" i="4"/>
  <c r="AW381" i="4"/>
  <c r="AW373" i="4"/>
  <c r="AW365" i="4"/>
  <c r="AW357" i="4"/>
  <c r="AW349" i="4"/>
  <c r="AW341" i="4"/>
  <c r="AW333" i="4"/>
  <c r="AW325" i="4"/>
  <c r="AW317" i="4"/>
  <c r="AW309" i="4"/>
  <c r="AW285" i="4"/>
  <c r="AW275" i="4"/>
  <c r="AW267" i="4"/>
  <c r="AW258" i="4"/>
  <c r="AW252" i="4"/>
  <c r="AW244" i="4"/>
  <c r="AW236" i="4"/>
  <c r="AW230" i="4"/>
  <c r="AW222" i="4"/>
  <c r="AW214" i="4"/>
  <c r="AW205" i="4"/>
  <c r="AW198" i="4"/>
  <c r="AW190" i="4"/>
  <c r="AW181" i="4"/>
  <c r="AW175" i="4"/>
  <c r="AW167" i="4"/>
  <c r="AW159" i="4"/>
  <c r="AW153" i="4"/>
  <c r="AW144" i="4"/>
  <c r="AW135" i="4"/>
  <c r="AW127" i="4"/>
  <c r="AW119" i="4"/>
  <c r="AW111" i="4"/>
  <c r="AW102" i="4"/>
  <c r="AW94" i="4"/>
  <c r="AW86" i="4"/>
  <c r="AW63" i="4"/>
  <c r="AW56" i="4"/>
  <c r="AW48" i="4"/>
  <c r="AW40" i="4"/>
  <c r="AW32" i="4"/>
  <c r="AW769" i="4"/>
  <c r="AW761" i="4"/>
  <c r="AW753" i="4"/>
  <c r="AW745" i="4"/>
  <c r="AW737" i="4"/>
  <c r="AW729" i="4"/>
  <c r="AW722" i="4"/>
  <c r="AW714" i="4"/>
  <c r="AW706" i="4"/>
  <c r="AW698" i="4"/>
  <c r="AW690" i="4"/>
  <c r="AW682" i="4"/>
  <c r="AW674" i="4"/>
  <c r="AW666" i="4"/>
  <c r="AW658" i="4"/>
  <c r="AW650" i="4"/>
  <c r="AW642" i="4"/>
  <c r="AW634" i="4"/>
  <c r="AW626" i="4"/>
  <c r="AW618" i="4"/>
  <c r="AW610" i="4"/>
  <c r="AW602" i="4"/>
  <c r="AW594" i="4"/>
  <c r="AW586" i="4"/>
  <c r="AW578" i="4"/>
  <c r="AW570" i="4"/>
  <c r="AW562" i="4"/>
  <c r="AW554" i="4"/>
  <c r="AW546" i="4"/>
  <c r="AW538" i="4"/>
  <c r="AW482" i="4"/>
  <c r="AW474" i="4"/>
  <c r="AW466" i="4"/>
  <c r="AW458" i="4"/>
  <c r="AW395" i="4"/>
  <c r="AW387" i="4"/>
  <c r="AW380" i="4"/>
  <c r="AW372" i="4"/>
  <c r="AW364" i="4"/>
  <c r="AW356" i="4"/>
  <c r="AW348" i="4"/>
  <c r="AW340" i="4"/>
  <c r="AW332" i="4"/>
  <c r="AW324" i="4"/>
  <c r="AW316" i="4"/>
  <c r="AW308" i="4"/>
  <c r="AW300" i="4"/>
  <c r="AW266" i="4"/>
  <c r="AW256" i="4"/>
  <c r="AW251" i="4"/>
  <c r="AW243" i="4"/>
  <c r="AW235" i="4"/>
  <c r="AW197" i="4"/>
  <c r="AW189" i="4"/>
  <c r="AW180" i="4"/>
  <c r="AW166" i="4"/>
  <c r="AW158" i="4"/>
  <c r="AW152" i="4"/>
  <c r="AW143" i="4"/>
  <c r="AW134" i="4"/>
  <c r="AW126" i="4"/>
  <c r="AW118" i="4"/>
  <c r="AW110" i="4"/>
  <c r="AW101" i="4"/>
  <c r="AW93" i="4"/>
  <c r="AW85" i="4"/>
  <c r="AW62" i="4"/>
  <c r="AW55" i="4"/>
  <c r="AW47" i="4"/>
  <c r="AW39" i="4"/>
  <c r="AW31" i="4"/>
  <c r="AW24" i="4"/>
  <c r="F6" i="4"/>
  <c r="F49" i="4"/>
  <c r="F589" i="4"/>
  <c r="F807" i="4"/>
  <c r="F760" i="4"/>
  <c r="F685" i="4"/>
  <c r="F630" i="4"/>
  <c r="F577" i="4"/>
  <c r="F516" i="4"/>
  <c r="F462" i="4"/>
  <c r="F397" i="4"/>
  <c r="F353" i="4"/>
  <c r="F319" i="4"/>
  <c r="F244" i="4"/>
  <c r="F182" i="4"/>
  <c r="F111" i="4"/>
  <c r="F20" i="4"/>
  <c r="F362" i="4"/>
  <c r="F273" i="4"/>
  <c r="F832" i="4"/>
  <c r="F769" i="4"/>
  <c r="F704" i="4"/>
  <c r="F648" i="4"/>
  <c r="F595" i="4"/>
  <c r="F534" i="4"/>
  <c r="F458" i="4"/>
  <c r="F425" i="4"/>
  <c r="F363" i="4"/>
  <c r="F310" i="4"/>
  <c r="F253" i="4"/>
  <c r="F210" i="4"/>
  <c r="F156" i="4"/>
  <c r="F85" i="4"/>
  <c r="F50" i="4"/>
  <c r="F37" i="4"/>
  <c r="F859" i="4"/>
  <c r="F823" i="4"/>
  <c r="F787" i="4"/>
  <c r="F747" i="4"/>
  <c r="F716" i="4"/>
  <c r="F663" i="4"/>
  <c r="F603" i="4"/>
  <c r="F566" i="4"/>
  <c r="F524" i="4"/>
  <c r="F484" i="4"/>
  <c r="F443" i="4"/>
  <c r="F407" i="4"/>
  <c r="F371" i="4"/>
  <c r="F345" i="4"/>
  <c r="F291" i="4"/>
  <c r="F260" i="4"/>
  <c r="F218" i="4"/>
  <c r="F171" i="4"/>
  <c r="F137" i="4"/>
  <c r="F94" i="4"/>
  <c r="F75" i="4"/>
  <c r="F39" i="4"/>
  <c r="F406" i="4"/>
  <c r="F356" i="4"/>
  <c r="F850" i="4"/>
  <c r="F815" i="4"/>
  <c r="F779" i="4"/>
  <c r="F735" i="4"/>
  <c r="F677" i="4"/>
  <c r="F659" i="4"/>
  <c r="F622" i="4"/>
  <c r="F585" i="4"/>
  <c r="F556" i="4"/>
  <c r="F507" i="4"/>
  <c r="F453" i="4"/>
  <c r="F417" i="4"/>
  <c r="F382" i="4"/>
  <c r="F336" i="4"/>
  <c r="F302" i="4"/>
  <c r="F271" i="4"/>
  <c r="F227" i="4"/>
  <c r="F190" i="4"/>
  <c r="F146" i="4"/>
  <c r="F103" i="4"/>
  <c r="F58" i="4"/>
  <c r="F29" i="4"/>
  <c r="F478" i="4"/>
  <c r="F269" i="4"/>
  <c r="F842" i="4"/>
  <c r="F797" i="4"/>
  <c r="F725" i="4"/>
  <c r="F678" i="4"/>
  <c r="F638" i="4"/>
  <c r="F605" i="4"/>
  <c r="F544" i="4"/>
  <c r="F494" i="4"/>
  <c r="F433" i="4"/>
  <c r="F390" i="4"/>
  <c r="F329" i="4"/>
  <c r="F281" i="4"/>
  <c r="F235" i="4"/>
  <c r="F201" i="4"/>
  <c r="F162" i="4"/>
  <c r="F121" i="4"/>
  <c r="F67" i="4"/>
  <c r="F12" i="4"/>
  <c r="F128" i="4"/>
  <c r="F311" i="4"/>
  <c r="F748" i="4"/>
  <c r="F287" i="4"/>
  <c r="F234" i="4"/>
  <c r="F69" i="4"/>
  <c r="F711" i="4"/>
  <c r="F300" i="4"/>
  <c r="F798" i="4"/>
  <c r="F780" i="4"/>
  <c r="F536" i="4"/>
  <c r="F851" i="4"/>
  <c r="F843" i="4"/>
  <c r="F833" i="4"/>
  <c r="F824" i="4"/>
  <c r="F816" i="4"/>
  <c r="F808" i="4"/>
  <c r="F799" i="4"/>
  <c r="F788" i="4"/>
  <c r="F781" i="4"/>
  <c r="F770" i="4"/>
  <c r="F761" i="4"/>
  <c r="F749" i="4"/>
  <c r="F740" i="4"/>
  <c r="F726" i="4"/>
  <c r="F717" i="4"/>
  <c r="F696" i="4"/>
  <c r="F693" i="4"/>
  <c r="F686" i="4"/>
  <c r="F676" i="4"/>
  <c r="F668" i="4"/>
  <c r="F660" i="4"/>
  <c r="F649" i="4"/>
  <c r="F640" i="4"/>
  <c r="F631" i="4"/>
  <c r="F623" i="4"/>
  <c r="F614" i="4"/>
  <c r="F606" i="4"/>
  <c r="F596" i="4"/>
  <c r="F586" i="4"/>
  <c r="F578" i="4"/>
  <c r="F568" i="4"/>
  <c r="F557" i="4"/>
  <c r="F547" i="4"/>
  <c r="F525" i="4"/>
  <c r="F528" i="4"/>
  <c r="F517" i="4"/>
  <c r="F509" i="4"/>
  <c r="F496" i="4"/>
  <c r="F485" i="4"/>
  <c r="F472" i="4"/>
  <c r="F463" i="4"/>
  <c r="F454" i="4"/>
  <c r="F444" i="4"/>
  <c r="F435" i="4"/>
  <c r="F426" i="4"/>
  <c r="F418" i="4"/>
  <c r="F408" i="4"/>
  <c r="F398" i="4"/>
  <c r="F391" i="4"/>
  <c r="F383" i="4"/>
  <c r="F372" i="4"/>
  <c r="F364" i="4"/>
  <c r="F354" i="4"/>
  <c r="F346" i="4"/>
  <c r="F337" i="4"/>
  <c r="F330" i="4"/>
  <c r="F424" i="4"/>
  <c r="F461" i="4"/>
  <c r="F432" i="4"/>
  <c r="F320" i="4"/>
  <c r="F312" i="4"/>
  <c r="F304" i="4"/>
  <c r="F292" i="4"/>
  <c r="F282" i="4"/>
  <c r="F272" i="4"/>
  <c r="F262" i="4"/>
  <c r="F254" i="4"/>
  <c r="F245" i="4"/>
  <c r="F236" i="4"/>
  <c r="F228" i="4"/>
  <c r="F219" i="4"/>
  <c r="F211" i="4"/>
  <c r="F203" i="4"/>
  <c r="F192" i="4"/>
  <c r="F183" i="4"/>
  <c r="F172" i="4"/>
  <c r="F163" i="4"/>
  <c r="F150" i="4"/>
  <c r="F147" i="4"/>
  <c r="F138" i="4"/>
  <c r="F129" i="4"/>
  <c r="F122" i="4"/>
  <c r="F114" i="4"/>
  <c r="F104" i="4"/>
  <c r="F95" i="4"/>
  <c r="F86" i="4"/>
  <c r="F76" i="4"/>
  <c r="F68" i="4"/>
  <c r="F59" i="4"/>
  <c r="F51" i="4"/>
  <c r="F40" i="4"/>
  <c r="F30" i="4"/>
  <c r="F21" i="4"/>
  <c r="F13" i="4"/>
  <c r="F381" i="4"/>
  <c r="F326" i="4"/>
  <c r="F303" i="4"/>
  <c r="F270" i="4"/>
  <c r="F200" i="4"/>
  <c r="F161" i="4"/>
  <c r="F120" i="4"/>
  <c r="F84" i="4"/>
  <c r="F38" i="4"/>
  <c r="F702" i="4"/>
  <c r="F506" i="4"/>
  <c r="F847" i="4"/>
  <c r="F805" i="4"/>
  <c r="F767" i="4"/>
  <c r="F723" i="4"/>
  <c r="F683" i="4"/>
  <c r="F647" i="4"/>
  <c r="F612" i="4"/>
  <c r="F575" i="4"/>
  <c r="F514" i="4"/>
  <c r="F482" i="4"/>
  <c r="F441" i="4"/>
  <c r="F395" i="4"/>
  <c r="F351" i="4"/>
  <c r="F317" i="4"/>
  <c r="F268" i="4"/>
  <c r="F233" i="4"/>
  <c r="F198" i="4"/>
  <c r="F154" i="4"/>
  <c r="F119" i="4"/>
  <c r="F82" i="4"/>
  <c r="F45" i="4"/>
  <c r="F10" i="4"/>
  <c r="F469" i="4"/>
  <c r="F396" i="4"/>
  <c r="F344" i="4"/>
  <c r="F301" i="4"/>
  <c r="F252" i="4"/>
  <c r="F217" i="4"/>
  <c r="F180" i="4"/>
  <c r="F145" i="4"/>
  <c r="F93" i="4"/>
  <c r="F28" i="4"/>
  <c r="F701" i="4"/>
  <c r="F713" i="4"/>
  <c r="F828" i="4"/>
  <c r="F784" i="4"/>
  <c r="F743" i="4"/>
  <c r="F699" i="4"/>
  <c r="F665" i="4"/>
  <c r="F635" i="4"/>
  <c r="F601" i="4"/>
  <c r="F562" i="4"/>
  <c r="F513" i="4"/>
  <c r="F467" i="4"/>
  <c r="F430" i="4"/>
  <c r="F387" i="4"/>
  <c r="F341" i="4"/>
  <c r="F308" i="4"/>
  <c r="F267" i="4"/>
  <c r="F232" i="4"/>
  <c r="F197" i="4"/>
  <c r="F160" i="4"/>
  <c r="F125" i="4"/>
  <c r="F100" i="4"/>
  <c r="F80" i="4"/>
  <c r="F44" i="4"/>
  <c r="F9" i="4"/>
  <c r="F479" i="4"/>
  <c r="F567" i="4"/>
  <c r="F593" i="4"/>
  <c r="F846" i="4"/>
  <c r="F827" i="4"/>
  <c r="F803" i="4"/>
  <c r="F774" i="4"/>
  <c r="F755" i="4"/>
  <c r="F708" i="4"/>
  <c r="F681" i="4"/>
  <c r="F653" i="4"/>
  <c r="F617" i="4"/>
  <c r="F581" i="4"/>
  <c r="F549" i="4"/>
  <c r="F520" i="4"/>
  <c r="F488" i="4"/>
  <c r="F466" i="4"/>
  <c r="F438" i="4"/>
  <c r="F413" i="4"/>
  <c r="F386" i="4"/>
  <c r="F368" i="4"/>
  <c r="F340" i="4"/>
  <c r="F323" i="4"/>
  <c r="F296" i="4"/>
  <c r="F266" i="4"/>
  <c r="F240" i="4"/>
  <c r="F214" i="4"/>
  <c r="F186" i="4"/>
  <c r="F159" i="4"/>
  <c r="F133" i="4"/>
  <c r="F117" i="4"/>
  <c r="F89" i="4"/>
  <c r="F33" i="4"/>
  <c r="F8" i="4"/>
  <c r="F584" i="4"/>
  <c r="F173" i="4"/>
  <c r="F62" i="4"/>
  <c r="F857" i="4"/>
  <c r="F829" i="4"/>
  <c r="F795" i="4"/>
  <c r="F757" i="4"/>
  <c r="F712" i="4"/>
  <c r="F674" i="4"/>
  <c r="F636" i="4"/>
  <c r="F602" i="4"/>
  <c r="F564" i="4"/>
  <c r="F522" i="4"/>
  <c r="F468" i="4"/>
  <c r="F423" i="4"/>
  <c r="F388" i="4"/>
  <c r="F360" i="4"/>
  <c r="F309" i="4"/>
  <c r="F288" i="4"/>
  <c r="F225" i="4"/>
  <c r="F188" i="4"/>
  <c r="F139" i="4"/>
  <c r="F126" i="4"/>
  <c r="F91" i="4"/>
  <c r="F56" i="4"/>
  <c r="F27" i="4"/>
  <c r="F261" i="4"/>
  <c r="F552" i="4"/>
  <c r="F838" i="4"/>
  <c r="F804" i="4"/>
  <c r="F756" i="4"/>
  <c r="F710" i="4"/>
  <c r="F673" i="4"/>
  <c r="F627" i="4"/>
  <c r="F611" i="4"/>
  <c r="F573" i="4"/>
  <c r="F526" i="4"/>
  <c r="F481" i="4"/>
  <c r="F439" i="4"/>
  <c r="F394" i="4"/>
  <c r="F350" i="4"/>
  <c r="F316" i="4"/>
  <c r="F278" i="4"/>
  <c r="F224" i="4"/>
  <c r="F187" i="4"/>
  <c r="F153" i="4"/>
  <c r="F118" i="4"/>
  <c r="F72" i="4"/>
  <c r="F34" i="4"/>
  <c r="F178" i="4"/>
  <c r="F195" i="4"/>
  <c r="F855" i="4"/>
  <c r="F837" i="4"/>
  <c r="F811" i="4"/>
  <c r="F783" i="4"/>
  <c r="F732" i="4"/>
  <c r="F721" i="4"/>
  <c r="F689" i="4"/>
  <c r="F664" i="4"/>
  <c r="F634" i="4"/>
  <c r="F610" i="4"/>
  <c r="F590" i="4"/>
  <c r="F561" i="4"/>
  <c r="F538" i="4"/>
  <c r="F512" i="4"/>
  <c r="F477" i="4"/>
  <c r="F448" i="4"/>
  <c r="F429" i="4"/>
  <c r="F402" i="4"/>
  <c r="F373" i="4"/>
  <c r="F349" i="4"/>
  <c r="F333" i="4"/>
  <c r="F307" i="4"/>
  <c r="F277" i="4"/>
  <c r="F249" i="4"/>
  <c r="F231" i="4"/>
  <c r="F205" i="4"/>
  <c r="F177" i="4"/>
  <c r="F151" i="4"/>
  <c r="F124" i="4"/>
  <c r="F99" i="4"/>
  <c r="F71" i="4"/>
  <c r="F54" i="4"/>
  <c r="F25" i="4"/>
  <c r="F470" i="4"/>
  <c r="F831" i="4"/>
  <c r="F495" i="4"/>
  <c r="F47" i="4"/>
  <c r="F255" i="4"/>
  <c r="F175" i="4"/>
  <c r="F473" i="4"/>
  <c r="F294" i="4"/>
  <c r="F574" i="4"/>
  <c r="F849" i="4"/>
  <c r="F853" i="4"/>
  <c r="F845" i="4"/>
  <c r="F835" i="4"/>
  <c r="F826" i="4"/>
  <c r="F818" i="4"/>
  <c r="F810" i="4"/>
  <c r="F802" i="4"/>
  <c r="F791" i="4"/>
  <c r="F782" i="4"/>
  <c r="F773" i="4"/>
  <c r="F764" i="4"/>
  <c r="F724" i="4"/>
  <c r="F452" i="4"/>
  <c r="F416" i="4"/>
  <c r="F389" i="4"/>
  <c r="F352" i="4"/>
  <c r="F318" i="4"/>
  <c r="F280" i="4"/>
  <c r="F259" i="4"/>
  <c r="F226" i="4"/>
  <c r="F189" i="4"/>
  <c r="F155" i="4"/>
  <c r="F127" i="4"/>
  <c r="F102" i="4"/>
  <c r="F65" i="4"/>
  <c r="F48" i="4"/>
  <c r="F11" i="4"/>
  <c r="F546" i="4"/>
  <c r="F839" i="4"/>
  <c r="F813" i="4"/>
  <c r="F777" i="4"/>
  <c r="F731" i="4"/>
  <c r="F691" i="4"/>
  <c r="F657" i="4"/>
  <c r="F620" i="4"/>
  <c r="F583" i="4"/>
  <c r="F532" i="4"/>
  <c r="F492" i="4"/>
  <c r="F451" i="4"/>
  <c r="F415" i="4"/>
  <c r="F380" i="4"/>
  <c r="F335" i="4"/>
  <c r="F299" i="4"/>
  <c r="F289" i="4"/>
  <c r="F242" i="4"/>
  <c r="F207" i="4"/>
  <c r="F144" i="4"/>
  <c r="F101" i="4"/>
  <c r="F64" i="4"/>
  <c r="F35" i="4"/>
  <c r="F655" i="4"/>
  <c r="F176" i="4"/>
  <c r="F440" i="4"/>
  <c r="F836" i="4"/>
  <c r="F812" i="4"/>
  <c r="F776" i="4"/>
  <c r="F722" i="4"/>
  <c r="F682" i="4"/>
  <c r="F644" i="4"/>
  <c r="F591" i="4"/>
  <c r="F550" i="4"/>
  <c r="F521" i="4"/>
  <c r="F490" i="4"/>
  <c r="F449" i="4"/>
  <c r="F414" i="4"/>
  <c r="F378" i="4"/>
  <c r="F359" i="4"/>
  <c r="F324" i="4"/>
  <c r="F286" i="4"/>
  <c r="F250" i="4"/>
  <c r="F215" i="4"/>
  <c r="F168" i="4"/>
  <c r="F134" i="4"/>
  <c r="F90" i="4"/>
  <c r="F55" i="4"/>
  <c r="F26" i="4"/>
  <c r="F181" i="4"/>
  <c r="F771" i="4"/>
  <c r="F527" i="4"/>
  <c r="F819" i="4"/>
  <c r="F793" i="4"/>
  <c r="F765" i="4"/>
  <c r="F729" i="4"/>
  <c r="F698" i="4"/>
  <c r="F672" i="4"/>
  <c r="F643" i="4"/>
  <c r="F626" i="4"/>
  <c r="F600" i="4"/>
  <c r="F572" i="4"/>
  <c r="F531" i="4"/>
  <c r="F499" i="4"/>
  <c r="F457" i="4"/>
  <c r="F411" i="4"/>
  <c r="F393" i="4"/>
  <c r="F358" i="4"/>
  <c r="F315" i="4"/>
  <c r="F285" i="4"/>
  <c r="F223" i="4"/>
  <c r="F196" i="4"/>
  <c r="F167" i="4"/>
  <c r="F142" i="4"/>
  <c r="F107" i="4"/>
  <c r="F79" i="4"/>
  <c r="F43" i="4"/>
  <c r="F16" i="4"/>
  <c r="F742" i="4"/>
  <c r="F81" i="4"/>
  <c r="F671" i="4"/>
  <c r="F152" i="4"/>
  <c r="F400" i="4"/>
  <c r="F22" i="4"/>
  <c r="F92" i="4"/>
  <c r="F247" i="4"/>
  <c r="F325" i="4"/>
  <c r="F619" i="4"/>
  <c r="F848" i="4"/>
  <c r="F840" i="4"/>
  <c r="F830" i="4"/>
  <c r="F822" i="4"/>
  <c r="F814" i="4"/>
  <c r="F806" i="4"/>
  <c r="F796" i="4"/>
  <c r="F786" i="4"/>
  <c r="F778" i="4"/>
  <c r="F768" i="4"/>
  <c r="F759" i="4"/>
  <c r="F746" i="4"/>
  <c r="F734" i="4"/>
  <c r="F715" i="4"/>
  <c r="F703" i="4"/>
  <c r="F692" i="4"/>
  <c r="F684" i="4"/>
  <c r="F675" i="4"/>
  <c r="F667" i="4"/>
  <c r="F658" i="4"/>
  <c r="F646" i="4"/>
  <c r="F637" i="4"/>
  <c r="F629" i="4"/>
  <c r="F621" i="4"/>
  <c r="F613" i="4"/>
  <c r="F604" i="4"/>
  <c r="F594" i="4"/>
  <c r="F576" i="4"/>
  <c r="F565" i="4"/>
  <c r="F555" i="4"/>
  <c r="F543" i="4"/>
  <c r="F533" i="4"/>
  <c r="F523" i="4"/>
  <c r="F515" i="4"/>
  <c r="F504" i="4"/>
  <c r="F493" i="4"/>
  <c r="F483" i="4"/>
  <c r="F442" i="4"/>
  <c r="F405" i="4"/>
  <c r="F370" i="4"/>
  <c r="F361" i="4"/>
  <c r="F328" i="4"/>
  <c r="F290" i="4"/>
  <c r="F243" i="4"/>
  <c r="F208" i="4"/>
  <c r="F170" i="4"/>
  <c r="F136" i="4"/>
  <c r="F110" i="4"/>
  <c r="F74" i="4"/>
  <c r="F57" i="4"/>
  <c r="F19" i="4"/>
  <c r="F656" i="4"/>
  <c r="F199" i="4"/>
  <c r="F714" i="4"/>
  <c r="F821" i="4"/>
  <c r="F785" i="4"/>
  <c r="F744" i="4"/>
  <c r="F700" i="4"/>
  <c r="F666" i="4"/>
  <c r="F628" i="4"/>
  <c r="F592" i="4"/>
  <c r="F551" i="4"/>
  <c r="F541" i="4"/>
  <c r="F501" i="4"/>
  <c r="F460" i="4"/>
  <c r="F431" i="4"/>
  <c r="F404" i="4"/>
  <c r="F369" i="4"/>
  <c r="F343" i="4"/>
  <c r="F327" i="4"/>
  <c r="F279" i="4"/>
  <c r="F251" i="4"/>
  <c r="F216" i="4"/>
  <c r="F169" i="4"/>
  <c r="F135" i="4"/>
  <c r="F109" i="4"/>
  <c r="F73" i="4"/>
  <c r="F18" i="4"/>
  <c r="F571" i="4"/>
  <c r="F274" i="4"/>
  <c r="F856" i="4"/>
  <c r="F820" i="4"/>
  <c r="F794" i="4"/>
  <c r="F766" i="4"/>
  <c r="F733" i="4"/>
  <c r="F690" i="4"/>
  <c r="F654" i="4"/>
  <c r="F618" i="4"/>
  <c r="F582" i="4"/>
  <c r="F539" i="4"/>
  <c r="F500" i="4"/>
  <c r="F459" i="4"/>
  <c r="F422" i="4"/>
  <c r="F403" i="4"/>
  <c r="F365" i="4"/>
  <c r="F334" i="4"/>
  <c r="F297" i="4"/>
  <c r="F258" i="4"/>
  <c r="F241" i="4"/>
  <c r="F206" i="4"/>
  <c r="F179" i="4"/>
  <c r="F143" i="4"/>
  <c r="F108" i="4"/>
  <c r="F63" i="4"/>
  <c r="F17" i="4"/>
  <c r="F752" i="4"/>
  <c r="F720" i="4"/>
  <c r="F697" i="4"/>
  <c r="F680" i="4"/>
  <c r="F662" i="4"/>
  <c r="F651" i="4"/>
  <c r="F633" i="4"/>
  <c r="F616" i="4"/>
  <c r="F598" i="4"/>
  <c r="F580" i="4"/>
  <c r="F560" i="4"/>
  <c r="F548" i="4"/>
  <c r="F537" i="4"/>
  <c r="F519" i="4"/>
  <c r="F511" i="4"/>
  <c r="F498" i="4"/>
  <c r="F487" i="4"/>
  <c r="F476" i="4"/>
  <c r="F465" i="4"/>
  <c r="F456" i="4"/>
  <c r="F446" i="4"/>
  <c r="F437" i="4"/>
  <c r="F428" i="4"/>
  <c r="F421" i="4"/>
  <c r="F412" i="4"/>
  <c r="F401" i="4"/>
  <c r="F392" i="4"/>
  <c r="F385" i="4"/>
  <c r="F375" i="4"/>
  <c r="F367" i="4"/>
  <c r="F357" i="4"/>
  <c r="F348" i="4"/>
  <c r="F339" i="4"/>
  <c r="F342" i="4"/>
  <c r="F322" i="4"/>
  <c r="F314" i="4"/>
  <c r="F306" i="4"/>
  <c r="F295" i="4"/>
  <c r="F284" i="4"/>
  <c r="F276" i="4"/>
  <c r="F265" i="4"/>
  <c r="F257" i="4"/>
  <c r="F248" i="4"/>
  <c r="F239" i="4"/>
  <c r="F230" i="4"/>
  <c r="F222" i="4"/>
  <c r="F213" i="4"/>
  <c r="F191" i="4"/>
  <c r="F194" i="4"/>
  <c r="F185" i="4"/>
  <c r="F166" i="4"/>
  <c r="F158" i="4"/>
  <c r="F149" i="4"/>
  <c r="F141" i="4"/>
  <c r="F132" i="4"/>
  <c r="F123" i="4"/>
  <c r="F116" i="4"/>
  <c r="F106" i="4"/>
  <c r="F98" i="4"/>
  <c r="F88" i="4"/>
  <c r="F78" i="4"/>
  <c r="F70" i="4"/>
  <c r="F61" i="4"/>
  <c r="F53" i="4"/>
  <c r="F42" i="4"/>
  <c r="F32" i="4"/>
  <c r="F24" i="4"/>
  <c r="F15" i="4"/>
  <c r="F7" i="4"/>
  <c r="F164" i="4"/>
  <c r="F238" i="4"/>
  <c r="F130" i="4"/>
  <c r="F46" i="4"/>
  <c r="F202" i="4"/>
  <c r="F66" i="4"/>
  <c r="F709" i="4"/>
  <c r="F471" i="4"/>
  <c r="F792" i="4"/>
  <c r="F503" i="4"/>
  <c r="F852" i="4"/>
  <c r="F844" i="4"/>
  <c r="F834" i="4"/>
  <c r="F825" i="4"/>
  <c r="F817" i="4"/>
  <c r="F809" i="4"/>
  <c r="F800" i="4"/>
  <c r="F790" i="4"/>
  <c r="F775" i="4"/>
  <c r="F772" i="4"/>
  <c r="F763" i="4"/>
  <c r="F751" i="4"/>
  <c r="F741" i="4"/>
  <c r="F727" i="4"/>
  <c r="F719" i="4"/>
  <c r="F705" i="4"/>
  <c r="F694" i="4"/>
  <c r="F687" i="4"/>
  <c r="F679" i="4"/>
  <c r="F669" i="4"/>
  <c r="F661" i="4"/>
  <c r="F650" i="4"/>
  <c r="F641" i="4"/>
  <c r="F632" i="4"/>
  <c r="F624" i="4"/>
  <c r="F615" i="4"/>
  <c r="F607" i="4"/>
  <c r="F597" i="4"/>
  <c r="F587" i="4"/>
  <c r="F579" i="4"/>
  <c r="F569" i="4"/>
  <c r="F558" i="4"/>
  <c r="F553" i="4"/>
  <c r="F535" i="4"/>
  <c r="F529" i="4"/>
  <c r="F518" i="4"/>
  <c r="F510" i="4"/>
  <c r="F497" i="4"/>
  <c r="F486" i="4"/>
  <c r="F475" i="4"/>
  <c r="F464" i="4"/>
  <c r="F455" i="4"/>
  <c r="F445" i="4"/>
  <c r="F436" i="4"/>
  <c r="F427" i="4"/>
  <c r="F263" i="4"/>
  <c r="F409" i="4"/>
  <c r="F399" i="4"/>
  <c r="F209" i="4"/>
  <c r="F384" i="4"/>
  <c r="F374" i="4"/>
  <c r="F366" i="4"/>
  <c r="F355" i="4"/>
  <c r="F347" i="4"/>
  <c r="F338" i="4"/>
  <c r="F332" i="4"/>
  <c r="F321" i="4"/>
  <c r="F313" i="4"/>
  <c r="F305" i="4"/>
  <c r="F293" i="4"/>
  <c r="F283" i="4"/>
  <c r="F275" i="4"/>
  <c r="F264" i="4"/>
  <c r="F256" i="4"/>
  <c r="F246" i="4"/>
  <c r="F237" i="4"/>
  <c r="F229" i="4"/>
  <c r="F221" i="4"/>
  <c r="F212" i="4"/>
  <c r="F204" i="4"/>
  <c r="F193" i="4"/>
  <c r="F184" i="4"/>
  <c r="F174" i="4"/>
  <c r="F165" i="4"/>
  <c r="F157" i="4"/>
  <c r="F148" i="4"/>
  <c r="F140" i="4"/>
  <c r="F131" i="4"/>
  <c r="F97" i="4"/>
  <c r="F115" i="4"/>
  <c r="F105" i="4"/>
  <c r="F96" i="4"/>
  <c r="F87" i="4"/>
  <c r="F77" i="4"/>
  <c r="F60" i="4"/>
  <c r="F52" i="4"/>
  <c r="F41" i="4"/>
  <c r="F31" i="4"/>
  <c r="F23" i="4"/>
  <c r="F14" i="4"/>
  <c r="F728" i="4"/>
  <c r="F707" i="4"/>
  <c r="F688" i="4"/>
  <c r="F670" i="4"/>
  <c r="F642" i="4"/>
  <c r="F625" i="4"/>
  <c r="F609" i="4"/>
  <c r="F588" i="4"/>
  <c r="F570" i="4"/>
  <c r="F530" i="4"/>
  <c r="H593" i="4"/>
  <c r="H849" i="4"/>
  <c r="H503" i="4"/>
  <c r="H536" i="4"/>
  <c r="H859" i="4"/>
  <c r="H852" i="4"/>
  <c r="H851" i="4"/>
  <c r="H848" i="4"/>
  <c r="H836" i="4"/>
  <c r="H844" i="4"/>
  <c r="H843" i="4"/>
  <c r="H842" i="4"/>
  <c r="H839" i="4"/>
  <c r="H835" i="4"/>
  <c r="H830" i="4"/>
  <c r="H829" i="4"/>
  <c r="H827" i="4"/>
  <c r="H826" i="4"/>
  <c r="H823" i="4"/>
  <c r="H821" i="4"/>
  <c r="H820" i="4"/>
  <c r="H818" i="4"/>
  <c r="H817" i="4"/>
  <c r="H816" i="4"/>
  <c r="H815" i="4"/>
  <c r="H814" i="4"/>
  <c r="H803" i="4"/>
  <c r="H799" i="4"/>
  <c r="H795" i="4"/>
  <c r="H794" i="4"/>
  <c r="H790" i="4"/>
  <c r="H783" i="4"/>
  <c r="H775" i="4"/>
  <c r="H774" i="4"/>
  <c r="H773" i="4"/>
  <c r="H768" i="4"/>
  <c r="H761" i="4"/>
  <c r="H757" i="4"/>
  <c r="H752" i="4"/>
  <c r="H732" i="4"/>
  <c r="H741" i="4"/>
  <c r="H735" i="4"/>
  <c r="H731" i="4"/>
  <c r="H733" i="4"/>
  <c r="H729" i="4"/>
  <c r="H725" i="4"/>
  <c r="H723" i="4"/>
  <c r="H716" i="4"/>
  <c r="H710" i="4"/>
  <c r="H708" i="4"/>
  <c r="H707" i="4"/>
  <c r="H705" i="4"/>
  <c r="H696" i="4"/>
  <c r="H704" i="4"/>
  <c r="H700" i="4"/>
  <c r="H693" i="4"/>
  <c r="H677" i="4"/>
  <c r="H691" i="4"/>
  <c r="H690" i="4"/>
  <c r="H688" i="4"/>
  <c r="H687" i="4"/>
  <c r="H686" i="4"/>
  <c r="H685" i="4"/>
  <c r="H683" i="4"/>
  <c r="H680" i="4"/>
  <c r="H676" i="4"/>
  <c r="H678" i="4"/>
  <c r="H675" i="4"/>
  <c r="H674" i="4"/>
  <c r="H663" i="4"/>
  <c r="H666" i="4"/>
  <c r="H658" i="4"/>
  <c r="H657" i="4"/>
  <c r="H654" i="4"/>
  <c r="H650" i="4"/>
  <c r="H649" i="4"/>
  <c r="H646" i="4"/>
  <c r="H647" i="4"/>
  <c r="H644" i="4"/>
  <c r="H641" i="4"/>
  <c r="H638" i="4"/>
  <c r="H637" i="4"/>
  <c r="H635" i="4"/>
  <c r="H633" i="4"/>
  <c r="H632" i="4"/>
  <c r="H628" i="4"/>
  <c r="H627" i="4"/>
  <c r="H626" i="4"/>
  <c r="H618" i="4"/>
  <c r="H617" i="4"/>
  <c r="H615" i="4"/>
  <c r="H614" i="4"/>
  <c r="H603" i="4"/>
  <c r="H612" i="4"/>
  <c r="H611" i="4"/>
  <c r="H602" i="4"/>
  <c r="H601" i="4"/>
  <c r="H600" i="4"/>
  <c r="H591" i="4"/>
  <c r="H590" i="4"/>
  <c r="H586" i="4"/>
  <c r="H583" i="4"/>
  <c r="H580" i="4"/>
  <c r="H579" i="4"/>
  <c r="H577" i="4"/>
  <c r="H570" i="4"/>
  <c r="H566" i="4"/>
  <c r="H562" i="4"/>
  <c r="H558" i="4"/>
  <c r="H549" i="4"/>
  <c r="H553" i="4"/>
  <c r="H541" i="4"/>
  <c r="H539" i="4"/>
  <c r="H538" i="4"/>
  <c r="H537" i="4"/>
  <c r="H525" i="4"/>
  <c r="H534" i="4"/>
  <c r="H533" i="4"/>
  <c r="H526" i="4"/>
  <c r="H530" i="4"/>
  <c r="H520" i="4"/>
  <c r="H519" i="4"/>
  <c r="H517" i="4"/>
  <c r="H514" i="4"/>
  <c r="H513" i="4"/>
  <c r="H511" i="4"/>
  <c r="H507" i="4"/>
  <c r="H497" i="4"/>
  <c r="H496" i="4"/>
  <c r="H488" i="4"/>
  <c r="H482" i="4"/>
  <c r="H476" i="4"/>
  <c r="H475" i="4"/>
  <c r="H472" i="4"/>
  <c r="H458" i="4"/>
  <c r="H469" i="4"/>
  <c r="H466" i="4"/>
  <c r="H462" i="4"/>
  <c r="H460" i="4"/>
  <c r="H457" i="4"/>
  <c r="H454" i="4"/>
  <c r="H451" i="4"/>
  <c r="H444" i="4"/>
  <c r="H443" i="4"/>
  <c r="H438" i="4"/>
  <c r="H429" i="4"/>
  <c r="H421" i="4"/>
  <c r="H263" i="4"/>
  <c r="H418" i="4"/>
  <c r="H412" i="4"/>
  <c r="H409" i="4"/>
  <c r="H408" i="4"/>
  <c r="H405" i="4"/>
  <c r="H398" i="4"/>
  <c r="H396" i="4"/>
  <c r="H395" i="4"/>
  <c r="H394" i="4"/>
  <c r="H209" i="4"/>
  <c r="H391" i="4"/>
  <c r="H387" i="4"/>
  <c r="H384" i="4"/>
  <c r="H380" i="4"/>
  <c r="H378" i="4"/>
  <c r="H373" i="4"/>
  <c r="H375" i="4"/>
  <c r="H371" i="4"/>
  <c r="H369" i="4"/>
  <c r="H365" i="4"/>
  <c r="H368" i="4"/>
  <c r="H363" i="4"/>
  <c r="H361" i="4"/>
  <c r="H360" i="4"/>
  <c r="H359" i="4"/>
  <c r="H357" i="4"/>
  <c r="H354" i="4"/>
  <c r="H352" i="4"/>
  <c r="H351" i="4"/>
  <c r="H348" i="4"/>
  <c r="H347" i="4"/>
  <c r="H346" i="4"/>
  <c r="H345" i="4"/>
  <c r="H344" i="4"/>
  <c r="H340" i="4"/>
  <c r="H339" i="4"/>
  <c r="H338" i="4"/>
  <c r="H326" i="4"/>
  <c r="H342" i="4"/>
  <c r="H332" i="4"/>
  <c r="H328" i="4"/>
  <c r="H327" i="4"/>
  <c r="H323" i="4"/>
  <c r="H317" i="4"/>
  <c r="H314" i="4"/>
  <c r="H303" i="4"/>
  <c r="H309" i="4"/>
  <c r="H307" i="4"/>
  <c r="H306" i="4"/>
  <c r="H304" i="4"/>
  <c r="H296" i="4"/>
  <c r="H295" i="4"/>
  <c r="H293" i="4"/>
  <c r="H286" i="4"/>
  <c r="H285" i="4"/>
  <c r="H279" i="4"/>
  <c r="H277" i="4"/>
  <c r="H275" i="4"/>
  <c r="H267" i="4"/>
  <c r="H258" i="4"/>
  <c r="H257" i="4"/>
  <c r="H253" i="4"/>
  <c r="H250" i="4"/>
  <c r="H249" i="4"/>
  <c r="H245" i="4"/>
  <c r="H243" i="4"/>
  <c r="H242" i="4"/>
  <c r="H239" i="4"/>
  <c r="H233" i="4"/>
  <c r="H229" i="4"/>
  <c r="H228" i="4"/>
  <c r="H226" i="4"/>
  <c r="H225" i="4"/>
  <c r="H222" i="4"/>
  <c r="H217" i="4"/>
  <c r="H210" i="4"/>
  <c r="H206" i="4"/>
  <c r="H191" i="4"/>
  <c r="H201" i="4"/>
  <c r="H198" i="4"/>
  <c r="H197" i="4"/>
  <c r="H193" i="4"/>
  <c r="H190" i="4"/>
  <c r="H189" i="4"/>
  <c r="H188" i="4"/>
  <c r="H185" i="4"/>
  <c r="H184" i="4"/>
  <c r="H177" i="4"/>
  <c r="H174" i="4"/>
  <c r="H172" i="4"/>
  <c r="H168" i="4"/>
  <c r="H163" i="4"/>
  <c r="H161" i="4"/>
  <c r="H139" i="4"/>
  <c r="H159" i="4"/>
  <c r="H158" i="4"/>
  <c r="H150" i="4"/>
  <c r="H151" i="4"/>
  <c r="H148" i="4"/>
  <c r="H146" i="4"/>
  <c r="H145" i="4"/>
  <c r="H143" i="4"/>
  <c r="H141" i="4"/>
  <c r="H137" i="4"/>
  <c r="H135" i="4"/>
  <c r="H133" i="4"/>
  <c r="H124" i="4"/>
  <c r="H123" i="4"/>
  <c r="H97" i="4"/>
  <c r="H121" i="4"/>
  <c r="H119" i="4"/>
  <c r="H117" i="4"/>
  <c r="H116" i="4"/>
  <c r="H111" i="4"/>
  <c r="H108" i="4"/>
  <c r="H106" i="4"/>
  <c r="H104" i="4"/>
  <c r="H103" i="4"/>
  <c r="H101" i="4"/>
  <c r="H100" i="4"/>
  <c r="H98" i="4"/>
  <c r="H96" i="4"/>
  <c r="H95" i="4"/>
  <c r="H94" i="4"/>
  <c r="H89" i="4"/>
  <c r="H88" i="4"/>
  <c r="H80" i="4"/>
  <c r="H76" i="4"/>
  <c r="H73" i="4"/>
  <c r="H67" i="4"/>
  <c r="H57" i="4"/>
  <c r="H54" i="4"/>
  <c r="H52" i="4"/>
  <c r="H51" i="4"/>
  <c r="H50" i="4"/>
  <c r="H42" i="4"/>
  <c r="H41" i="4"/>
  <c r="H39" i="4"/>
  <c r="H35" i="4"/>
  <c r="H34" i="4"/>
  <c r="H28" i="4"/>
  <c r="H24" i="4"/>
  <c r="H19" i="4"/>
  <c r="H16" i="4"/>
  <c r="H61" i="4"/>
  <c r="H552" i="4"/>
  <c r="H574" i="4"/>
  <c r="H792" i="4"/>
  <c r="H780" i="4"/>
  <c r="H589" i="4"/>
  <c r="H619" i="4"/>
  <c r="H714" i="4"/>
  <c r="H713" i="4"/>
  <c r="H527" i="4"/>
  <c r="H857" i="4"/>
  <c r="H856" i="4"/>
  <c r="H855" i="4"/>
  <c r="H853" i="4"/>
  <c r="H850" i="4"/>
  <c r="H847" i="4"/>
  <c r="H846" i="4"/>
  <c r="H845" i="4"/>
  <c r="H840" i="4"/>
  <c r="H838" i="4"/>
  <c r="H837" i="4"/>
  <c r="H834" i="4"/>
  <c r="H833" i="4"/>
  <c r="H832" i="4"/>
  <c r="H828" i="4"/>
  <c r="H825" i="4"/>
  <c r="H824" i="4"/>
  <c r="H822" i="4"/>
  <c r="H819" i="4"/>
  <c r="H813" i="4"/>
  <c r="H812" i="4"/>
  <c r="H811" i="4"/>
  <c r="H810" i="4"/>
  <c r="H809" i="4"/>
  <c r="H808" i="4"/>
  <c r="H807" i="4"/>
  <c r="H806" i="4"/>
  <c r="H805" i="4"/>
  <c r="H804" i="4"/>
  <c r="H802" i="4"/>
  <c r="H800" i="4"/>
  <c r="H797" i="4"/>
  <c r="H796" i="4"/>
  <c r="H793" i="4"/>
  <c r="H791" i="4"/>
  <c r="H788" i="4"/>
  <c r="H787" i="4"/>
  <c r="H786" i="4"/>
  <c r="H785" i="4"/>
  <c r="H784" i="4"/>
  <c r="H782" i="4"/>
  <c r="H781" i="4"/>
  <c r="H779" i="4"/>
  <c r="H778" i="4"/>
  <c r="H777" i="4"/>
  <c r="H776" i="4"/>
  <c r="H772" i="4"/>
  <c r="H770" i="4"/>
  <c r="H769" i="4"/>
  <c r="H767" i="4"/>
  <c r="H766" i="4"/>
  <c r="H765" i="4"/>
  <c r="H764" i="4"/>
  <c r="H763" i="4"/>
  <c r="H760" i="4"/>
  <c r="H759" i="4"/>
  <c r="H756" i="4"/>
  <c r="H755" i="4"/>
  <c r="H751" i="4"/>
  <c r="H749" i="4"/>
  <c r="H747" i="4"/>
  <c r="H746" i="4"/>
  <c r="H744" i="4"/>
  <c r="H743" i="4"/>
  <c r="H742" i="4"/>
  <c r="H740" i="4"/>
  <c r="H734" i="4"/>
  <c r="H728" i="4"/>
  <c r="H727" i="4"/>
  <c r="H726" i="4"/>
  <c r="H724" i="4"/>
  <c r="H722" i="4"/>
  <c r="H721" i="4"/>
  <c r="H720" i="4"/>
  <c r="H719" i="4"/>
  <c r="H717" i="4"/>
  <c r="H715" i="4"/>
  <c r="H712" i="4"/>
  <c r="H703" i="4"/>
  <c r="H699" i="4"/>
  <c r="H698" i="4"/>
  <c r="H697" i="4"/>
  <c r="H694" i="4"/>
  <c r="H692" i="4"/>
  <c r="H689" i="4"/>
  <c r="H684" i="4"/>
  <c r="H682" i="4"/>
  <c r="H681" i="4"/>
  <c r="H679" i="4"/>
  <c r="H673" i="4"/>
  <c r="H672" i="4"/>
  <c r="H670" i="4"/>
  <c r="H669" i="4"/>
  <c r="H668" i="4"/>
  <c r="H667" i="4"/>
  <c r="H665" i="4"/>
  <c r="H664" i="4"/>
  <c r="H662" i="4"/>
  <c r="H661" i="4"/>
  <c r="H660" i="4"/>
  <c r="H659" i="4"/>
  <c r="H653" i="4"/>
  <c r="H651" i="4"/>
  <c r="H648" i="4"/>
  <c r="H643" i="4"/>
  <c r="H642" i="4"/>
  <c r="H640" i="4"/>
  <c r="H636" i="4"/>
  <c r="H634" i="4"/>
  <c r="H631" i="4"/>
  <c r="H630" i="4"/>
  <c r="H629" i="4"/>
  <c r="H625" i="4"/>
  <c r="H624" i="4"/>
  <c r="H623" i="4"/>
  <c r="H622" i="4"/>
  <c r="H621" i="4"/>
  <c r="H620" i="4"/>
  <c r="H616" i="4"/>
  <c r="H613" i="4"/>
  <c r="H610" i="4"/>
  <c r="H609" i="4"/>
  <c r="H607" i="4"/>
  <c r="H606" i="4"/>
  <c r="H605" i="4"/>
  <c r="H604" i="4"/>
  <c r="H598" i="4"/>
  <c r="H597" i="4"/>
  <c r="H596" i="4"/>
  <c r="H595" i="4"/>
  <c r="H594" i="4"/>
  <c r="H592" i="4"/>
  <c r="H588" i="4"/>
  <c r="H587" i="4"/>
  <c r="H585" i="4"/>
  <c r="H584" i="4"/>
  <c r="H582" i="4"/>
  <c r="H581" i="4"/>
  <c r="H578" i="4"/>
  <c r="H576" i="4"/>
  <c r="H575" i="4"/>
  <c r="H573" i="4"/>
  <c r="H572" i="4"/>
  <c r="H569" i="4"/>
  <c r="H568" i="4"/>
  <c r="H565" i="4"/>
  <c r="H564" i="4"/>
  <c r="H561" i="4"/>
  <c r="H560" i="4"/>
  <c r="H557" i="4"/>
  <c r="H556" i="4"/>
  <c r="H555" i="4"/>
  <c r="H551" i="4"/>
  <c r="H550" i="4"/>
  <c r="H548" i="4"/>
  <c r="H547" i="4"/>
  <c r="H544" i="4"/>
  <c r="H543" i="4"/>
  <c r="H535" i="4"/>
  <c r="H532" i="4"/>
  <c r="H531" i="4"/>
  <c r="H529" i="4"/>
  <c r="H528" i="4"/>
  <c r="H524" i="4"/>
  <c r="H523" i="4"/>
  <c r="H522" i="4"/>
  <c r="H521" i="4"/>
  <c r="H518" i="4"/>
  <c r="H516" i="4"/>
  <c r="H515" i="4"/>
  <c r="H512" i="4"/>
  <c r="H510" i="4"/>
  <c r="H509" i="4"/>
  <c r="H504" i="4"/>
  <c r="H501" i="4"/>
  <c r="H500" i="4"/>
  <c r="H499" i="4"/>
  <c r="H498" i="4"/>
  <c r="H494" i="4"/>
  <c r="H493" i="4"/>
  <c r="H492" i="4"/>
  <c r="H490" i="4"/>
  <c r="H487" i="4"/>
  <c r="H486" i="4"/>
  <c r="H485" i="4"/>
  <c r="H484" i="4"/>
  <c r="H483" i="4"/>
  <c r="H481" i="4"/>
  <c r="H477" i="4"/>
  <c r="H468" i="4"/>
  <c r="H467" i="4"/>
  <c r="H465" i="4"/>
  <c r="H464" i="4"/>
  <c r="H463" i="4"/>
  <c r="H461" i="4"/>
  <c r="H459" i="4"/>
  <c r="H456" i="4"/>
  <c r="H455" i="4"/>
  <c r="H453" i="4"/>
  <c r="H452" i="4"/>
  <c r="H449" i="4"/>
  <c r="H448" i="4"/>
  <c r="H446" i="4"/>
  <c r="H445" i="4"/>
  <c r="H442" i="4"/>
  <c r="H441" i="4"/>
  <c r="H439" i="4"/>
  <c r="H437" i="4"/>
  <c r="H436" i="4"/>
  <c r="H435" i="4"/>
  <c r="H433" i="4"/>
  <c r="H432" i="4"/>
  <c r="H431" i="4"/>
  <c r="H430" i="4"/>
  <c r="H428" i="4"/>
  <c r="H427" i="4"/>
  <c r="H426" i="4"/>
  <c r="H425" i="4"/>
  <c r="H424" i="4"/>
  <c r="H423" i="4"/>
  <c r="H422" i="4"/>
  <c r="H411" i="4"/>
  <c r="H417" i="4"/>
  <c r="H416" i="4"/>
  <c r="H415" i="4"/>
  <c r="H414" i="4"/>
  <c r="H413" i="4"/>
  <c r="H407" i="4"/>
  <c r="H404" i="4"/>
  <c r="H403" i="4"/>
  <c r="H402" i="4"/>
  <c r="H401" i="4"/>
  <c r="H399" i="4"/>
  <c r="H397" i="4"/>
  <c r="H393" i="4"/>
  <c r="H392" i="4"/>
  <c r="H390" i="4"/>
  <c r="H389" i="4"/>
  <c r="H388" i="4"/>
  <c r="H386" i="4"/>
  <c r="H385" i="4"/>
  <c r="H383" i="4"/>
  <c r="H382" i="4"/>
  <c r="H381" i="4"/>
  <c r="H374" i="4"/>
  <c r="H372" i="4"/>
  <c r="H370" i="4"/>
  <c r="H367" i="4"/>
  <c r="H366" i="4"/>
  <c r="H364" i="4"/>
  <c r="H358" i="4"/>
  <c r="H355" i="4"/>
  <c r="H353" i="4"/>
  <c r="H350" i="4"/>
  <c r="H349" i="4"/>
  <c r="H343" i="4"/>
  <c r="H341" i="4"/>
  <c r="H337" i="4"/>
  <c r="H336" i="4"/>
  <c r="H335" i="4"/>
  <c r="H334" i="4"/>
  <c r="H333" i="4"/>
  <c r="H330" i="4"/>
  <c r="H329" i="4"/>
  <c r="H324" i="4"/>
  <c r="H322" i="4"/>
  <c r="H321" i="4"/>
  <c r="H320" i="4"/>
  <c r="H319" i="4"/>
  <c r="H318" i="4"/>
  <c r="H316" i="4"/>
  <c r="H315" i="4"/>
  <c r="H313" i="4"/>
  <c r="H312" i="4"/>
  <c r="H310" i="4"/>
  <c r="H308" i="4"/>
  <c r="H305" i="4"/>
  <c r="H302" i="4"/>
  <c r="H301" i="4"/>
  <c r="H299" i="4"/>
  <c r="H297" i="4"/>
  <c r="H292" i="4"/>
  <c r="H291" i="4"/>
  <c r="H290" i="4"/>
  <c r="H289" i="4"/>
  <c r="H284" i="4"/>
  <c r="H283" i="4"/>
  <c r="H282" i="4"/>
  <c r="H281" i="4"/>
  <c r="H280" i="4"/>
  <c r="H278" i="4"/>
  <c r="H276" i="4"/>
  <c r="H272" i="4"/>
  <c r="H271" i="4"/>
  <c r="H270" i="4"/>
  <c r="H268" i="4"/>
  <c r="H266" i="4"/>
  <c r="H265" i="4"/>
  <c r="H264" i="4"/>
  <c r="H262" i="4"/>
  <c r="H260" i="4"/>
  <c r="H259" i="4"/>
  <c r="H288" i="4"/>
  <c r="H256" i="4"/>
  <c r="H254" i="4"/>
  <c r="H252" i="4"/>
  <c r="H251" i="4"/>
  <c r="H248" i="4"/>
  <c r="H246" i="4"/>
  <c r="H244" i="4"/>
  <c r="H241" i="4"/>
  <c r="H240" i="4"/>
  <c r="H187" i="4"/>
  <c r="H237" i="4"/>
  <c r="H236" i="4"/>
  <c r="H235" i="4"/>
  <c r="H232" i="4"/>
  <c r="H231" i="4"/>
  <c r="H230" i="4"/>
  <c r="H227" i="4"/>
  <c r="H224" i="4"/>
  <c r="H223" i="4"/>
  <c r="H221" i="4"/>
  <c r="H219" i="4"/>
  <c r="H218" i="4"/>
  <c r="H216" i="4"/>
  <c r="H215" i="4"/>
  <c r="H214" i="4"/>
  <c r="H213" i="4"/>
  <c r="H212" i="4"/>
  <c r="H211" i="4"/>
  <c r="H208" i="4"/>
  <c r="H207" i="4"/>
  <c r="H205" i="4"/>
  <c r="H204" i="4"/>
  <c r="H203" i="4"/>
  <c r="H200" i="4"/>
  <c r="H196" i="4"/>
  <c r="H194" i="4"/>
  <c r="H192" i="4"/>
  <c r="H186" i="4"/>
  <c r="H183" i="4"/>
  <c r="H182" i="4"/>
  <c r="H180" i="4"/>
  <c r="H179" i="4"/>
  <c r="H171" i="4"/>
  <c r="H170" i="4"/>
  <c r="H169" i="4"/>
  <c r="H167" i="4"/>
  <c r="H166" i="4"/>
  <c r="H165" i="4"/>
  <c r="H162" i="4"/>
  <c r="H160" i="4"/>
  <c r="H157" i="4"/>
  <c r="H156" i="4"/>
  <c r="H155" i="4"/>
  <c r="H154" i="4"/>
  <c r="H153" i="4"/>
  <c r="H149" i="4"/>
  <c r="H147" i="4"/>
  <c r="H144" i="4"/>
  <c r="H142" i="4"/>
  <c r="H140" i="4"/>
  <c r="H138" i="4"/>
  <c r="H136" i="4"/>
  <c r="H134" i="4"/>
  <c r="H132" i="4"/>
  <c r="H131" i="4"/>
  <c r="H129" i="4"/>
  <c r="H128" i="4"/>
  <c r="H127" i="4"/>
  <c r="H126" i="4"/>
  <c r="H125" i="4"/>
  <c r="H122" i="4"/>
  <c r="H120" i="4"/>
  <c r="H118" i="4"/>
  <c r="H115" i="4"/>
  <c r="H114" i="4"/>
  <c r="H110" i="4"/>
  <c r="H109" i="4"/>
  <c r="H107" i="4"/>
  <c r="H105" i="4"/>
  <c r="H102" i="4"/>
  <c r="H99" i="4"/>
  <c r="H93" i="4"/>
  <c r="H91" i="4"/>
  <c r="H90" i="4"/>
  <c r="H87" i="4"/>
  <c r="H86" i="4"/>
  <c r="H85" i="4"/>
  <c r="H84" i="4"/>
  <c r="H82" i="4"/>
  <c r="H79" i="4"/>
  <c r="H78" i="4"/>
  <c r="H77" i="4"/>
  <c r="H75" i="4"/>
  <c r="H74" i="4"/>
  <c r="H72" i="4"/>
  <c r="H71" i="4"/>
  <c r="H70" i="4"/>
  <c r="H68" i="4"/>
  <c r="H65" i="4"/>
  <c r="H64" i="4"/>
  <c r="H63" i="4"/>
  <c r="H60" i="4"/>
  <c r="H59" i="4"/>
  <c r="H58" i="4"/>
  <c r="H55" i="4"/>
  <c r="H53" i="4"/>
  <c r="H48" i="4"/>
  <c r="H45" i="4"/>
  <c r="H44" i="4"/>
  <c r="H56" i="4"/>
  <c r="H43" i="4"/>
  <c r="H40" i="4"/>
  <c r="H38" i="4"/>
  <c r="H33" i="4"/>
  <c r="H32" i="4"/>
  <c r="H31" i="4"/>
  <c r="H30" i="4"/>
  <c r="H29" i="4"/>
  <c r="H27" i="4"/>
  <c r="H26" i="4"/>
  <c r="H25" i="4"/>
  <c r="H23" i="4"/>
  <c r="H21" i="4"/>
  <c r="H20" i="4"/>
  <c r="H18" i="4"/>
  <c r="H17" i="4"/>
  <c r="H15" i="4"/>
  <c r="H14" i="4"/>
  <c r="H13" i="4"/>
  <c r="H12" i="4"/>
  <c r="H11" i="4"/>
  <c r="H10" i="4"/>
  <c r="H9" i="4"/>
  <c r="H8" i="4"/>
  <c r="H7" i="4"/>
  <c r="J6" i="4"/>
  <c r="H6" i="4"/>
</calcChain>
</file>

<file path=xl/sharedStrings.xml><?xml version="1.0" encoding="utf-8"?>
<sst xmlns="http://schemas.openxmlformats.org/spreadsheetml/2006/main" count="12918" uniqueCount="5031">
  <si>
    <t>Submission Date</t>
  </si>
  <si>
    <t>Họ và tên đệm</t>
  </si>
  <si>
    <t>Tên</t>
  </si>
  <si>
    <t>Ngày sinh</t>
  </si>
  <si>
    <t>Giới tính</t>
  </si>
  <si>
    <t>Chiều cao (cm)</t>
  </si>
  <si>
    <t>Cân nặng (kg)</t>
  </si>
  <si>
    <t>Khối</t>
  </si>
  <si>
    <t>Lớp 1</t>
  </si>
  <si>
    <t>Lớp 2</t>
  </si>
  <si>
    <t>Lớp 3</t>
  </si>
  <si>
    <t>Lớp 4</t>
  </si>
  <si>
    <t>Lớp 5</t>
  </si>
  <si>
    <t>Họ và tên cha mẹ học sinh</t>
  </si>
  <si>
    <t>Email liên lạc</t>
  </si>
  <si>
    <t>Cha mẹ học sinh lựa chọn sản phẩm và số lượng</t>
  </si>
  <si>
    <t>Jul 13, 2023</t>
  </si>
  <si>
    <t>Nguyễn Lê Nhật</t>
  </si>
  <si>
    <t>Nam</t>
  </si>
  <si>
    <t>Apr 8, 2015</t>
  </si>
  <si>
    <t>Khối 3</t>
  </si>
  <si>
    <t>3CI1</t>
  </si>
  <si>
    <t>Lê Nhật Vương</t>
  </si>
  <si>
    <t>0985711891</t>
  </si>
  <si>
    <t>vuongln85@gmail.com</t>
  </si>
  <si>
    <t>Phạm Chí</t>
  </si>
  <si>
    <t>Ân</t>
  </si>
  <si>
    <t>Jul 29, 2013</t>
  </si>
  <si>
    <t>Khối 5</t>
  </si>
  <si>
    <t>5CI1</t>
  </si>
  <si>
    <t>Lê Thu Hà</t>
  </si>
  <si>
    <t>0986434627</t>
  </si>
  <si>
    <t>lethuha1988@gmail.com</t>
  </si>
  <si>
    <t>Nguyễn Đức</t>
  </si>
  <si>
    <t>Minh</t>
  </si>
  <si>
    <t>Feb 9, 2016</t>
  </si>
  <si>
    <t>Khối 1</t>
  </si>
  <si>
    <t>1CI6</t>
  </si>
  <si>
    <t>Trịnh Thu Hương</t>
  </si>
  <si>
    <t>0978456866</t>
  </si>
  <si>
    <t>binboss161889@gmail.com</t>
  </si>
  <si>
    <t>Nguyễn Bảo</t>
  </si>
  <si>
    <t>Quyên</t>
  </si>
  <si>
    <t>Jan 18, 2014</t>
  </si>
  <si>
    <t>Nữ</t>
  </si>
  <si>
    <t>Khối 4</t>
  </si>
  <si>
    <t>4CI6</t>
  </si>
  <si>
    <t>Hoàng Thanh Hương</t>
  </si>
  <si>
    <t>0866220505</t>
  </si>
  <si>
    <t>huongn@latca.com.vn</t>
  </si>
  <si>
    <t>Nhữ Sơn</t>
  </si>
  <si>
    <t>Hà</t>
  </si>
  <si>
    <t>Feb 1, 2017</t>
  </si>
  <si>
    <t>1CI11</t>
  </si>
  <si>
    <t>Nguyễn Thị Thuỷ Hương</t>
  </si>
  <si>
    <t>0982215211</t>
  </si>
  <si>
    <t>ntt.huong@contechgroup.vn</t>
  </si>
  <si>
    <t>Trần Khôi</t>
  </si>
  <si>
    <t>Nguyên</t>
  </si>
  <si>
    <t>Jun 1, 2017</t>
  </si>
  <si>
    <t>Nguyễn Thị Phương</t>
  </si>
  <si>
    <t>0932261246</t>
  </si>
  <si>
    <t>nguyenphuong.d6ql1@gmail.com</t>
  </si>
  <si>
    <t>Đỗ Đăng</t>
  </si>
  <si>
    <t>Khoa</t>
  </si>
  <si>
    <t>Feb 21, 2017</t>
  </si>
  <si>
    <t>Đỗ Quốc Anh</t>
  </si>
  <si>
    <t>0904118186</t>
  </si>
  <si>
    <t>anh.doquoc@gmail.com</t>
  </si>
  <si>
    <t>Bùi Tuệ</t>
  </si>
  <si>
    <t>Nhi</t>
  </si>
  <si>
    <t>May 15, 2015</t>
  </si>
  <si>
    <t>3CI7</t>
  </si>
  <si>
    <t>Đỗ Hồng Dương</t>
  </si>
  <si>
    <t>0912776599</t>
  </si>
  <si>
    <t>duong1910@gmail.com</t>
  </si>
  <si>
    <t>Ngô Minh</t>
  </si>
  <si>
    <t>Khang</t>
  </si>
  <si>
    <t>Aug 11, 2015</t>
  </si>
  <si>
    <t>Nguyễn Phương Thuý</t>
  </si>
  <si>
    <t>0904269883</t>
  </si>
  <si>
    <t>thuynp0801@gmail.com</t>
  </si>
  <si>
    <t>Phạm  Dương</t>
  </si>
  <si>
    <t>Đức</t>
  </si>
  <si>
    <t>Sep 1, 2017</t>
  </si>
  <si>
    <t>1CI1</t>
  </si>
  <si>
    <t>Nguyễn Hiền Phương</t>
  </si>
  <si>
    <t>0929588888</t>
  </si>
  <si>
    <t>hienphuong@gmail.com</t>
  </si>
  <si>
    <t>NGUYỄN TUẤN</t>
  </si>
  <si>
    <t>MINH</t>
  </si>
  <si>
    <t>May 1, 2017</t>
  </si>
  <si>
    <t>1CI3</t>
  </si>
  <si>
    <t>NGUYỄN MINH PHƯỢNG</t>
  </si>
  <si>
    <t>0943091234</t>
  </si>
  <si>
    <t>phuongnm.1109@gmail.com</t>
  </si>
  <si>
    <t>Lê Châu Minh</t>
  </si>
  <si>
    <t>Ngọc</t>
  </si>
  <si>
    <t>Feb 2, 2016</t>
  </si>
  <si>
    <t>Khối 2</t>
  </si>
  <si>
    <t>2CI2</t>
  </si>
  <si>
    <t>Dương Minh Trang</t>
  </si>
  <si>
    <t>0983668988</t>
  </si>
  <si>
    <t>minhtrangduong3112@gmail.com</t>
  </si>
  <si>
    <t>Lê Châu Bảo</t>
  </si>
  <si>
    <t>Mar 18, 2014</t>
  </si>
  <si>
    <t>4CI3</t>
  </si>
  <si>
    <t>Vương minh</t>
  </si>
  <si>
    <t>Châu</t>
  </si>
  <si>
    <t>May 10, 2017</t>
  </si>
  <si>
    <t>1CI5</t>
  </si>
  <si>
    <t>Lương thị phương thuý</t>
  </si>
  <si>
    <t>0789123783</t>
  </si>
  <si>
    <t>luongthiphuongthuy@gmail.com</t>
  </si>
  <si>
    <t>Đinh Công</t>
  </si>
  <si>
    <t>Thành</t>
  </si>
  <si>
    <t>Jan 24, 2015</t>
  </si>
  <si>
    <t>3CI3</t>
  </si>
  <si>
    <t>Phạm Việt Hà</t>
  </si>
  <si>
    <t>0975647237</t>
  </si>
  <si>
    <t>Hapham.neu53@gmail.com</t>
  </si>
  <si>
    <t>Đinh Thành</t>
  </si>
  <si>
    <t>Công</t>
  </si>
  <si>
    <t>Jul 12, 2023</t>
  </si>
  <si>
    <t>Hoàng Bảo</t>
  </si>
  <si>
    <t>Jan 21, 2013</t>
  </si>
  <si>
    <t>Nguyễn Thị Hồng Vân</t>
  </si>
  <si>
    <t>0912296898</t>
  </si>
  <si>
    <t>vanlinhnhi2013@gmail.com</t>
  </si>
  <si>
    <t>Dương Công</t>
  </si>
  <si>
    <t>Nov 6, 2017</t>
  </si>
  <si>
    <t>Hoàng Thị Ánh</t>
  </si>
  <si>
    <t>0943201155</t>
  </si>
  <si>
    <t>nganhien80@gmail.com</t>
  </si>
  <si>
    <t>Bùi Minh</t>
  </si>
  <si>
    <t>Feb 22, 2013</t>
  </si>
  <si>
    <t>5CI5</t>
  </si>
  <si>
    <t>Phạm Nam Vân</t>
  </si>
  <si>
    <t>0989097300</t>
  </si>
  <si>
    <t>bqtuan@gmail.com</t>
  </si>
  <si>
    <t>Lưu Phạm Kiều</t>
  </si>
  <si>
    <t>Diễm</t>
  </si>
  <si>
    <t>Jan 6, 2017</t>
  </si>
  <si>
    <t>1CI2</t>
  </si>
  <si>
    <t>Phạm Thị Hằng</t>
  </si>
  <si>
    <t>0989119666</t>
  </si>
  <si>
    <t>hangvabn@gmail.com</t>
  </si>
  <si>
    <t>Bùi Khánh</t>
  </si>
  <si>
    <t>Vy</t>
  </si>
  <si>
    <t>Dec 16, 2017</t>
  </si>
  <si>
    <t>Nguyễn Thị Phương Mai</t>
  </si>
  <si>
    <t>0915913071</t>
  </si>
  <si>
    <t>maintp.sic@gmail.com</t>
  </si>
  <si>
    <t>Nguyễn Hải</t>
  </si>
  <si>
    <t>Đăng</t>
  </si>
  <si>
    <t>May 22, 2017</t>
  </si>
  <si>
    <t>1CI9</t>
  </si>
  <si>
    <t>Nguyễn Trung Kiên</t>
  </si>
  <si>
    <t>0983158938</t>
  </si>
  <si>
    <t>lanchau.hua@gmail.com</t>
  </si>
  <si>
    <t>Nguyễn Hồng Thanh</t>
  </si>
  <si>
    <t>Mai</t>
  </si>
  <si>
    <t>Mar 11, 2017</t>
  </si>
  <si>
    <t>0915541993</t>
  </si>
  <si>
    <t>Daokhanhhuyen93.ad@gmail.com</t>
  </si>
  <si>
    <t>Trương Minh</t>
  </si>
  <si>
    <t>Anh</t>
  </si>
  <si>
    <t>Dec 21, 2017</t>
  </si>
  <si>
    <t>1CI8</t>
  </si>
  <si>
    <t>Đồng Thị Nhân</t>
  </si>
  <si>
    <t>0973552729</t>
  </si>
  <si>
    <t>Dongnhan.hcatv@gmail.com</t>
  </si>
  <si>
    <t>Phạm Lê Thành</t>
  </si>
  <si>
    <t>Apr 26, 2017</t>
  </si>
  <si>
    <t>Tống Thị Mai Tâm</t>
  </si>
  <si>
    <t>0979824668</t>
  </si>
  <si>
    <t>tongmaitam@gmail.com</t>
  </si>
  <si>
    <t>Hồ Khải</t>
  </si>
  <si>
    <t>Phong</t>
  </si>
  <si>
    <t>Nov 12, 2013</t>
  </si>
  <si>
    <t>5CI9</t>
  </si>
  <si>
    <t>Phạm Thị Thu Trang</t>
  </si>
  <si>
    <t>0913218518</t>
  </si>
  <si>
    <t>motngaymoi2808@gmail.com</t>
  </si>
  <si>
    <t>Vũ Minh</t>
  </si>
  <si>
    <t>Trang</t>
  </si>
  <si>
    <t>Feb 20, 2017</t>
  </si>
  <si>
    <t>Nguyễn Thị Quỳnh Khanh</t>
  </si>
  <si>
    <t>0914558255</t>
  </si>
  <si>
    <t>khanhntq82@gmail.com</t>
  </si>
  <si>
    <t>Nguyễn Minh</t>
  </si>
  <si>
    <t>Nov 12, 2017</t>
  </si>
  <si>
    <t>1CI10</t>
  </si>
  <si>
    <t>Kim Thị Như Mai</t>
  </si>
  <si>
    <t>035203795</t>
  </si>
  <si>
    <t>kimnhumai@gmail.com</t>
  </si>
  <si>
    <t>Phạm Lê Tú</t>
  </si>
  <si>
    <t>Mar 25, 2013</t>
  </si>
  <si>
    <t>5CI6</t>
  </si>
  <si>
    <t>Nguyễn Đạt Nam</t>
  </si>
  <si>
    <t>Khôi</t>
  </si>
  <si>
    <t>May 11, 2017</t>
  </si>
  <si>
    <t>Vũ Thị Cúc</t>
  </si>
  <si>
    <t>0979249363</t>
  </si>
  <si>
    <t>cuc.lawyer@gmail.com</t>
  </si>
  <si>
    <t>Nguyễn Ngọc Tường</t>
  </si>
  <si>
    <t>Lam</t>
  </si>
  <si>
    <t>Jan 29, 2016</t>
  </si>
  <si>
    <t>2CI3</t>
  </si>
  <si>
    <t>Đỗ Mai Hương</t>
  </si>
  <si>
    <t>0398846388</t>
  </si>
  <si>
    <t>do.maihuong88@gmail.com</t>
  </si>
  <si>
    <t>Nguyễn Khôi</t>
  </si>
  <si>
    <t>May 31, 2014</t>
  </si>
  <si>
    <t>4CI9</t>
  </si>
  <si>
    <t>Văn Thị Thủy</t>
  </si>
  <si>
    <t>0983830946</t>
  </si>
  <si>
    <t>atuan291@gmail.com</t>
  </si>
  <si>
    <t>Lê Nguyễn Minh</t>
  </si>
  <si>
    <t>An</t>
  </si>
  <si>
    <t>Jan 5, 2013</t>
  </si>
  <si>
    <t>Nguyễn Thị Yên Thùy</t>
  </si>
  <si>
    <t>0961004248</t>
  </si>
  <si>
    <t>yenthuynguyen88@gmail.com</t>
  </si>
  <si>
    <t>VŨ NGỌC TRÚC</t>
  </si>
  <si>
    <t>MAI</t>
  </si>
  <si>
    <t>Feb 10, 2017</t>
  </si>
  <si>
    <t>1CI7</t>
  </si>
  <si>
    <t>NGUYỄN THỊ HUẾ</t>
  </si>
  <si>
    <t>0946345867</t>
  </si>
  <si>
    <t>huent55@vpbank.com.vn</t>
  </si>
  <si>
    <t>Đào Minh</t>
  </si>
  <si>
    <t>Apr 15, 2014</t>
  </si>
  <si>
    <t>Nguyễn Thị Mỹ</t>
  </si>
  <si>
    <t>0904274868</t>
  </si>
  <si>
    <t>bsmy111416@gmail.com</t>
  </si>
  <si>
    <t>NAM</t>
  </si>
  <si>
    <t>Sep 17, 2017</t>
  </si>
  <si>
    <t>Nguyễn Thị Dung</t>
  </si>
  <si>
    <t>0975591686</t>
  </si>
  <si>
    <t>dungnt2910@gmail.com</t>
  </si>
  <si>
    <t>Feb 24, 2015</t>
  </si>
  <si>
    <t>3CI5</t>
  </si>
  <si>
    <t>LÊ QUANG LONG</t>
  </si>
  <si>
    <t>0987848448</t>
  </si>
  <si>
    <t>lequanglong8287@gmail.com</t>
  </si>
  <si>
    <t>Nguyễn Đồng</t>
  </si>
  <si>
    <t>Hưng</t>
  </si>
  <si>
    <t>Aug 8, 2016</t>
  </si>
  <si>
    <t>2CI10</t>
  </si>
  <si>
    <t>Nguyễn Thuỳ Dung</t>
  </si>
  <si>
    <t>0904065785</t>
  </si>
  <si>
    <t>marchmoon.td@gmail.com</t>
  </si>
  <si>
    <t>Lê Khải</t>
  </si>
  <si>
    <t>Uy</t>
  </si>
  <si>
    <t>Jan 27, 2015</t>
  </si>
  <si>
    <t>Lê Quang Khải</t>
  </si>
  <si>
    <t>0936775639</t>
  </si>
  <si>
    <t>khailq2706@gmail.com</t>
  </si>
  <si>
    <t>Nguyễn Hoàng</t>
  </si>
  <si>
    <t>Dương</t>
  </si>
  <si>
    <t>Oct 14, 2017</t>
  </si>
  <si>
    <t>1CI4</t>
  </si>
  <si>
    <t>Nguyễn Anh Tuấn</t>
  </si>
  <si>
    <t>0915141176</t>
  </si>
  <si>
    <t>laomap08@gmail.com</t>
  </si>
  <si>
    <t>Nguyễn Kiên</t>
  </si>
  <si>
    <t>Bách</t>
  </si>
  <si>
    <t>Nguyễn Thị Kim Hải</t>
  </si>
  <si>
    <t>0904341809</t>
  </si>
  <si>
    <t>kimhaivtv1@gmail.com</t>
  </si>
  <si>
    <t>May 24, 2016</t>
  </si>
  <si>
    <t>Nguyễn Thị Hằng</t>
  </si>
  <si>
    <t>0989380720</t>
  </si>
  <si>
    <t>hangnguyen9x.neu@gmail.com</t>
  </si>
  <si>
    <t>Nguyễn Mai Hạ</t>
  </si>
  <si>
    <t>My</t>
  </si>
  <si>
    <t>May 14, 2014</t>
  </si>
  <si>
    <t>4CI2</t>
  </si>
  <si>
    <t>Viên thu hương</t>
  </si>
  <si>
    <t>0904523455</t>
  </si>
  <si>
    <t>huong.vienthu@gmail.com</t>
  </si>
  <si>
    <t>Vũ Duy</t>
  </si>
  <si>
    <t>Tùng</t>
  </si>
  <si>
    <t>May 14, 2015</t>
  </si>
  <si>
    <t>Lê Thị Kim Dung</t>
  </si>
  <si>
    <t>0836407640</t>
  </si>
  <si>
    <t>duybacktnn@gmail.com</t>
  </si>
  <si>
    <t>Nguyễn Tú</t>
  </si>
  <si>
    <t>Apr 29, 2016</t>
  </si>
  <si>
    <t>2CI9</t>
  </si>
  <si>
    <t>Trương Thị Mỹ Hạnh</t>
  </si>
  <si>
    <t>0936471118</t>
  </si>
  <si>
    <t>myhanh.anh15@gmail.com</t>
  </si>
  <si>
    <t>Trần Trung</t>
  </si>
  <si>
    <t>Sơn</t>
  </si>
  <si>
    <t>Apr 1, 2014</t>
  </si>
  <si>
    <t>4CI4</t>
  </si>
  <si>
    <t>Lương Thị Yến</t>
  </si>
  <si>
    <t>0936199659</t>
  </si>
  <si>
    <t>yenluonghd@gmail.com</t>
  </si>
  <si>
    <t>Aug 31, 2017</t>
  </si>
  <si>
    <t>Hồ Thị Thanh Nga</t>
  </si>
  <si>
    <t>0982141468</t>
  </si>
  <si>
    <t>3ktnga@gmail.com</t>
  </si>
  <si>
    <t>Lê Viết</t>
  </si>
  <si>
    <t>Bảo</t>
  </si>
  <si>
    <t>Jan 3, 2016</t>
  </si>
  <si>
    <t>2CI1</t>
  </si>
  <si>
    <t>Nguyễn Thị Yến</t>
  </si>
  <si>
    <t>0981198886</t>
  </si>
  <si>
    <t>nguyenyen1084@gmail.com</t>
  </si>
  <si>
    <t>Nguyễn Lâm</t>
  </si>
  <si>
    <t>Dung</t>
  </si>
  <si>
    <t>Oct 16, 2015</t>
  </si>
  <si>
    <t>Nguyễn Thị Thu Hương</t>
  </si>
  <si>
    <t>0982334455</t>
  </si>
  <si>
    <t>jennynguyen.kb@gmail.com</t>
  </si>
  <si>
    <t>Lại Nhật</t>
  </si>
  <si>
    <t>Huy</t>
  </si>
  <si>
    <t>Aug 26, 2017</t>
  </si>
  <si>
    <t>Đào Thị Lan Hương</t>
  </si>
  <si>
    <t>0981122166</t>
  </si>
  <si>
    <t>Huonganhmkt@gmail.com</t>
  </si>
  <si>
    <t>Nguyễn Đình Trường</t>
  </si>
  <si>
    <t>Lâm</t>
  </si>
  <si>
    <t>Jan 20, 2016</t>
  </si>
  <si>
    <t>Nguyễn Thị Hải Yến</t>
  </si>
  <si>
    <t>0902228004</t>
  </si>
  <si>
    <t>yennth0502@gmail.com</t>
  </si>
  <si>
    <t>Đặng Doãn Khánh</t>
  </si>
  <si>
    <t>Phương</t>
  </si>
  <si>
    <t>Oct 5, 2015</t>
  </si>
  <si>
    <t>Doãn Thị Hiền Hội</t>
  </si>
  <si>
    <t>0984189994</t>
  </si>
  <si>
    <t>doanhoi.vn@gmail.com</t>
  </si>
  <si>
    <t>Bùi Trần Gia</t>
  </si>
  <si>
    <t>Linh</t>
  </si>
  <si>
    <t>Apr 1, 2016</t>
  </si>
  <si>
    <t>Trần Thị Thu Hiền</t>
  </si>
  <si>
    <t>0912452547</t>
  </si>
  <si>
    <t>ktranhien@gmail.com</t>
  </si>
  <si>
    <t>Phạm Bảo</t>
  </si>
  <si>
    <t>Khánh</t>
  </si>
  <si>
    <t>Dec 4, 2013</t>
  </si>
  <si>
    <t>Đỗ Thu Hà</t>
  </si>
  <si>
    <t>0974736265</t>
  </si>
  <si>
    <t>dothuhadhsp@gmail.com</t>
  </si>
  <si>
    <t>Nguyễn Thị Thảo</t>
  </si>
  <si>
    <t>Jan 31, 2015</t>
  </si>
  <si>
    <t>Trần Thị Bích Hạnh</t>
  </si>
  <si>
    <t>0989631979</t>
  </si>
  <si>
    <t>tuanquang1a7@gmail.com</t>
  </si>
  <si>
    <t>Sep 15, 2017</t>
  </si>
  <si>
    <t>Tạ Thị Việt Nga</t>
  </si>
  <si>
    <t>0934588512</t>
  </si>
  <si>
    <t>ngataviet@gmail.com</t>
  </si>
  <si>
    <t>Nguyễn Hồng Ngọc</t>
  </si>
  <si>
    <t>Ánh</t>
  </si>
  <si>
    <t>Mar 11, 2013</t>
  </si>
  <si>
    <t>0947304430</t>
  </si>
  <si>
    <t>trangthupham88@gmail.com</t>
  </si>
  <si>
    <t>Nguyễn Trọng Minh</t>
  </si>
  <si>
    <t>Jan 31, 2017</t>
  </si>
  <si>
    <t>Nguyễn Trọng Hoà</t>
  </si>
  <si>
    <t>0904709099</t>
  </si>
  <si>
    <t>tronghoa139@gmail.com</t>
  </si>
  <si>
    <t>Nguyễn An</t>
  </si>
  <si>
    <t>Nhiên</t>
  </si>
  <si>
    <t>Nov 15, 2017</t>
  </si>
  <si>
    <t>Nguyễn Thị Hồng Nhung</t>
  </si>
  <si>
    <t>0978641983</t>
  </si>
  <si>
    <t>Trangnhungtn292@gmail.com</t>
  </si>
  <si>
    <t>Dec 24, 2016</t>
  </si>
  <si>
    <t>Phạm trung kiên</t>
  </si>
  <si>
    <t>0979159189</t>
  </si>
  <si>
    <t>kienpham90@gmail.com</t>
  </si>
  <si>
    <t>Dương Trung</t>
  </si>
  <si>
    <t>Dũng</t>
  </si>
  <si>
    <t>Oct 25, 2017</t>
  </si>
  <si>
    <t>Nguyễn Thị Minh Hạnh</t>
  </si>
  <si>
    <t>0968168199</t>
  </si>
  <si>
    <t>hanhp5@gmail.com</t>
  </si>
  <si>
    <t>Nguyễn Hà</t>
  </si>
  <si>
    <t>Jan 13, 2014</t>
  </si>
  <si>
    <t>Trần Thị Phương Hoa</t>
  </si>
  <si>
    <t>0986210713</t>
  </si>
  <si>
    <t>phuonghoaneu1177@gmail.com</t>
  </si>
  <si>
    <t>Oct 26, 2017</t>
  </si>
  <si>
    <t>Nguyễn Hải Yến</t>
  </si>
  <si>
    <t>0961911359</t>
  </si>
  <si>
    <t>nhy110991@gmail.com</t>
  </si>
  <si>
    <t>Nguyễn Thị Minh</t>
  </si>
  <si>
    <t>Jul 26, 2014</t>
  </si>
  <si>
    <t>4CI1</t>
  </si>
  <si>
    <t>Nguyễn Thị Hồng Hạnh</t>
  </si>
  <si>
    <t>0984531666</t>
  </si>
  <si>
    <t>hanhnth26071985@gmail.com</t>
  </si>
  <si>
    <t>nguyen nhat</t>
  </si>
  <si>
    <t>phong</t>
  </si>
  <si>
    <t>Feb 8, 2014</t>
  </si>
  <si>
    <t>Do Kim Bang</t>
  </si>
  <si>
    <t>0912349548</t>
  </si>
  <si>
    <t>bsbangvtm1@gmail.com</t>
  </si>
  <si>
    <t>Đoàn Thục</t>
  </si>
  <si>
    <t>Mar 20, 2017</t>
  </si>
  <si>
    <t>Trần Thị Bích Liên</t>
  </si>
  <si>
    <t>0904175917</t>
  </si>
  <si>
    <t>tblien75321@gmail.com</t>
  </si>
  <si>
    <t>Nguyễn</t>
  </si>
  <si>
    <t>Apr 10, 2015</t>
  </si>
  <si>
    <t>Trần Thị Tươi</t>
  </si>
  <si>
    <t>0356666766</t>
  </si>
  <si>
    <t>baogia.khangphat@gmail.com</t>
  </si>
  <si>
    <t>Vũ Cát Gia</t>
  </si>
  <si>
    <t>Oct 10, 2017</t>
  </si>
  <si>
    <t>Vũ Thị Hải Ly</t>
  </si>
  <si>
    <t>0976094443</t>
  </si>
  <si>
    <t>hailyvu2912@gmail.com</t>
  </si>
  <si>
    <t>Sep 28, 2015</t>
  </si>
  <si>
    <t>Nguyễn Thanh Vân</t>
  </si>
  <si>
    <t>0904361778</t>
  </si>
  <si>
    <t>vannt151@gmail.com</t>
  </si>
  <si>
    <t>Apr 13, 2013</t>
  </si>
  <si>
    <t>5CI2</t>
  </si>
  <si>
    <t>Đàm Thanh Thủy</t>
  </si>
  <si>
    <t>0975541579</t>
  </si>
  <si>
    <t>thuydam@nguyensieu.edu.vn</t>
  </si>
  <si>
    <t>Tú Anh</t>
  </si>
  <si>
    <t>Oct 9, 2016</t>
  </si>
  <si>
    <t>2CI8</t>
  </si>
  <si>
    <t>Nguyễn Phương Thảo</t>
  </si>
  <si>
    <t>0904101993</t>
  </si>
  <si>
    <t>npthaohanu410@gmail.com</t>
  </si>
  <si>
    <t>Đinh Ngọc Phương</t>
  </si>
  <si>
    <t>Apr 21, 2016</t>
  </si>
  <si>
    <t>Bùi Thanh Hằng</t>
  </si>
  <si>
    <t>0974892178</t>
  </si>
  <si>
    <t>hangbt.1809@gmail.com</t>
  </si>
  <si>
    <t>Trần Khánh</t>
  </si>
  <si>
    <t>Dec 28, 2015</t>
  </si>
  <si>
    <t>Trần Thu Hà</t>
  </si>
  <si>
    <t>0904998840</t>
  </si>
  <si>
    <t>tranha000777@gmail.com</t>
  </si>
  <si>
    <t>Phương Khánh</t>
  </si>
  <si>
    <t>Apr 6, 2017</t>
  </si>
  <si>
    <t>Nguyễn Thị Thu Hằng</t>
  </si>
  <si>
    <t>0912707278</t>
  </si>
  <si>
    <t>hang250978@gmail.com</t>
  </si>
  <si>
    <t>Trần Quỳnh</t>
  </si>
  <si>
    <t>Mar 28, 2017</t>
  </si>
  <si>
    <t>Nguyễn Thị Hà</t>
  </si>
  <si>
    <t>0988018827</t>
  </si>
  <si>
    <t>nguyenha49@gmail.com</t>
  </si>
  <si>
    <t>Bùi Quang</t>
  </si>
  <si>
    <t>Mạnh</t>
  </si>
  <si>
    <t>Nov 26, 2015</t>
  </si>
  <si>
    <t>3CI9</t>
  </si>
  <si>
    <t>Cao Nguyên</t>
  </si>
  <si>
    <t>Aug 11, 2014</t>
  </si>
  <si>
    <t>4CI8</t>
  </si>
  <si>
    <t>Nguyễn Thị Minh Thanh</t>
  </si>
  <si>
    <t>0983122358</t>
  </si>
  <si>
    <t>Caophena2010@gmail.com</t>
  </si>
  <si>
    <t>Đặng Tuấn</t>
  </si>
  <si>
    <t>Apr 2, 2013</t>
  </si>
  <si>
    <t>0919225676</t>
  </si>
  <si>
    <t>Vietphuongnam2013@gmail.com</t>
  </si>
  <si>
    <t>Phan Tuệ</t>
  </si>
  <si>
    <t>Jan 7, 2013</t>
  </si>
  <si>
    <t>Trần Minh Hà</t>
  </si>
  <si>
    <t>0904841689</t>
  </si>
  <si>
    <t>Haminh25@gmail.com</t>
  </si>
  <si>
    <t>Nguyễn Huy</t>
  </si>
  <si>
    <t>Hoàng</t>
  </si>
  <si>
    <t>Apr 24, 2015</t>
  </si>
  <si>
    <t>Nguyễn Thuỳ Linh</t>
  </si>
  <si>
    <t>0983021889</t>
  </si>
  <si>
    <t>linh.nguyen8910@gmail.com</t>
  </si>
  <si>
    <t>May 24, 2013</t>
  </si>
  <si>
    <t>Nguyễn Thị Mai Sang</t>
  </si>
  <si>
    <t>0904330884</t>
  </si>
  <si>
    <t>sangkpmg@gmail.com</t>
  </si>
  <si>
    <t>Lê Ngọc Minh</t>
  </si>
  <si>
    <t>Tâm</t>
  </si>
  <si>
    <t>Nov 20, 2017</t>
  </si>
  <si>
    <t>Lê Mạnh Cường</t>
  </si>
  <si>
    <t>0936.668.669</t>
  </si>
  <si>
    <t>cuonglm8@gmail.com</t>
  </si>
  <si>
    <t>Jan 15, 2016</t>
  </si>
  <si>
    <t>Nguyễn Thị Phương Linh</t>
  </si>
  <si>
    <t>0983822986</t>
  </si>
  <si>
    <t>linhphuong229@gmail.com</t>
  </si>
  <si>
    <t>Bùi Thị Vân</t>
  </si>
  <si>
    <t>Nov 21, 2014</t>
  </si>
  <si>
    <t>Lương Thị Lệ Quyên</t>
  </si>
  <si>
    <t>0976550353</t>
  </si>
  <si>
    <t>ankhanh369@gmail.com</t>
  </si>
  <si>
    <t>HÀ KHÁNH</t>
  </si>
  <si>
    <t>VY</t>
  </si>
  <si>
    <t>Dec 8, 2016</t>
  </si>
  <si>
    <t>2CI5</t>
  </si>
  <si>
    <t>ĐOÀN THUỲ LINH</t>
  </si>
  <si>
    <t>0987344989</t>
  </si>
  <si>
    <t>linhdt.tbc@gmail.com</t>
  </si>
  <si>
    <t>Bùi Tuệ Khánh</t>
  </si>
  <si>
    <t>Chi</t>
  </si>
  <si>
    <t>Oct 17, 2017</t>
  </si>
  <si>
    <t>Nguyễn Thị Vân</t>
  </si>
  <si>
    <t>0903250889</t>
  </si>
  <si>
    <t>vannt1201@gmail.com</t>
  </si>
  <si>
    <t>Vũ Mai</t>
  </si>
  <si>
    <t>Ý</t>
  </si>
  <si>
    <t>Jan 27, 2013</t>
  </si>
  <si>
    <t>5CI4</t>
  </si>
  <si>
    <t>Phạm Thị Lương Hằng</t>
  </si>
  <si>
    <t>0906221180</t>
  </si>
  <si>
    <t>luonghang@gmail.com</t>
  </si>
  <si>
    <t>Trần Yến</t>
  </si>
  <si>
    <t>Mar 21, 2015</t>
  </si>
  <si>
    <t>Trương Thùy Dương</t>
  </si>
  <si>
    <t>0989755541</t>
  </si>
  <si>
    <t>thuyduong8780@gmail.com</t>
  </si>
  <si>
    <t>Nguyễn Hoàng Quỳnh</t>
  </si>
  <si>
    <t>Jan 9, 2017</t>
  </si>
  <si>
    <t>Nguyễn Hoàng Sinh</t>
  </si>
  <si>
    <t>0989391082</t>
  </si>
  <si>
    <t>hoangsinhbk@gmail.com</t>
  </si>
  <si>
    <t>Phạm Như</t>
  </si>
  <si>
    <t>Jan 26, 2015</t>
  </si>
  <si>
    <t>Nguyễn Thị Bình</t>
  </si>
  <si>
    <t>0912070985</t>
  </si>
  <si>
    <t>binhnguyenhlu@gmail.com</t>
  </si>
  <si>
    <t>Hoàng Lê Khánh</t>
  </si>
  <si>
    <t>Oct 13, 2017</t>
  </si>
  <si>
    <t>Lê Thị Loan</t>
  </si>
  <si>
    <t>0986589536</t>
  </si>
  <si>
    <t>loanlt0109@gmail.com</t>
  </si>
  <si>
    <t>Chu Hương</t>
  </si>
  <si>
    <t>Giang</t>
  </si>
  <si>
    <t>Jan 13, 2013</t>
  </si>
  <si>
    <t>5CI7</t>
  </si>
  <si>
    <t>Chu Thanh Hiểu</t>
  </si>
  <si>
    <t>0913324333</t>
  </si>
  <si>
    <t>chuthanhhieu@gmail.com</t>
  </si>
  <si>
    <t>Lê Ngọc</t>
  </si>
  <si>
    <t>Feb 3, 2015</t>
  </si>
  <si>
    <t>Lê Thị Thanh Huyền</t>
  </si>
  <si>
    <t>0967238888</t>
  </si>
  <si>
    <t>lethanhhuyen0809@gmail.com</t>
  </si>
  <si>
    <t>Nguyễn Nhật</t>
  </si>
  <si>
    <t>Mar 16, 2015</t>
  </si>
  <si>
    <t>Đoàn Thị Thanh Tâm</t>
  </si>
  <si>
    <t>0984035512</t>
  </si>
  <si>
    <t>thanhtamhvtc59@gmail.com</t>
  </si>
  <si>
    <t>Trần Anh</t>
  </si>
  <si>
    <t>Thảo</t>
  </si>
  <si>
    <t>Oct 30, 2013</t>
  </si>
  <si>
    <t>Trần thị dịu hương</t>
  </si>
  <si>
    <t>0976140559</t>
  </si>
  <si>
    <t>ttdiuhuong@gmail.com</t>
  </si>
  <si>
    <t>Trần Việt Anh</t>
  </si>
  <si>
    <t>Jan 21, 2016</t>
  </si>
  <si>
    <t>Phạm Phương Thảo</t>
  </si>
  <si>
    <t>0812589546</t>
  </si>
  <si>
    <t>ppt8710@gmail.com</t>
  </si>
  <si>
    <t>Nguyễn Hồng</t>
  </si>
  <si>
    <t>Feb 27, 2015</t>
  </si>
  <si>
    <t>Nguyễn Trần Trung</t>
  </si>
  <si>
    <t>0913033014</t>
  </si>
  <si>
    <t>nguyentrantrunghh@gmail.com</t>
  </si>
  <si>
    <t>Phạm Minh Yến Trang</t>
  </si>
  <si>
    <t>May 9, 2014</t>
  </si>
  <si>
    <t>Đõi Thị Yến</t>
  </si>
  <si>
    <t>0988828683</t>
  </si>
  <si>
    <t>doyenulsa@gmail.com</t>
  </si>
  <si>
    <t>Phan Diệp Minh</t>
  </si>
  <si>
    <t>Dec 1, 2017</t>
  </si>
  <si>
    <t>Lê Thuỳ Dung</t>
  </si>
  <si>
    <t>0946633129</t>
  </si>
  <si>
    <t>dunglethuy129@gmail.com</t>
  </si>
  <si>
    <t>Đạng Bảo</t>
  </si>
  <si>
    <t>Hân</t>
  </si>
  <si>
    <t>Apr 19, 2013</t>
  </si>
  <si>
    <t>Nguyễn Thanh Huyền</t>
  </si>
  <si>
    <t>0933903405</t>
  </si>
  <si>
    <t>suoitocthanhxuan08@gmail.com</t>
  </si>
  <si>
    <t>Vũ tường</t>
  </si>
  <si>
    <t>Jul 14, 2017</t>
  </si>
  <si>
    <t>Lê thị thuỳ linh</t>
  </si>
  <si>
    <t>0967636292</t>
  </si>
  <si>
    <t>ljnhlee9999@gmail.com</t>
  </si>
  <si>
    <t>Lê Quý</t>
  </si>
  <si>
    <t>Bình</t>
  </si>
  <si>
    <t>Apr 4, 2016</t>
  </si>
  <si>
    <t>Hà Thanh Vân</t>
  </si>
  <si>
    <t>0983213788</t>
  </si>
  <si>
    <t>vanhathanh0916@gmail.com</t>
  </si>
  <si>
    <t>Đỗ Anh</t>
  </si>
  <si>
    <t>Feb 24, 2016</t>
  </si>
  <si>
    <t>0969583213</t>
  </si>
  <si>
    <t>yennth0104@gmail.com</t>
  </si>
  <si>
    <t>Vũ An</t>
  </si>
  <si>
    <t>Jan 29, 2015</t>
  </si>
  <si>
    <t>3CI8</t>
  </si>
  <si>
    <t>Vũ Văn Mạnh</t>
  </si>
  <si>
    <t>0946220893</t>
  </si>
  <si>
    <t>manhgj29@gmail.com</t>
  </si>
  <si>
    <t>Chu Xuân</t>
  </si>
  <si>
    <t>Cường</t>
  </si>
  <si>
    <t>Jun 11, 2017</t>
  </si>
  <si>
    <t>Nguyễn Diệu Linh</t>
  </si>
  <si>
    <t>0978328383</t>
  </si>
  <si>
    <t>dieulinh2012@gmail.com</t>
  </si>
  <si>
    <t>Jun 15, 2017</t>
  </si>
  <si>
    <t>Phạm Thị Hạnh Trang</t>
  </si>
  <si>
    <t>0949676789</t>
  </si>
  <si>
    <t>hanhtrang.nhp@gmail.com</t>
  </si>
  <si>
    <t>Phạm hoàng</t>
  </si>
  <si>
    <t>Thư</t>
  </si>
  <si>
    <t>Nov 5, 2017</t>
  </si>
  <si>
    <t>Nguyễn hoàng nga</t>
  </si>
  <si>
    <t>0968103977</t>
  </si>
  <si>
    <t>nganh2@evn.com.vn</t>
  </si>
  <si>
    <t>Phan Anh</t>
  </si>
  <si>
    <t>Apr 7, 2017</t>
  </si>
  <si>
    <t>TRẦN THỊ THU TRINH</t>
  </si>
  <si>
    <t>0983188894</t>
  </si>
  <si>
    <t>trantrinh189@gmail.com</t>
  </si>
  <si>
    <t>Jan 20, 2015</t>
  </si>
  <si>
    <t>3CI10</t>
  </si>
  <si>
    <t>Đỗ Thị Hoa</t>
  </si>
  <si>
    <t>0904.322.227</t>
  </si>
  <si>
    <t>knghoa0707@gmai.com</t>
  </si>
  <si>
    <t>Trịnh Tường</t>
  </si>
  <si>
    <t>Jul 3, 2017</t>
  </si>
  <si>
    <t>Nguyễn Thanh Minh</t>
  </si>
  <si>
    <t>0975854856</t>
  </si>
  <si>
    <t>ntminh3010@gmail.com</t>
  </si>
  <si>
    <t>Phạm Hoàng</t>
  </si>
  <si>
    <t>Đỗ Hoàng</t>
  </si>
  <si>
    <t>Nov 28, 2017</t>
  </si>
  <si>
    <t>Nguyễn Thị Kim Dung</t>
  </si>
  <si>
    <t>0981328888</t>
  </si>
  <si>
    <t>kimdzungnguyen89@gmail.com</t>
  </si>
  <si>
    <t>Dương Tuấn</t>
  </si>
  <si>
    <t>Apr 30, 2016</t>
  </si>
  <si>
    <t>Hoàng Thị Lâm Điệp</t>
  </si>
  <si>
    <t>0934636088</t>
  </si>
  <si>
    <t>ms.diephoang@gmail.com</t>
  </si>
  <si>
    <t>Đỗ Thảo</t>
  </si>
  <si>
    <t>Jul 16, 2013</t>
  </si>
  <si>
    <t>Nguyễn Tường</t>
  </si>
  <si>
    <t>May 10, 2016</t>
  </si>
  <si>
    <t>2CI7</t>
  </si>
  <si>
    <t>Nguyễn thị Huệ</t>
  </si>
  <si>
    <t>0985424638</t>
  </si>
  <si>
    <t>tuongminh1516@gmail.com</t>
  </si>
  <si>
    <t>Trịnh Bảo</t>
  </si>
  <si>
    <t>Sep 10, 2014</t>
  </si>
  <si>
    <t>Lê Thị Ngọc An</t>
  </si>
  <si>
    <t>0945938388</t>
  </si>
  <si>
    <t>lengocan1310@gmail.com</t>
  </si>
  <si>
    <t>Nguyễn Công</t>
  </si>
  <si>
    <t>Oct 29, 2014</t>
  </si>
  <si>
    <t>Lê Thị Hồng</t>
  </si>
  <si>
    <t>0943203338</t>
  </si>
  <si>
    <t>hong@tokyolink.com.vn</t>
  </si>
  <si>
    <t>Đặng Duy</t>
  </si>
  <si>
    <t>Jan 25, 2017</t>
  </si>
  <si>
    <t>Tran Thị Phương Liên</t>
  </si>
  <si>
    <t>0977243435</t>
  </si>
  <si>
    <t>phuonglientran.hlu@gmail.com</t>
  </si>
  <si>
    <t>Bùi Sỹ Tất</t>
  </si>
  <si>
    <t>Vinh</t>
  </si>
  <si>
    <t>Mar 23, 2013</t>
  </si>
  <si>
    <t>Trần Thị Minh Phương</t>
  </si>
  <si>
    <t>0984866990</t>
  </si>
  <si>
    <t>tranminhphuong2507@gmail.com</t>
  </si>
  <si>
    <t>Nguyễn Mai</t>
  </si>
  <si>
    <t>Khuê</t>
  </si>
  <si>
    <t>Mai Thị Kim Thoa</t>
  </si>
  <si>
    <t>0938180885</t>
  </si>
  <si>
    <t>hakhue0314@gmail.com</t>
  </si>
  <si>
    <t>Lê khánh</t>
  </si>
  <si>
    <t>Ngô thị minh</t>
  </si>
  <si>
    <t>0934636579</t>
  </si>
  <si>
    <t>tonycherry1519@gmail.com</t>
  </si>
  <si>
    <t>Lê Hoàng Quỳnh</t>
  </si>
  <si>
    <t>Aug 30, 2015</t>
  </si>
  <si>
    <t>Hoàng Phương Quỳnh</t>
  </si>
  <si>
    <t>0912894303</t>
  </si>
  <si>
    <t>phuongquynh83@gmail.com</t>
  </si>
  <si>
    <t>Nguyễn Huyền</t>
  </si>
  <si>
    <t>Jun 17, 2014</t>
  </si>
  <si>
    <t>Nguyễn Thương Huyền</t>
  </si>
  <si>
    <t>0904508677</t>
  </si>
  <si>
    <t>nguyenthuonghuyen1981@gmail.com</t>
  </si>
  <si>
    <t>Nguyễn trần khả</t>
  </si>
  <si>
    <t>Nov 29, 2015</t>
  </si>
  <si>
    <t>Trần thi hải yến</t>
  </si>
  <si>
    <t>0976222666</t>
  </si>
  <si>
    <t>tthywn91@gmail.com</t>
  </si>
  <si>
    <t>Vũ Bình</t>
  </si>
  <si>
    <t>Jan 15, 2013</t>
  </si>
  <si>
    <t>Hồ Thu Quyên</t>
  </si>
  <si>
    <t>0918846688</t>
  </si>
  <si>
    <t>thuquyen@vnu.edu.vn</t>
  </si>
  <si>
    <t>Từ Gia</t>
  </si>
  <si>
    <t>Jan 29, 2017</t>
  </si>
  <si>
    <t>Đào thị Ngân</t>
  </si>
  <si>
    <t>0973171177</t>
  </si>
  <si>
    <t>nganvietland2010@ail.com</t>
  </si>
  <si>
    <t>Nguyễn Anh</t>
  </si>
  <si>
    <t>Jan 29, 2013</t>
  </si>
  <si>
    <t>5CI3</t>
  </si>
  <si>
    <t>Đặng Thị Phương Thảo</t>
  </si>
  <si>
    <t>0904753066</t>
  </si>
  <si>
    <t>thaodtp23@gmail.com</t>
  </si>
  <si>
    <t>Apr 3, 2016</t>
  </si>
  <si>
    <t>Vũ Thị Thu Hương</t>
  </si>
  <si>
    <t>0904463553</t>
  </si>
  <si>
    <t>vtthuongbve@gmail.com</t>
  </si>
  <si>
    <t>NGUYỄN NGỌC ĐĂNG</t>
  </si>
  <si>
    <t>KHÔI</t>
  </si>
  <si>
    <t>Dec 7, 2017</t>
  </si>
  <si>
    <t>TRẦN HỒNG VÂN</t>
  </si>
  <si>
    <t>0911868692</t>
  </si>
  <si>
    <t>vantran1112@gmail.com</t>
  </si>
  <si>
    <t>TRẦN BẢO</t>
  </si>
  <si>
    <t>HÂN</t>
  </si>
  <si>
    <t>Jan 1, 2015</t>
  </si>
  <si>
    <t>Phan Thị Thu Hằng</t>
  </si>
  <si>
    <t>0914776788</t>
  </si>
  <si>
    <t>hang.phanthu1@vib.com.vn</t>
  </si>
  <si>
    <t>Phạm Trần Phong</t>
  </si>
  <si>
    <t>Trí</t>
  </si>
  <si>
    <t>Dec 29, 2015</t>
  </si>
  <si>
    <t>3CI4</t>
  </si>
  <si>
    <t>Trần Thị Thanh Hương</t>
  </si>
  <si>
    <t>0916803223</t>
  </si>
  <si>
    <t>huongtam310313@gmail.com</t>
  </si>
  <si>
    <t>Phạm Trần Lâm</t>
  </si>
  <si>
    <t>Jan 2, 2014</t>
  </si>
  <si>
    <t>tamhuong310313@gmail.com</t>
  </si>
  <si>
    <t>Đỗ Quỳnh</t>
  </si>
  <si>
    <t>Hương</t>
  </si>
  <si>
    <t>Nov 6, 2016</t>
  </si>
  <si>
    <t>2CI4</t>
  </si>
  <si>
    <t>Nguyễn Thu Hằng</t>
  </si>
  <si>
    <t>0983114187</t>
  </si>
  <si>
    <t>thuhangmdc@gmail.com</t>
  </si>
  <si>
    <t>Đào Khánh</t>
  </si>
  <si>
    <t>Dec 20, 2015</t>
  </si>
  <si>
    <t>Phạm Lê Huyền Trang</t>
  </si>
  <si>
    <t>0979946664</t>
  </si>
  <si>
    <t>trangplh@evn.com.vn</t>
  </si>
  <si>
    <t>Lê Minh</t>
  </si>
  <si>
    <t>Hạnh</t>
  </si>
  <si>
    <t>Mar 20, 2013</t>
  </si>
  <si>
    <t>5CI8</t>
  </si>
  <si>
    <t>Nguyễn Minh Hà</t>
  </si>
  <si>
    <t>0915965596</t>
  </si>
  <si>
    <t>bsminhha99@gmail.com</t>
  </si>
  <si>
    <t>Apr 17, 2017</t>
  </si>
  <si>
    <t>Phan Thị Nga</t>
  </si>
  <si>
    <t>0901994389</t>
  </si>
  <si>
    <t>phannga254hvnh@gmail.com</t>
  </si>
  <si>
    <t>Nguyễn Thảo</t>
  </si>
  <si>
    <t>Nguyễn Nhật Linh</t>
  </si>
  <si>
    <t>0963651122</t>
  </si>
  <si>
    <t>nhatlinh.hnue@gmail.com</t>
  </si>
  <si>
    <t>Nguyễn Ngọc Ngân</t>
  </si>
  <si>
    <t>Jan 21, 2014</t>
  </si>
  <si>
    <t>Lê Hải Yến</t>
  </si>
  <si>
    <t>0398246684</t>
  </si>
  <si>
    <t>lehaiyenhtc@gmail.com</t>
  </si>
  <si>
    <t>Tạ Gia</t>
  </si>
  <si>
    <t>Jan 23, 2017</t>
  </si>
  <si>
    <t>Bùi thị thu</t>
  </si>
  <si>
    <t>0934904386</t>
  </si>
  <si>
    <t>longkhanh01986@gmail.com</t>
  </si>
  <si>
    <t>Jun 14, 2014</t>
  </si>
  <si>
    <t>Nguyễn thị ánh tuyết</t>
  </si>
  <si>
    <t>0973689689</t>
  </si>
  <si>
    <t>snowxhh@gmail.com</t>
  </si>
  <si>
    <t>Apr 27, 2017</t>
  </si>
  <si>
    <t>NGUYỄN LAN PHƯƠNG</t>
  </si>
  <si>
    <t>0948175288</t>
  </si>
  <si>
    <t>nl.phuong8898@gmail.com</t>
  </si>
  <si>
    <t>Bùi Nguyễn Minh</t>
  </si>
  <si>
    <t>Jan 27, 2017</t>
  </si>
  <si>
    <t>Nguyễn Phương Dung</t>
  </si>
  <si>
    <t>0702099555</t>
  </si>
  <si>
    <t>dungnp.tbc@gmail.com</t>
  </si>
  <si>
    <t>Phạm Minh</t>
  </si>
  <si>
    <t>May 31, 2017</t>
  </si>
  <si>
    <t>Nguyễn Thị Ngát</t>
  </si>
  <si>
    <t>0363765678</t>
  </si>
  <si>
    <t>nguyenngat2908@gmail.com</t>
  </si>
  <si>
    <t>Jan 1, 2017</t>
  </si>
  <si>
    <t>Vũ Thị Phương</t>
  </si>
  <si>
    <t>0989891511</t>
  </si>
  <si>
    <t>phuongvutlu@gmail.com</t>
  </si>
  <si>
    <t>Phạm Nhật</t>
  </si>
  <si>
    <t>May 18, 2017</t>
  </si>
  <si>
    <t>0912084400</t>
  </si>
  <si>
    <t>phuongnt1217191@gmail.com</t>
  </si>
  <si>
    <t>LÊ TUẤN</t>
  </si>
  <si>
    <t>TÚ</t>
  </si>
  <si>
    <t>BÙI THỊ TÂM</t>
  </si>
  <si>
    <t>0358813583</t>
  </si>
  <si>
    <t>thaotam206tb@gmail.com</t>
  </si>
  <si>
    <t>Trần Bình</t>
  </si>
  <si>
    <t>Trần Thị Ngân</t>
  </si>
  <si>
    <t>0988765266</t>
  </si>
  <si>
    <t>ngancdncn@gmail.com</t>
  </si>
  <si>
    <t>Trần Nhật</t>
  </si>
  <si>
    <t>Jan 14, 2016</t>
  </si>
  <si>
    <t>NGUYỄN HỮU</t>
  </si>
  <si>
    <t>KHOA</t>
  </si>
  <si>
    <t>NGUYỄN THỊ NGỌC THUỶ</t>
  </si>
  <si>
    <t>0912081655</t>
  </si>
  <si>
    <t>kate.ngocthuy@gmail.com</t>
  </si>
  <si>
    <t>Trần Mạnh</t>
  </si>
  <si>
    <t>Mar 22, 2017</t>
  </si>
  <si>
    <t>Trần Thị Tú Anh</t>
  </si>
  <si>
    <t>0985045089</t>
  </si>
  <si>
    <t>hoada6088@gmail.com</t>
  </si>
  <si>
    <t>Phạm Tuấn</t>
  </si>
  <si>
    <t>Mar 6, 2015</t>
  </si>
  <si>
    <t>Lê Tường Vân</t>
  </si>
  <si>
    <t>0913509269</t>
  </si>
  <si>
    <t>vanle@nsps.edu.vn</t>
  </si>
  <si>
    <t>Nguyễn Gia</t>
  </si>
  <si>
    <t>Aug 9, 2015</t>
  </si>
  <si>
    <t>Nguyễn thị diệu Thúy</t>
  </si>
  <si>
    <t>0989000048</t>
  </si>
  <si>
    <t>lingaug21@gmail.com</t>
  </si>
  <si>
    <t>Nguyễn Tuấn</t>
  </si>
  <si>
    <t>Nguyễn Thị Thanh Hà</t>
  </si>
  <si>
    <t>0904201280</t>
  </si>
  <si>
    <t>thanhha80@gmail.com</t>
  </si>
  <si>
    <t>Trương Nam</t>
  </si>
  <si>
    <t>Jul 22, 2013</t>
  </si>
  <si>
    <t>Bùi Thị Ngọc Trang</t>
  </si>
  <si>
    <t>0983860426</t>
  </si>
  <si>
    <t>ngoctrang.neu@gmail.com</t>
  </si>
  <si>
    <t>May 17, 2017</t>
  </si>
  <si>
    <t>Trần Thị Ngọc Mai</t>
  </si>
  <si>
    <t>0903419914</t>
  </si>
  <si>
    <t>Mainxbtt@gmail.com</t>
  </si>
  <si>
    <t>Bùi Tuấn</t>
  </si>
  <si>
    <t>Nov 1, 2017</t>
  </si>
  <si>
    <t>Giáp Thị Thuỷ</t>
  </si>
  <si>
    <t>0979764131</t>
  </si>
  <si>
    <t>giapthuy1210@gmail.com</t>
  </si>
  <si>
    <t>Nguyễn Phan Anh</t>
  </si>
  <si>
    <t>Dec 25, 2016</t>
  </si>
  <si>
    <t>2CI6</t>
  </si>
  <si>
    <t>Phan Thu Hằng</t>
  </si>
  <si>
    <t>0912663709</t>
  </si>
  <si>
    <t>thuhang.nhog@gmail.com</t>
  </si>
  <si>
    <t>Đỗ Hồng</t>
  </si>
  <si>
    <t>Nov 14, 2016</t>
  </si>
  <si>
    <t>Nguyễn Thị Hiền</t>
  </si>
  <si>
    <t>0904802288</t>
  </si>
  <si>
    <t>hienphuongttvn@gmail.com</t>
  </si>
  <si>
    <t>Apr 23, 2013</t>
  </si>
  <si>
    <t>Nguyễn Thu Trà</t>
  </si>
  <si>
    <t>0904278837</t>
  </si>
  <si>
    <t>tra.nguyenvcb@gmail.com</t>
  </si>
  <si>
    <t>Nov 4, 2016</t>
  </si>
  <si>
    <t>Trần Vũ Huyền Chi</t>
  </si>
  <si>
    <t>0969364623</t>
  </si>
  <si>
    <t>tvhchi@gmail.com</t>
  </si>
  <si>
    <t>Trần Hạ</t>
  </si>
  <si>
    <t>May 13, 2017</t>
  </si>
  <si>
    <t>Nguyễn Thị Lâm Quỳnh</t>
  </si>
  <si>
    <t>0988773789</t>
  </si>
  <si>
    <t>lamquynh.katty@gmail.com</t>
  </si>
  <si>
    <t>NGUYỄN LÊ MINH</t>
  </si>
  <si>
    <t>NHẬT</t>
  </si>
  <si>
    <t>LÊ THỊ PHƯỢNG</t>
  </si>
  <si>
    <t>0984583859</t>
  </si>
  <si>
    <t>phuong.fle0303@gmail.com</t>
  </si>
  <si>
    <t>Trịnh Minh</t>
  </si>
  <si>
    <t>Sep 4, 2015</t>
  </si>
  <si>
    <t>Nguyễn Phương Anh</t>
  </si>
  <si>
    <t>0904990068</t>
  </si>
  <si>
    <t>pa79vimico@gmail.com</t>
  </si>
  <si>
    <t>Đỗ Tùng</t>
  </si>
  <si>
    <t>Oct 8, 2017</t>
  </si>
  <si>
    <t>Vũ Thị Thịnh</t>
  </si>
  <si>
    <t>0903468048</t>
  </si>
  <si>
    <t>thinhvupvmachino@gmail.com</t>
  </si>
  <si>
    <t>Jul 11, 2013</t>
  </si>
  <si>
    <t>Nguyễn Thái</t>
  </si>
  <si>
    <t>Tuấn</t>
  </si>
  <si>
    <t>Jun 14, 2016</t>
  </si>
  <si>
    <t>Bùi thị thu hằng</t>
  </si>
  <si>
    <t>0915123988</t>
  </si>
  <si>
    <t>hangbtt.ctv@gmail.com</t>
  </si>
  <si>
    <t>Đỗ Minh</t>
  </si>
  <si>
    <t>Phúc</t>
  </si>
  <si>
    <t>Jul 18, 2014</t>
  </si>
  <si>
    <t>Dương Thị Hằng</t>
  </si>
  <si>
    <t>0965602708</t>
  </si>
  <si>
    <t>Hangvhshop@gmail.com</t>
  </si>
  <si>
    <t>Trâm</t>
  </si>
  <si>
    <t>May 30, 2013</t>
  </si>
  <si>
    <t>Nguyễn Trần Duy</t>
  </si>
  <si>
    <t>Hiển</t>
  </si>
  <si>
    <t>Apr 3, 2014</t>
  </si>
  <si>
    <t>4CI7</t>
  </si>
  <si>
    <t>0979783189</t>
  </si>
  <si>
    <t>hatranthu83@gmail.com</t>
  </si>
  <si>
    <t>Nhật</t>
  </si>
  <si>
    <t>Feb 22, 2017</t>
  </si>
  <si>
    <t>Nguyễn Thị Hải Hà</t>
  </si>
  <si>
    <t>0904992899</t>
  </si>
  <si>
    <t>daiduong252004@gmail.com</t>
  </si>
  <si>
    <t>Jan 9, 2016</t>
  </si>
  <si>
    <t>Lê Thúy Nga</t>
  </si>
  <si>
    <t>0944120990</t>
  </si>
  <si>
    <t>ngale.lt09@gmail.com</t>
  </si>
  <si>
    <t>Đinh Minh</t>
  </si>
  <si>
    <t>Nov 8, 2013</t>
  </si>
  <si>
    <t>Đàm Ngọc Bích</t>
  </si>
  <si>
    <t>0983738558</t>
  </si>
  <si>
    <t>bichdn77@yahoo.com</t>
  </si>
  <si>
    <t>Mar 14, 2015</t>
  </si>
  <si>
    <t>0912425143</t>
  </si>
  <si>
    <t>haiyen2403@gmail.com</t>
  </si>
  <si>
    <t>Nguyễn Linh</t>
  </si>
  <si>
    <t>Phạm Thu Trang</t>
  </si>
  <si>
    <t>0989262859</t>
  </si>
  <si>
    <t>trang.phamthu281@gmail.com</t>
  </si>
  <si>
    <t>May 23, 2015</t>
  </si>
  <si>
    <t>3CI2</t>
  </si>
  <si>
    <t>Hà Thị Huệ</t>
  </si>
  <si>
    <t>0984898809</t>
  </si>
  <si>
    <t>hahue308@gmail.com</t>
  </si>
  <si>
    <t>Jul 4, 2017</t>
  </si>
  <si>
    <t>Phùng Thị Nhung</t>
  </si>
  <si>
    <t>0915088263</t>
  </si>
  <si>
    <t>trananhminh040717@gmail.com</t>
  </si>
  <si>
    <t>Lê</t>
  </si>
  <si>
    <t>Dec 26, 2015</t>
  </si>
  <si>
    <t>Lê Thị Lệ Dung</t>
  </si>
  <si>
    <t>0918982696</t>
  </si>
  <si>
    <t>dunglevtn@gmail.com</t>
  </si>
  <si>
    <t>Trần Quang</t>
  </si>
  <si>
    <t>Mar 23, 2017</t>
  </si>
  <si>
    <t>Trần phương Linh</t>
  </si>
  <si>
    <t>0904165885</t>
  </si>
  <si>
    <t>Transinhvuong5885@gmail.com</t>
  </si>
  <si>
    <t>Lưu Kim</t>
  </si>
  <si>
    <t>Apr 3, 2015</t>
  </si>
  <si>
    <t>Phạm Lệ Quyên</t>
  </si>
  <si>
    <t>0904802209</t>
  </si>
  <si>
    <t>quyenpham.stt@gmail.com</t>
  </si>
  <si>
    <t>Khanh</t>
  </si>
  <si>
    <t>Oct 15, 2013</t>
  </si>
  <si>
    <t>Nguyễn Thị Thúy Lan</t>
  </si>
  <si>
    <t>0915331728</t>
  </si>
  <si>
    <t>thuylan1912@gmail.com</t>
  </si>
  <si>
    <t>Dương Phương</t>
  </si>
  <si>
    <t>Nghi</t>
  </si>
  <si>
    <t>Bùi Thị Bích Phương</t>
  </si>
  <si>
    <t>0967791989</t>
  </si>
  <si>
    <t>bichphuongbui1989@gmail.com</t>
  </si>
  <si>
    <t>Đàm Tịnh</t>
  </si>
  <si>
    <t>Di</t>
  </si>
  <si>
    <t>Nov 16, 2016</t>
  </si>
  <si>
    <t>Lê Phương Thảo</t>
  </si>
  <si>
    <t>0989336690</t>
  </si>
  <si>
    <t>lephuongthaocnvn@gmail.com</t>
  </si>
  <si>
    <t>Trần Hà An</t>
  </si>
  <si>
    <t>Hà An</t>
  </si>
  <si>
    <t>Jun 13, 2017</t>
  </si>
  <si>
    <t>NGUYỄN HOÀNG</t>
  </si>
  <si>
    <t>Aug 3, 2016</t>
  </si>
  <si>
    <t>Lương Thị Thu Hiền</t>
  </si>
  <si>
    <t>0978556692</t>
  </si>
  <si>
    <t>hienltt2508@gmail.com</t>
  </si>
  <si>
    <t>Nguyễn Hoàng Tùng</t>
  </si>
  <si>
    <t>Thiện</t>
  </si>
  <si>
    <t>Sep 27, 2015</t>
  </si>
  <si>
    <t>Chu thanh tú</t>
  </si>
  <si>
    <t>0986986071</t>
  </si>
  <si>
    <t>ctt276@gmail.com</t>
  </si>
  <si>
    <t>Hoàng Phan Vũ</t>
  </si>
  <si>
    <t>Mar 7, 2015</t>
  </si>
  <si>
    <t>Nguyễn Quỳnh Thu</t>
  </si>
  <si>
    <t>0903465005</t>
  </si>
  <si>
    <t>quynhthu5277@gmail.com</t>
  </si>
  <si>
    <t>Nguyễn Ngọc</t>
  </si>
  <si>
    <t>Bích</t>
  </si>
  <si>
    <t>Apr 2, 2015</t>
  </si>
  <si>
    <t>Nguyễn Thị Kim Anh</t>
  </si>
  <si>
    <t>0916896166</t>
  </si>
  <si>
    <t>kimanhnguyen279@gmail.com</t>
  </si>
  <si>
    <t>Phạm Quang</t>
  </si>
  <si>
    <t>Dec 27, 2015</t>
  </si>
  <si>
    <t>Phạm Thị Thanh Thuỷ</t>
  </si>
  <si>
    <t>0907410550</t>
  </si>
  <si>
    <t>thanhthuy.phm@gmail.com</t>
  </si>
  <si>
    <t>Trần Phương</t>
  </si>
  <si>
    <t>Oct 27, 2017</t>
  </si>
  <si>
    <t>Hoàng Thị Hồng Hạnh</t>
  </si>
  <si>
    <t>0912361712</t>
  </si>
  <si>
    <t>honghanh1712@gmail.com</t>
  </si>
  <si>
    <t>LÊ TRÀ</t>
  </si>
  <si>
    <t>MY</t>
  </si>
  <si>
    <t>Apr 4, 2017</t>
  </si>
  <si>
    <t>NGUYỄN VÂN ANH</t>
  </si>
  <si>
    <t>0888666966</t>
  </si>
  <si>
    <t>kenbong1317@gmail.com</t>
  </si>
  <si>
    <t>Phạm Phú</t>
  </si>
  <si>
    <t>Jul 21, 2017</t>
  </si>
  <si>
    <t>Trịnh Ngoc Tú</t>
  </si>
  <si>
    <t>0967619999</t>
  </si>
  <si>
    <t>ngoctu.sep19@gmail.com</t>
  </si>
  <si>
    <t>Nguyễn Đức Gia</t>
  </si>
  <si>
    <t>Dec 5, 2015</t>
  </si>
  <si>
    <t>Bùi Thanh Huệ</t>
  </si>
  <si>
    <t>0936865866</t>
  </si>
  <si>
    <t>nhimmiutote@gmail.com</t>
  </si>
  <si>
    <t>Nguyễn Quang</t>
  </si>
  <si>
    <t>Aug 9, 2017</t>
  </si>
  <si>
    <t>Nguyễn Diễm My</t>
  </si>
  <si>
    <t>0913983040</t>
  </si>
  <si>
    <t>nguyendiemmy89@gmail.com</t>
  </si>
  <si>
    <t>Nguyễn Thanh</t>
  </si>
  <si>
    <t>Phùng Thị Huế</t>
  </si>
  <si>
    <t>0983559869</t>
  </si>
  <si>
    <t>hue8675@gmail.com</t>
  </si>
  <si>
    <t>Hà Hồng</t>
  </si>
  <si>
    <t>Dec 14, 2015</t>
  </si>
  <si>
    <t>Nguyễn thị thu hương</t>
  </si>
  <si>
    <t>0979954577</t>
  </si>
  <si>
    <t>thuhuong.dhy@gmail.com</t>
  </si>
  <si>
    <t>Dương Vĩ</t>
  </si>
  <si>
    <t>Dương Ngọc Hoa</t>
  </si>
  <si>
    <t>0918691086</t>
  </si>
  <si>
    <t>hoaduong910@gmail.com</t>
  </si>
  <si>
    <t>Đào Gia</t>
  </si>
  <si>
    <t>Apr 4, 2015</t>
  </si>
  <si>
    <t>Lại trúc quỳnh</t>
  </si>
  <si>
    <t>0987208855</t>
  </si>
  <si>
    <t>Daongoctrung1984@gmail.com</t>
  </si>
  <si>
    <t>Hoàng Lê Nam</t>
  </si>
  <si>
    <t>Sep 2, 2015</t>
  </si>
  <si>
    <t>Nguyễn Hà Phương</t>
  </si>
  <si>
    <t>0914808888</t>
  </si>
  <si>
    <t>phuong.nguyen275@gmail.com</t>
  </si>
  <si>
    <t>Feb 25, 2017</t>
  </si>
  <si>
    <t>Bùi Thị Thu Mên</t>
  </si>
  <si>
    <t>0934432889</t>
  </si>
  <si>
    <t>buimen87@gmail.com</t>
  </si>
  <si>
    <t>Trần Ngọc Lan</t>
  </si>
  <si>
    <t>Nov 15, 2016</t>
  </si>
  <si>
    <t>Trần Ngọc Tân</t>
  </si>
  <si>
    <t>0936870459</t>
  </si>
  <si>
    <t>tantrn2004@gmail.com</t>
  </si>
  <si>
    <t>Quách Ngọc Vân</t>
  </si>
  <si>
    <t>Oct 31, 2014</t>
  </si>
  <si>
    <t>Tô thị bích vân</t>
  </si>
  <si>
    <t>0913099440</t>
  </si>
  <si>
    <t>vantobich@gmail.com</t>
  </si>
  <si>
    <t>Trương Trí</t>
  </si>
  <si>
    <t>May 11, 2013</t>
  </si>
  <si>
    <t>Bùi An</t>
  </si>
  <si>
    <t>Feb 13, 2014</t>
  </si>
  <si>
    <t>Nguyễn Thị Huyền</t>
  </si>
  <si>
    <t>0983841111</t>
  </si>
  <si>
    <t>megaunhot1985@gmail.com</t>
  </si>
  <si>
    <t>Lê Gia Ngân</t>
  </si>
  <si>
    <t>May 18, 2014</t>
  </si>
  <si>
    <t>Đặng Hoa Quỳnh</t>
  </si>
  <si>
    <t>0982155868</t>
  </si>
  <si>
    <t>quynhdh82@gmail.com</t>
  </si>
  <si>
    <t>Võ Tá Nhật</t>
  </si>
  <si>
    <t>Quang</t>
  </si>
  <si>
    <t>Mar 25, 2015</t>
  </si>
  <si>
    <t>Phạm Đài Trang</t>
  </si>
  <si>
    <t>0944955456</t>
  </si>
  <si>
    <t>phamdaitrang.ht@gmail.com</t>
  </si>
  <si>
    <t>Lê Vũ Bảo</t>
  </si>
  <si>
    <t>Jul 23, 2016</t>
  </si>
  <si>
    <t>Vũ Thị Thu Vân</t>
  </si>
  <si>
    <t>0972188889</t>
  </si>
  <si>
    <t>thuvan.ftu@gmail.com</t>
  </si>
  <si>
    <t>Nguyễn Nam</t>
  </si>
  <si>
    <t>Jan 3, 2014</t>
  </si>
  <si>
    <t>Bùi Thị Bích Ngân</t>
  </si>
  <si>
    <t>0914868829</t>
  </si>
  <si>
    <t>nganbui0610@gmail.com</t>
  </si>
  <si>
    <t>Nguyen Phuong</t>
  </si>
  <si>
    <t>Ha</t>
  </si>
  <si>
    <t>Oct 27, 2016</t>
  </si>
  <si>
    <t>Ms Hanh</t>
  </si>
  <si>
    <t>0906241688</t>
  </si>
  <si>
    <t>hanhseta@gmail.com</t>
  </si>
  <si>
    <t>Trần</t>
  </si>
  <si>
    <t>Vũ</t>
  </si>
  <si>
    <t>Vũ Thị Bích Ngọc</t>
  </si>
  <si>
    <t>0914139998</t>
  </si>
  <si>
    <t>ngocvtb.luvina@gmail.com</t>
  </si>
  <si>
    <t>Quân</t>
  </si>
  <si>
    <t>Sep 16, 2017</t>
  </si>
  <si>
    <t>Jan 11, 2015</t>
  </si>
  <si>
    <t>Trần Huyền</t>
  </si>
  <si>
    <t>0913923389</t>
  </si>
  <si>
    <t>tranhuyen.gds@gmail.com</t>
  </si>
  <si>
    <t>Lê Nguyễn Trình</t>
  </si>
  <si>
    <t>Aug 12, 2017</t>
  </si>
  <si>
    <t>Nguyễn Thị Thương</t>
  </si>
  <si>
    <t>0988711904</t>
  </si>
  <si>
    <t>thuongnguyen1412@gmail.com</t>
  </si>
  <si>
    <t>Đặng Diễm</t>
  </si>
  <si>
    <t>Vi</t>
  </si>
  <si>
    <t>Jul 14, 2014</t>
  </si>
  <si>
    <t>4CI5</t>
  </si>
  <si>
    <t>Đàm Thị Thuỳ Dương</t>
  </si>
  <si>
    <t>0967886077</t>
  </si>
  <si>
    <t>thuyduong.229@gmail.com</t>
  </si>
  <si>
    <t>Oct 13, 2016</t>
  </si>
  <si>
    <t>Nguyễn Lệ Thuỷ</t>
  </si>
  <si>
    <t>0983483363</t>
  </si>
  <si>
    <t>lethuyhd@gmail.com</t>
  </si>
  <si>
    <t>Nguyễn Lân</t>
  </si>
  <si>
    <t>Nhã</t>
  </si>
  <si>
    <t>Jul 28, 2017</t>
  </si>
  <si>
    <t>Đỗ Thị Thoa Ngọc</t>
  </si>
  <si>
    <t>0978628997</t>
  </si>
  <si>
    <t>thoangoc2207@gmail.com</t>
  </si>
  <si>
    <t>Trần Hà</t>
  </si>
  <si>
    <t>Aug 2, 2017</t>
  </si>
  <si>
    <t>Phạm Thị Hồng Minh</t>
  </si>
  <si>
    <t>0989060387</t>
  </si>
  <si>
    <t>hongminh0603@gmail.com</t>
  </si>
  <si>
    <t>Việt</t>
  </si>
  <si>
    <t>Mar 24, 2013</t>
  </si>
  <si>
    <t>Vũ Thị Ngọc Hương</t>
  </si>
  <si>
    <t>0904386986</t>
  </si>
  <si>
    <t>huongvn82@gmail.com</t>
  </si>
  <si>
    <t>Mạc Phúc Hà</t>
  </si>
  <si>
    <t>Jun 10, 2017</t>
  </si>
  <si>
    <t>Đinh Thị Tâm</t>
  </si>
  <si>
    <t>0369859999</t>
  </si>
  <si>
    <t>mactamanh1991@gmail.com</t>
  </si>
  <si>
    <t>Nguyễn Quỳnh</t>
  </si>
  <si>
    <t>May 9, 2016</t>
  </si>
  <si>
    <t>Phạm Thị Quỳnh</t>
  </si>
  <si>
    <t>0969436789</t>
  </si>
  <si>
    <t>quynhpt1803@gmail.com</t>
  </si>
  <si>
    <t>Mạc Tâm</t>
  </si>
  <si>
    <t>Jul 3, 2015</t>
  </si>
  <si>
    <t>Nguyễn Khánh</t>
  </si>
  <si>
    <t>Jan 10, 2014</t>
  </si>
  <si>
    <t>Lã Thanh</t>
  </si>
  <si>
    <t>Huyền</t>
  </si>
  <si>
    <t>May 15, 2016</t>
  </si>
  <si>
    <t>Nguyễn Thị Thu Thuỷ</t>
  </si>
  <si>
    <t>0978866526</t>
  </si>
  <si>
    <t>nguyenthithuthuy992@gmail.com</t>
  </si>
  <si>
    <t>Phạm Khang</t>
  </si>
  <si>
    <t>Ninh</t>
  </si>
  <si>
    <t>Mar 25, 2016</t>
  </si>
  <si>
    <t>Đinh Quỳnh Trang</t>
  </si>
  <si>
    <t>0972411142</t>
  </si>
  <si>
    <t>trang.dinhquynh08@gmail.com</t>
  </si>
  <si>
    <t>Jun 3, 2015</t>
  </si>
  <si>
    <t>Nghiêm Mỹ Dung</t>
  </si>
  <si>
    <t>0983067862</t>
  </si>
  <si>
    <t>dungtatcxd@gmail.com</t>
  </si>
  <si>
    <t>May 16, 2015</t>
  </si>
  <si>
    <t>Nguyễn Phương Thu</t>
  </si>
  <si>
    <t>0989952302</t>
  </si>
  <si>
    <t>npthu.hn@gmail.com</t>
  </si>
  <si>
    <t>Nguyễn Đinh Đức</t>
  </si>
  <si>
    <t>Jan 4, 2016</t>
  </si>
  <si>
    <t>Phạm Anh Ngọc</t>
  </si>
  <si>
    <t>0915595556</t>
  </si>
  <si>
    <t>ngocphamanh86@gmail.com</t>
  </si>
  <si>
    <t>Trần Gia</t>
  </si>
  <si>
    <t>Aug 11, 2017</t>
  </si>
  <si>
    <t>Đỗ Thị Nga</t>
  </si>
  <si>
    <t>0962369391</t>
  </si>
  <si>
    <t>hikoreavn@gmail.com</t>
  </si>
  <si>
    <t>Nguyễn Đinh Tuệ</t>
  </si>
  <si>
    <t>Trương Ngọc Bảo</t>
  </si>
  <si>
    <t>Oct 20, 2015</t>
  </si>
  <si>
    <t>Đinh Thuỳ Linh</t>
  </si>
  <si>
    <t>0982261989</t>
  </si>
  <si>
    <t>thuylinhdinh.tln@gmail.com</t>
  </si>
  <si>
    <t>Jan 8, 2015</t>
  </si>
  <si>
    <t>Vũ Thị Anh Thơ</t>
  </si>
  <si>
    <t>0983168183</t>
  </si>
  <si>
    <t>thovpa@gmail.com</t>
  </si>
  <si>
    <t>Oct 4, 2014</t>
  </si>
  <si>
    <t>Nguyễn Thị Hồng Liên</t>
  </si>
  <si>
    <t>0906859685</t>
  </si>
  <si>
    <t>liennth96@gmail.com</t>
  </si>
  <si>
    <t>Bắc</t>
  </si>
  <si>
    <t>Aug 3, 2015</t>
  </si>
  <si>
    <t>Hoàng Thị Phương Lan</t>
  </si>
  <si>
    <t>0985248235</t>
  </si>
  <si>
    <t>hoanglan.at@gmail.com</t>
  </si>
  <si>
    <t>Nguyễn Diệu</t>
  </si>
  <si>
    <t>Jul 18, 2013</t>
  </si>
  <si>
    <t>Nguyễn Thị Kim Thoa</t>
  </si>
  <si>
    <t>0982231085</t>
  </si>
  <si>
    <t>kthoak53@yahoo.com</t>
  </si>
  <si>
    <t>Nguyễn Việt</t>
  </si>
  <si>
    <t>May 20, 2016</t>
  </si>
  <si>
    <t>Nguyễn Thị Thuỳ Vân</t>
  </si>
  <si>
    <t>0936435089</t>
  </si>
  <si>
    <t>nguyenthuyvantchq@gmail.com</t>
  </si>
  <si>
    <t>Sep 28, 2014</t>
  </si>
  <si>
    <t>Nguyễn Thị Hương Dịu</t>
  </si>
  <si>
    <t>0912700330</t>
  </si>
  <si>
    <t>huongdiu179@gmail.com</t>
  </si>
  <si>
    <t>Phạm Ngọc</t>
  </si>
  <si>
    <t>CHÂU</t>
  </si>
  <si>
    <t>Đinh Ngọc Dung</t>
  </si>
  <si>
    <t>0389116666</t>
  </si>
  <si>
    <t>dinhngocdung121988@gmail.com</t>
  </si>
  <si>
    <t>Sep 12, 2017</t>
  </si>
  <si>
    <t>Lê Hồng Ngọc</t>
  </si>
  <si>
    <t>0978389996</t>
  </si>
  <si>
    <t>ngocle221093@gmail.com</t>
  </si>
  <si>
    <t>Hà Chu</t>
  </si>
  <si>
    <t>Cẩm</t>
  </si>
  <si>
    <t>Phạm Hải Linh</t>
  </si>
  <si>
    <t>0947722234</t>
  </si>
  <si>
    <t>hailinhsphn@gmail.com</t>
  </si>
  <si>
    <t>Apr 18, 2017</t>
  </si>
  <si>
    <t>Vũ Thị Thuỳ Linh</t>
  </si>
  <si>
    <t>0944196669</t>
  </si>
  <si>
    <t>thuylinh311285@gmail.com</t>
  </si>
  <si>
    <t>Nguyễn Kim</t>
  </si>
  <si>
    <t>Ngân</t>
  </si>
  <si>
    <t>Jun 5, 2014</t>
  </si>
  <si>
    <t>Vũ thị kim thoa</t>
  </si>
  <si>
    <t>0912493934</t>
  </si>
  <si>
    <t>vukimthoa227@gmail.com</t>
  </si>
  <si>
    <t>Trần Bảo</t>
  </si>
  <si>
    <t>Aug 28, 2013</t>
  </si>
  <si>
    <t>Phạm Thu Hiền</t>
  </si>
  <si>
    <t>0936160388</t>
  </si>
  <si>
    <t>phamthuhien215@gmail.com</t>
  </si>
  <si>
    <t>Nguyễn Phương</t>
  </si>
  <si>
    <t>Nga</t>
  </si>
  <si>
    <t>Jun 7, 2017</t>
  </si>
  <si>
    <t>Lưu Quỳnh Phương</t>
  </si>
  <si>
    <t>0961168969</t>
  </si>
  <si>
    <t>quynhphuongluu@gmail.com</t>
  </si>
  <si>
    <t>NGUYỄN NAM</t>
  </si>
  <si>
    <t>AN</t>
  </si>
  <si>
    <t>Apr 29, 2017</t>
  </si>
  <si>
    <t>Lê Thị Kim Anh</t>
  </si>
  <si>
    <t>0904494981</t>
  </si>
  <si>
    <t>kimanhle1187@gmail.com</t>
  </si>
  <si>
    <t>Feb 6, 2017</t>
  </si>
  <si>
    <t>Lương Thị Việt Hà</t>
  </si>
  <si>
    <t>0989890228</t>
  </si>
  <si>
    <t>haltv2.bidv@gmail.com</t>
  </si>
  <si>
    <t>Lê Tuấn</t>
  </si>
  <si>
    <t>Jul 28, 2015</t>
  </si>
  <si>
    <t>Hà Lê Huyền Trang</t>
  </si>
  <si>
    <t>0978905345</t>
  </si>
  <si>
    <t>trangle.ha710@gmail.com</t>
  </si>
  <si>
    <t>Khổng Doãn</t>
  </si>
  <si>
    <t>Đào Thị Minh Hà</t>
  </si>
  <si>
    <t>0989623301</t>
  </si>
  <si>
    <t>haminh6286@gmail.com</t>
  </si>
  <si>
    <t>Nov 1, 2014</t>
  </si>
  <si>
    <t>Luu Thi To Nga</t>
  </si>
  <si>
    <t>0983035034</t>
  </si>
  <si>
    <t>luutonga@gmail.com</t>
  </si>
  <si>
    <t>Nguyễn Phạm Như</t>
  </si>
  <si>
    <t>Oct 30, 2015</t>
  </si>
  <si>
    <t>Nguyễn Tuyết Hạnh</t>
  </si>
  <si>
    <t>0936292975</t>
  </si>
  <si>
    <t>hanhtuyetnguyen1975@gmail.com</t>
  </si>
  <si>
    <t>Jan 24, 2014</t>
  </si>
  <si>
    <t>Đỗ Thị huyền</t>
  </si>
  <si>
    <t>0904116477</t>
  </si>
  <si>
    <t>dothihuyen18031979@gmail.com</t>
  </si>
  <si>
    <t>Nguyễn Thanh Thảo</t>
  </si>
  <si>
    <t>Nov 25, 2015</t>
  </si>
  <si>
    <t>3CI6</t>
  </si>
  <si>
    <t>Nguyễn Thị Thanh Huyền</t>
  </si>
  <si>
    <t>0904218913</t>
  </si>
  <si>
    <t>ng.thanhhuyen@gmail.com</t>
  </si>
  <si>
    <t>Mar 29, 2017</t>
  </si>
  <si>
    <t>Ngô Thủy Linh</t>
  </si>
  <si>
    <t>0902749445</t>
  </si>
  <si>
    <t>thuylinh310190@gmai.com</t>
  </si>
  <si>
    <t>Nguyễn Bùi Thái</t>
  </si>
  <si>
    <t>Sep 15, 2014</t>
  </si>
  <si>
    <t>Bùi Ánh Tân</t>
  </si>
  <si>
    <t>0904239093</t>
  </si>
  <si>
    <t>buianhtans@gmail.com</t>
  </si>
  <si>
    <t>Nguyễn Viết Khôi</t>
  </si>
  <si>
    <t>May 31, 2013</t>
  </si>
  <si>
    <t>Nguyễn Trần Nhật</t>
  </si>
  <si>
    <t>Jul 16, 2017</t>
  </si>
  <si>
    <t>Trần Hoài Thu</t>
  </si>
  <si>
    <t>0763121204</t>
  </si>
  <si>
    <t>thu.tran271091@gmail.com</t>
  </si>
  <si>
    <t>Nguyễn Thiện</t>
  </si>
  <si>
    <t>Thanh</t>
  </si>
  <si>
    <t>May 22, 2015</t>
  </si>
  <si>
    <t>Vũ Thị Huyền</t>
  </si>
  <si>
    <t>0974477589</t>
  </si>
  <si>
    <t>huyenhuyen589@gmail.com</t>
  </si>
  <si>
    <t>Nguyễn Phú</t>
  </si>
  <si>
    <t>Jul 26, 2015</t>
  </si>
  <si>
    <t>Bùi Thị Phương Thúy</t>
  </si>
  <si>
    <t>0903297675</t>
  </si>
  <si>
    <t>phuhungnguyen260715@gmail.com</t>
  </si>
  <si>
    <t>nguyễn vũ hoàng tùng</t>
  </si>
  <si>
    <t>tùng</t>
  </si>
  <si>
    <t>Oct 4, 2017</t>
  </si>
  <si>
    <t>vũ thị thơm</t>
  </si>
  <si>
    <t>0904998486</t>
  </si>
  <si>
    <t>thomdt1@gmail.com</t>
  </si>
  <si>
    <t>Vũ Ngọc</t>
  </si>
  <si>
    <t>Aug 8, 2013</t>
  </si>
  <si>
    <t>Vũ Thị Yến Anh</t>
  </si>
  <si>
    <t>0983017052</t>
  </si>
  <si>
    <t>yenanhhvnh@gmail.com</t>
  </si>
  <si>
    <t>Nghiêm Bá Khánh</t>
  </si>
  <si>
    <t>Aug 10, 2017</t>
  </si>
  <si>
    <t>Nguyễn Thị Minh Thu</t>
  </si>
  <si>
    <t>0902219195</t>
  </si>
  <si>
    <t>minhthu.tca4@gmail.com</t>
  </si>
  <si>
    <t>Apr 23, 2017</t>
  </si>
  <si>
    <t>Nguyễn Thị Khuyên</t>
  </si>
  <si>
    <t>0978939067</t>
  </si>
  <si>
    <t>khuyennguyen89@gmail.com</t>
  </si>
  <si>
    <t>Nguyễn Trần Thiên</t>
  </si>
  <si>
    <t>Jun 6, 2014</t>
  </si>
  <si>
    <t>Trần Thị Thủy Tiên</t>
  </si>
  <si>
    <t>0901735358</t>
  </si>
  <si>
    <t>ttien1110@gmail.com</t>
  </si>
  <si>
    <t>Nov 24, 2017</t>
  </si>
  <si>
    <t>Nguyễn Quỳnh An</t>
  </si>
  <si>
    <t>0986631168</t>
  </si>
  <si>
    <t>annguyen@nguyensieu.edu.vn</t>
  </si>
  <si>
    <t>Nghiêm Hoàng</t>
  </si>
  <si>
    <t>Jun 18, 2017</t>
  </si>
  <si>
    <t>Nguyễn Thị Hương</t>
  </si>
  <si>
    <t>0979491290</t>
  </si>
  <si>
    <t>nguyenhuongftu012@gmail.com</t>
  </si>
  <si>
    <t>Hoàng Việt</t>
  </si>
  <si>
    <t>Jan 17, 2014</t>
  </si>
  <si>
    <t>Vũ Xuân Hương</t>
  </si>
  <si>
    <t>0985853333</t>
  </si>
  <si>
    <t>huongvu8589@gmail.com</t>
  </si>
  <si>
    <t>Trần Việt</t>
  </si>
  <si>
    <t>Jan 22, 2016</t>
  </si>
  <si>
    <t>Cao Thi Nhung</t>
  </si>
  <si>
    <t>0966676800</t>
  </si>
  <si>
    <t>nhungsunkids@gmail.com</t>
  </si>
  <si>
    <t>Đào Tiến</t>
  </si>
  <si>
    <t>Jul 6, 2013</t>
  </si>
  <si>
    <t>Đặng Thanh Nga</t>
  </si>
  <si>
    <t>0917781888</t>
  </si>
  <si>
    <t>ngadt88.audit@gmail.com</t>
  </si>
  <si>
    <t>Lê Nguyễn Nhật</t>
  </si>
  <si>
    <t>Sep 26, 2017</t>
  </si>
  <si>
    <t>Lê Cường Thịnh</t>
  </si>
  <si>
    <t>0904398193</t>
  </si>
  <si>
    <t>thinh.lecuong@gmail.com</t>
  </si>
  <si>
    <t>Phạm Hương Thảo</t>
  </si>
  <si>
    <t>Apr 5, 2015</t>
  </si>
  <si>
    <t>Bùi Thị Phương Chi</t>
  </si>
  <si>
    <t>0989052479</t>
  </si>
  <si>
    <t>chi.bph@gmail.com</t>
  </si>
  <si>
    <t>Đào Trâm</t>
  </si>
  <si>
    <t>Sep 21, 2015</t>
  </si>
  <si>
    <t>Lại Trần Ngân</t>
  </si>
  <si>
    <t>Jun 19, 2014</t>
  </si>
  <si>
    <t>Trần Thị Thùy Linh</t>
  </si>
  <si>
    <t>0913523472</t>
  </si>
  <si>
    <t>drnguyen78@gmail.com</t>
  </si>
  <si>
    <t>Trần Hoàng Mai</t>
  </si>
  <si>
    <t>Feb 26, 2015</t>
  </si>
  <si>
    <t>Trần Quang Hưng</t>
  </si>
  <si>
    <t>0973548124</t>
  </si>
  <si>
    <t>nhakhoaquanghungvn@gmail.com</t>
  </si>
  <si>
    <t>Tạ Đức Khôi</t>
  </si>
  <si>
    <t>Oct 31, 2013</t>
  </si>
  <si>
    <t>Hà Hồng Hạnh</t>
  </si>
  <si>
    <t>0904051284</t>
  </si>
  <si>
    <t>hahonghanh@gmail.com</t>
  </si>
  <si>
    <t>Nguyễn Thị Lan Hương</t>
  </si>
  <si>
    <t>0978991156</t>
  </si>
  <si>
    <t>lanhuong115@gmail.com</t>
  </si>
  <si>
    <t>Đỗ Đức</t>
  </si>
  <si>
    <t>Dec 2, 2015</t>
  </si>
  <si>
    <t>0979981993</t>
  </si>
  <si>
    <t>kimdungnguyen05031993@gmail.com</t>
  </si>
  <si>
    <t>Dương Duy</t>
  </si>
  <si>
    <t>Hiệp</t>
  </si>
  <si>
    <t>Mar 28, 2015</t>
  </si>
  <si>
    <t>Hà Hương Giang</t>
  </si>
  <si>
    <t>0975645689</t>
  </si>
  <si>
    <t>hahuonggiang.picci@gmail.com</t>
  </si>
  <si>
    <t>Hoàng Hồng</t>
  </si>
  <si>
    <t>Jul 17, 2014</t>
  </si>
  <si>
    <t>Lã Thị Hồng Nhung</t>
  </si>
  <si>
    <t>0985847654</t>
  </si>
  <si>
    <t>nhung.feat@gmail.com</t>
  </si>
  <si>
    <t>Nguyễn Trần Trang</t>
  </si>
  <si>
    <t>Jan 20, 2014</t>
  </si>
  <si>
    <t>Trần Trang Nhung</t>
  </si>
  <si>
    <t>0984968666</t>
  </si>
  <si>
    <t>nhungtt1910@gmail.com</t>
  </si>
  <si>
    <t>Phan Hoàng</t>
  </si>
  <si>
    <t>Long</t>
  </si>
  <si>
    <t>Mar 16, 2017</t>
  </si>
  <si>
    <t>Nguyễn Thị Vân Anh</t>
  </si>
  <si>
    <t>0901762748</t>
  </si>
  <si>
    <t>ntva1279@gmail.com</t>
  </si>
  <si>
    <t>Trần Bảo Khánh</t>
  </si>
  <si>
    <t>Cao Nguyễn Thuỳ Linh</t>
  </si>
  <si>
    <t>0913005666</t>
  </si>
  <si>
    <t>caolinh1705@gmail.com</t>
  </si>
  <si>
    <t>Phạm Quốc</t>
  </si>
  <si>
    <t>Vũ Thị Phương Loan</t>
  </si>
  <si>
    <t>0854521555</t>
  </si>
  <si>
    <t>loanvp2002@gmail.com</t>
  </si>
  <si>
    <t>Hồ Thị Hiền</t>
  </si>
  <si>
    <t>0937929586</t>
  </si>
  <si>
    <t>hohie99@gmail.com</t>
  </si>
  <si>
    <t>Apr 11, 2017</t>
  </si>
  <si>
    <t>Tạ Thị Hà Thư</t>
  </si>
  <si>
    <t>0984685994</t>
  </si>
  <si>
    <t>hathu.bk1@gmail.com</t>
  </si>
  <si>
    <t>Aug 28, 2014</t>
  </si>
  <si>
    <t>Trần Thị Lan</t>
  </si>
  <si>
    <t>0946123368</t>
  </si>
  <si>
    <t>lantran009@gmail.com</t>
  </si>
  <si>
    <t>Duy</t>
  </si>
  <si>
    <t>Aug 27, 2017</t>
  </si>
  <si>
    <t>Nguyễn Thị Hà My</t>
  </si>
  <si>
    <t>0965901999</t>
  </si>
  <si>
    <t>hamy172199@gmail.com</t>
  </si>
  <si>
    <t>Nguyễn Hoàng Phương</t>
  </si>
  <si>
    <t>Mar 18, 2016</t>
  </si>
  <si>
    <t>Nguyễn Việt Cường</t>
  </si>
  <si>
    <t>0905862118</t>
  </si>
  <si>
    <t>emily.tcs@hotmail.com</t>
  </si>
  <si>
    <t>Aug 31, 2014</t>
  </si>
  <si>
    <t>Sep 20, 2015</t>
  </si>
  <si>
    <t>Nguyễn Ngọc Tuân</t>
  </si>
  <si>
    <t>0974525168</t>
  </si>
  <si>
    <t>ngoctuanquatest1@gmail.com</t>
  </si>
  <si>
    <t>Hoàng Trúc</t>
  </si>
  <si>
    <t>Jun 28, 2017</t>
  </si>
  <si>
    <t>Nguyễn Thị Hoài Thu</t>
  </si>
  <si>
    <t>0898999987</t>
  </si>
  <si>
    <t>thunguyen30490@gmail.com</t>
  </si>
  <si>
    <t>Lê quang</t>
  </si>
  <si>
    <t>Lê thị Yến</t>
  </si>
  <si>
    <t>0989514455</t>
  </si>
  <si>
    <t>yenle6222@gmail.com</t>
  </si>
  <si>
    <t>Jan 6, 2014</t>
  </si>
  <si>
    <t>Trương Thị Hồng Liên</t>
  </si>
  <si>
    <t>0983839066</t>
  </si>
  <si>
    <t>lienviland@gmail.com</t>
  </si>
  <si>
    <t>Vương Bảo</t>
  </si>
  <si>
    <t>Trân</t>
  </si>
  <si>
    <t>Aug 26, 2015</t>
  </si>
  <si>
    <t>Lê Thanh Binh</t>
  </si>
  <si>
    <t>0983840817</t>
  </si>
  <si>
    <t>binhlethanh1984@gmail.com</t>
  </si>
  <si>
    <t>Trần Nam</t>
  </si>
  <si>
    <t>Trung</t>
  </si>
  <si>
    <t>May 24, 2014</t>
  </si>
  <si>
    <t>Lê Thị Hoàng Linh</t>
  </si>
  <si>
    <t>0912928795</t>
  </si>
  <si>
    <t>lthlinh@unishanoi.org</t>
  </si>
  <si>
    <t>Dương Thùy</t>
  </si>
  <si>
    <t>Jan 14, 2017</t>
  </si>
  <si>
    <t>Nguyễn Thị Ngọc Lan</t>
  </si>
  <si>
    <t>0904779899</t>
  </si>
  <si>
    <t>ngoclansgt@gmail.com</t>
  </si>
  <si>
    <t>Lê Linh</t>
  </si>
  <si>
    <t>Nov 7, 2017</t>
  </si>
  <si>
    <t>Đỗ Thị Thu Hằng</t>
  </si>
  <si>
    <t>0942407888</t>
  </si>
  <si>
    <t>tthd812@gmail.com</t>
  </si>
  <si>
    <t>Nguyễn Duy</t>
  </si>
  <si>
    <t>Dec 21, 2016</t>
  </si>
  <si>
    <t>Phạm Mai Loan</t>
  </si>
  <si>
    <t>0904051080</t>
  </si>
  <si>
    <t>Loanpham0708@gmail.com</t>
  </si>
  <si>
    <t>Mar 13, 2017</t>
  </si>
  <si>
    <t>0374707848</t>
  </si>
  <si>
    <t>hoangyenkai@gmail.com</t>
  </si>
  <si>
    <t>Phạm Gia</t>
  </si>
  <si>
    <t>Phan Diễm Hằng</t>
  </si>
  <si>
    <t>0369686868</t>
  </si>
  <si>
    <t>pdh1011@gmail.com</t>
  </si>
  <si>
    <t>Jan 3, 2013</t>
  </si>
  <si>
    <t>Nguyễn Ngọc Hà</t>
  </si>
  <si>
    <t>0904867988</t>
  </si>
  <si>
    <t>hanguyen2607@yahoo.com</t>
  </si>
  <si>
    <t>Bùi Hữu Quốc</t>
  </si>
  <si>
    <t>Vượng</t>
  </si>
  <si>
    <t>Mar 31, 2017</t>
  </si>
  <si>
    <t>Phạm Hà</t>
  </si>
  <si>
    <t>Mar 5, 2013</t>
  </si>
  <si>
    <t>Nguyễn Lữ Quỳnh Anh</t>
  </si>
  <si>
    <t>0898089999</t>
  </si>
  <si>
    <t>050313chibi@gmail.com</t>
  </si>
  <si>
    <t>Nguyễn Diệp</t>
  </si>
  <si>
    <t>Nguyễn Như Ý</t>
  </si>
  <si>
    <t>0988686986</t>
  </si>
  <si>
    <t>nhuy.vctv1002@gmail.com</t>
  </si>
  <si>
    <t>Oct 22, 2013</t>
  </si>
  <si>
    <t>Lê Thị Yên</t>
  </si>
  <si>
    <t>0936034878</t>
  </si>
  <si>
    <t>thienanh7579@gmail.com</t>
  </si>
  <si>
    <t>Nguyễn Kiều</t>
  </si>
  <si>
    <t>Dec 5, 2016</t>
  </si>
  <si>
    <t>Tạ Thanh Hằng</t>
  </si>
  <si>
    <t>0962272687</t>
  </si>
  <si>
    <t>tathanhhang.87@gmail.com</t>
  </si>
  <si>
    <t>Feb 2, 2015</t>
  </si>
  <si>
    <t>Nguyễn Thu Trang</t>
  </si>
  <si>
    <t>0903466626</t>
  </si>
  <si>
    <t>nguyenthutrang82@gmail.com</t>
  </si>
  <si>
    <t>Nguyễn Đăng</t>
  </si>
  <si>
    <t>Aug 13, 2017</t>
  </si>
  <si>
    <t>Nguyễn Thị Thúy Hằng. Nguyễn Anh Việt</t>
  </si>
  <si>
    <t>0815366666</t>
  </si>
  <si>
    <t>thuyhangnt.bg@gmail.com</t>
  </si>
  <si>
    <t>Mar 9, 2017</t>
  </si>
  <si>
    <t>Lê Thị Mai Hoa</t>
  </si>
  <si>
    <t>0934404990</t>
  </si>
  <si>
    <t>hoant182@gmail.com</t>
  </si>
  <si>
    <t>VŨ HOÀNG</t>
  </si>
  <si>
    <t>BÁCH</t>
  </si>
  <si>
    <t>Dec 23, 2017</t>
  </si>
  <si>
    <t>NGUYỄN THU HIỀN</t>
  </si>
  <si>
    <t>0985717094</t>
  </si>
  <si>
    <t>hiennguyen241@gmail.com</t>
  </si>
  <si>
    <t>Sep 14, 2017</t>
  </si>
  <si>
    <t>Nguyễn Thị Thu Phương</t>
  </si>
  <si>
    <t>0916682392</t>
  </si>
  <si>
    <t>phuongthu243@gmail.com</t>
  </si>
  <si>
    <t>Nguyễn Ngọc Ban</t>
  </si>
  <si>
    <t>Dec 12, 2013</t>
  </si>
  <si>
    <t>Lưu Ngọc Ly</t>
  </si>
  <si>
    <t>0776128686</t>
  </si>
  <si>
    <t>ngocly.luu2612@gmail.com</t>
  </si>
  <si>
    <t>Phạm Huyền</t>
  </si>
  <si>
    <t>Jan 18, 2017</t>
  </si>
  <si>
    <t>Phạm Thanh Huyền</t>
  </si>
  <si>
    <t>0966186893</t>
  </si>
  <si>
    <t>pthuyen681993@gmail.com</t>
  </si>
  <si>
    <t>Nguyễn Ngọc Thanh</t>
  </si>
  <si>
    <t>Oct 25, 2016</t>
  </si>
  <si>
    <t>Trịnh Thị Hương Giang</t>
  </si>
  <si>
    <t>0902247852</t>
  </si>
  <si>
    <t>trinhgiang1012@gmail.com</t>
  </si>
  <si>
    <t>Nguyễn Thanh Phong</t>
  </si>
  <si>
    <t>0986961794</t>
  </si>
  <si>
    <t>nguyenthuylinh1794@gmail.com</t>
  </si>
  <si>
    <t>Lê Vũ Ngân</t>
  </si>
  <si>
    <t>Jul 10, 2014</t>
  </si>
  <si>
    <t>Vũ Thị Loan</t>
  </si>
  <si>
    <t>0917626898</t>
  </si>
  <si>
    <t>fangdo1986@gmail.com</t>
  </si>
  <si>
    <t>Cao Bảo</t>
  </si>
  <si>
    <t>Jan 23, 2014</t>
  </si>
  <si>
    <t>Nguyễn Thị Thuý Ngọc</t>
  </si>
  <si>
    <t>0934520055</t>
  </si>
  <si>
    <t>ngoc.fethut@gmail.com</t>
  </si>
  <si>
    <t>Aug 20, 2015</t>
  </si>
  <si>
    <t>Nguyễn Ngọc Ai</t>
  </si>
  <si>
    <t>0975510487</t>
  </si>
  <si>
    <t>ai.nguyenngoc87@gmail.com</t>
  </si>
  <si>
    <t>Kiên</t>
  </si>
  <si>
    <t>Mar 27, 2016</t>
  </si>
  <si>
    <t>Phạm Lê Phương</t>
  </si>
  <si>
    <t>0966012535</t>
  </si>
  <si>
    <t>lephuongg244@gmail.com</t>
  </si>
  <si>
    <t>Vũ Hà Kiều</t>
  </si>
  <si>
    <t>Nguyễn Minh Thi</t>
  </si>
  <si>
    <t>0975249061</t>
  </si>
  <si>
    <t>nguyenminhthi1507@gmail.com</t>
  </si>
  <si>
    <t>Bùi Hương</t>
  </si>
  <si>
    <t>Quỳnh</t>
  </si>
  <si>
    <t>Feb 19, 2013</t>
  </si>
  <si>
    <t>Phạm Đình</t>
  </si>
  <si>
    <t>Jan 5, 2017</t>
  </si>
  <si>
    <t>Phạm Thị Kim Oanh</t>
  </si>
  <si>
    <t>0916558383</t>
  </si>
  <si>
    <t>songoanh@gmail.com</t>
  </si>
  <si>
    <t>Phạm Đức</t>
  </si>
  <si>
    <t>Aug 16, 2017</t>
  </si>
  <si>
    <t>Phạm Minh Nhị Hà</t>
  </si>
  <si>
    <t>0902225628</t>
  </si>
  <si>
    <t>ha.phamminh90@gmail.com</t>
  </si>
  <si>
    <t>Mai Hoàng</t>
  </si>
  <si>
    <t>Dec 4, 2017</t>
  </si>
  <si>
    <t>Hồ Thị Mỹ Trinh</t>
  </si>
  <si>
    <t>0936048969</t>
  </si>
  <si>
    <t>trinhtrinh91.hmt@gmail.com</t>
  </si>
  <si>
    <t>Nguyễn Bích</t>
  </si>
  <si>
    <t>Sep 28, 2013</t>
  </si>
  <si>
    <t>Nguyễn Hương Giang</t>
  </si>
  <si>
    <t>0912112266</t>
  </si>
  <si>
    <t>giangquocte@gmail.com</t>
  </si>
  <si>
    <t>Hoàng Lâm</t>
  </si>
  <si>
    <t>Jan 19, 2013</t>
  </si>
  <si>
    <t>Bùi Lan Phương</t>
  </si>
  <si>
    <t>0968689059</t>
  </si>
  <si>
    <t>bphuong059@gmail.com</t>
  </si>
  <si>
    <t>Vương Đình</t>
  </si>
  <si>
    <t>Aug 21, 2013</t>
  </si>
  <si>
    <t>Nguyễn Thị Việt Anh</t>
  </si>
  <si>
    <t>0969153468</t>
  </si>
  <si>
    <t>anhntv2012@gmail.com</t>
  </si>
  <si>
    <t>Mar 7, 2017</t>
  </si>
  <si>
    <t>Nguyễn Thị Hà Minh</t>
  </si>
  <si>
    <t>0985690226</t>
  </si>
  <si>
    <t>haminh51086@gmail.com</t>
  </si>
  <si>
    <t>Nguyễn Lê Vân</t>
  </si>
  <si>
    <t>Lê Thị Hồng Vân</t>
  </si>
  <si>
    <t>0904202567</t>
  </si>
  <si>
    <t>vanhongle46@gmail.com</t>
  </si>
  <si>
    <t>Mar 16, 2013</t>
  </si>
  <si>
    <t>Dương Quỳnh Hương</t>
  </si>
  <si>
    <t>0904190050</t>
  </si>
  <si>
    <t>qhuongacc@gmail.com</t>
  </si>
  <si>
    <t>Aug 24, 2015</t>
  </si>
  <si>
    <t>Nguyễn Thị Quỳnh Loan</t>
  </si>
  <si>
    <t>0966759969</t>
  </si>
  <si>
    <t>nguyenquynhloan990@gmail.com</t>
  </si>
  <si>
    <t>Đỗ Thùy</t>
  </si>
  <si>
    <t>Aug 4, 2017</t>
  </si>
  <si>
    <t>Tăng Thị Thanh Hường</t>
  </si>
  <si>
    <t>0973131135</t>
  </si>
  <si>
    <t>tangthanhhuongvfu@gmail.com</t>
  </si>
  <si>
    <t>Phạm dương</t>
  </si>
  <si>
    <t>Phạm phương linh</t>
  </si>
  <si>
    <t>0919370189</t>
  </si>
  <si>
    <t>linhpham7189@gmail.com</t>
  </si>
  <si>
    <t>Phạm Anh</t>
  </si>
  <si>
    <t>Sep 28, 2017</t>
  </si>
  <si>
    <t>Lê Thị Thanh Thảo</t>
  </si>
  <si>
    <t>0978020280</t>
  </si>
  <si>
    <t>thaoltt79@gmail.com</t>
  </si>
  <si>
    <t>Rong Yan</t>
  </si>
  <si>
    <t>Yue</t>
  </si>
  <si>
    <t>May 25, 2017</t>
  </si>
  <si>
    <t>Phạm Thị Hoa</t>
  </si>
  <si>
    <t>0962662996</t>
  </si>
  <si>
    <t>amberpham2516@gmail.com</t>
  </si>
  <si>
    <t>Lê Thị Ngọc</t>
  </si>
  <si>
    <t>0982686666</t>
  </si>
  <si>
    <t>lequangdao2620@gmail.com</t>
  </si>
  <si>
    <t>Trần Đức</t>
  </si>
  <si>
    <t>Jun 29, 2017</t>
  </si>
  <si>
    <t>Nguyễn Hồng Phương</t>
  </si>
  <si>
    <t>0916668888</t>
  </si>
  <si>
    <t>phuongnguyen021290@gmail.com</t>
  </si>
  <si>
    <t>0915004456</t>
  </si>
  <si>
    <t>hanth2012@gmail.com</t>
  </si>
  <si>
    <t>Jun 14, 2017</t>
  </si>
  <si>
    <t>Nguyễn Thị Kiều Khanh</t>
  </si>
  <si>
    <t>0986498692</t>
  </si>
  <si>
    <t>kieukhanh0792@gmail.com</t>
  </si>
  <si>
    <t>Vũ Tiến</t>
  </si>
  <si>
    <t>Mar 4, 2016</t>
  </si>
  <si>
    <t>Nguyễn thị minh thu</t>
  </si>
  <si>
    <t>0913381285</t>
  </si>
  <si>
    <t>minhthu1985@gmail.com</t>
  </si>
  <si>
    <t>Đặng An</t>
  </si>
  <si>
    <t>May 15, 2017</t>
  </si>
  <si>
    <t>Trương Tố Linh</t>
  </si>
  <si>
    <t>0943339966</t>
  </si>
  <si>
    <t>truongtolinh.2602@gmail.com</t>
  </si>
  <si>
    <t>Dec 14, 2013</t>
  </si>
  <si>
    <t>Hoàng Thị Kim Thành</t>
  </si>
  <si>
    <t>0917291894</t>
  </si>
  <si>
    <t>hxhanoi@gmail.com</t>
  </si>
  <si>
    <t>Nguyễn Quốc</t>
  </si>
  <si>
    <t>Jul 15, 2017</t>
  </si>
  <si>
    <t>Nguyễn Thị Phương Dung</t>
  </si>
  <si>
    <t>0973088103</t>
  </si>
  <si>
    <t>phuongdung79zn@gmail.com</t>
  </si>
  <si>
    <t>Nov 6, 2013</t>
  </si>
  <si>
    <t>Trần Thuỳ Linh</t>
  </si>
  <si>
    <t>0904826286</t>
  </si>
  <si>
    <t>linh.tranthuy@gmail.com</t>
  </si>
  <si>
    <t>Hà Ngọc Thái</t>
  </si>
  <si>
    <t>Jan 8, 2014</t>
  </si>
  <si>
    <t>Vũ Thị Thanh Thủy</t>
  </si>
  <si>
    <t>0903237888</t>
  </si>
  <si>
    <t>vuthuy75101@gmail.com</t>
  </si>
  <si>
    <t>Aug 15, 2017</t>
  </si>
  <si>
    <t>Dương Thị Thanh Nhàn</t>
  </si>
  <si>
    <t>0988913823</t>
  </si>
  <si>
    <t>Daoanhlinhchi@gmail.com</t>
  </si>
  <si>
    <t>Trần Linh</t>
  </si>
  <si>
    <t>Đan</t>
  </si>
  <si>
    <t>Mar 20, 2015</t>
  </si>
  <si>
    <t>Nguyễn Thùy Linh</t>
  </si>
  <si>
    <t>0904788064</t>
  </si>
  <si>
    <t>breaddieandme@gmail.com</t>
  </si>
  <si>
    <t>Đào Linh</t>
  </si>
  <si>
    <t>Mar 13, 2013</t>
  </si>
  <si>
    <t>0913450508</t>
  </si>
  <si>
    <t>hangntvovtc@gmail.com</t>
  </si>
  <si>
    <t>Dec 13, 2017</t>
  </si>
  <si>
    <t>Phan Trần Khánh Ly</t>
  </si>
  <si>
    <t>0834550029</t>
  </si>
  <si>
    <t>lphantra@fandm.edu</t>
  </si>
  <si>
    <t>Lê Nhật</t>
  </si>
  <si>
    <t>Chu Thị Khánh Ly</t>
  </si>
  <si>
    <t>0941676333</t>
  </si>
  <si>
    <t>khanhlynamking.jsc@gmail.com</t>
  </si>
  <si>
    <t>May 30, 2017</t>
  </si>
  <si>
    <t>Phạm Thị Hồng Thoa</t>
  </si>
  <si>
    <t>0985984132</t>
  </si>
  <si>
    <t>jennypham1587@gmail.com</t>
  </si>
  <si>
    <t>Nguyễn Cao Tiến</t>
  </si>
  <si>
    <t>Doanh</t>
  </si>
  <si>
    <t>Jan 15, 2015</t>
  </si>
  <si>
    <t>Nguyễn Thị Quỳnh</t>
  </si>
  <si>
    <t>0986164822</t>
  </si>
  <si>
    <t>quynh191tq@gmail.com</t>
  </si>
  <si>
    <t>Đoàn Mai</t>
  </si>
  <si>
    <t>Apr 25, 2014</t>
  </si>
  <si>
    <t>Mai Hà</t>
  </si>
  <si>
    <t>0982180183</t>
  </si>
  <si>
    <t>toilaha.68@gmail.com</t>
  </si>
  <si>
    <t>Bùi thư</t>
  </si>
  <si>
    <t>May 1, 2013</t>
  </si>
  <si>
    <t>Bùi vi dườn</t>
  </si>
  <si>
    <t>0934267237</t>
  </si>
  <si>
    <t>buithuanh.da@gmail.com</t>
  </si>
  <si>
    <t>Phạm Khánh</t>
  </si>
  <si>
    <t>Aug 18, 2017</t>
  </si>
  <si>
    <t>Trần Thị Hoa</t>
  </si>
  <si>
    <t>0988710867</t>
  </si>
  <si>
    <t>bongcmh@gmail.com</t>
  </si>
  <si>
    <t>Trần Nguyễn Ngọc Trâm</t>
  </si>
  <si>
    <t>Aug 4, 2013</t>
  </si>
  <si>
    <t>Nguyễn Thị Quỳnh Hường</t>
  </si>
  <si>
    <t>0975686888</t>
  </si>
  <si>
    <t>nguyenquynhhuong@scic.vn</t>
  </si>
  <si>
    <t>NGUYỄN NGỌC THUỲ</t>
  </si>
  <si>
    <t>DƯƠNG</t>
  </si>
  <si>
    <t>Dec 10, 2017</t>
  </si>
  <si>
    <t>Nguyễn Ngọc Thuý</t>
  </si>
  <si>
    <t>0368059999</t>
  </si>
  <si>
    <t>ngocthuy09b5@gmail.com</t>
  </si>
  <si>
    <t>Hồ Quang Đức</t>
  </si>
  <si>
    <t>Mar 25, 2017</t>
  </si>
  <si>
    <t>Lưu Thị Thùy</t>
  </si>
  <si>
    <t>0395280555</t>
  </si>
  <si>
    <t>thuyluu288@gmail.com</t>
  </si>
  <si>
    <t>Lương Vy</t>
  </si>
  <si>
    <t>Nov 24, 2016</t>
  </si>
  <si>
    <t>Đặng Thị Ngân</t>
  </si>
  <si>
    <t>0946018989</t>
  </si>
  <si>
    <t>Chung</t>
  </si>
  <si>
    <t>Nguyễn Hồng Quân</t>
  </si>
  <si>
    <t>0902563636</t>
  </si>
  <si>
    <t>nguyenhongquan@gmail.com</t>
  </si>
  <si>
    <t>Phạm Quốc</t>
  </si>
  <si>
    <t>Jul 17, 2017</t>
  </si>
  <si>
    <t>Phạm Thị Nga</t>
  </si>
  <si>
    <t>0985265962</t>
  </si>
  <si>
    <t>ngapham274@gmail.com</t>
  </si>
  <si>
    <t>Lê Thị Hiên</t>
  </si>
  <si>
    <t>0989901212</t>
  </si>
  <si>
    <t>socavillabooking@gmail.com</t>
  </si>
  <si>
    <t>Jul 2, 2017</t>
  </si>
  <si>
    <t>Ngô Thị Thu Trang</t>
  </si>
  <si>
    <t>0961833993</t>
  </si>
  <si>
    <t>sophia.thutrang93@gmail.com</t>
  </si>
  <si>
    <t>Bùi Linh</t>
  </si>
  <si>
    <t>Oct 1, 2014</t>
  </si>
  <si>
    <t>Hoàng Thuỳ Linh</t>
  </si>
  <si>
    <t>0943368998</t>
  </si>
  <si>
    <t>hoangthuylinh2389@gmail.com</t>
  </si>
  <si>
    <t>Nguyễn Quế Sâm</t>
  </si>
  <si>
    <t>Dec 12, 2016</t>
  </si>
  <si>
    <t>Đỗ Thị Thanh</t>
  </si>
  <si>
    <t>0978302558</t>
  </si>
  <si>
    <t>thanh010112@gmail.com</t>
  </si>
  <si>
    <t>Oct 31, 2017</t>
  </si>
  <si>
    <t>Mai Thị Thanh Oanh</t>
  </si>
  <si>
    <t>0904411340</t>
  </si>
  <si>
    <t>maithanhoanh@gmail.com</t>
  </si>
  <si>
    <t>Trịnh Hoàng Thảo</t>
  </si>
  <si>
    <t>Feb 12, 2016</t>
  </si>
  <si>
    <t>Đinh Thị Thu Hiền</t>
  </si>
  <si>
    <t>0912619565</t>
  </si>
  <si>
    <t>hiendtt.mb@gmail.com</t>
  </si>
  <si>
    <t>Đỗ Tuệ Mai</t>
  </si>
  <si>
    <t>Uyên</t>
  </si>
  <si>
    <t>Nguyễn T Thanh Diệp</t>
  </si>
  <si>
    <t>0988453399</t>
  </si>
  <si>
    <t>thanhdiep9384@gmail.com</t>
  </si>
  <si>
    <t>Feb 10, 2015</t>
  </si>
  <si>
    <t>Doãn thị Nhung</t>
  </si>
  <si>
    <t>0985057243</t>
  </si>
  <si>
    <t>doanthinhung.88@gmail.com</t>
  </si>
  <si>
    <t>Dec 8, 2013</t>
  </si>
  <si>
    <t>Phạm Thị Hà Phương</t>
  </si>
  <si>
    <t>0988866896</t>
  </si>
  <si>
    <t>haphuonghs67@gmail.com</t>
  </si>
  <si>
    <t>Bùi Trung</t>
  </si>
  <si>
    <t>Jul 11, 2017</t>
  </si>
  <si>
    <t>Nguyễn Thị Thắng</t>
  </si>
  <si>
    <t>0985679941</t>
  </si>
  <si>
    <t>thangnguyen.qtvp@gmail.com</t>
  </si>
  <si>
    <t>Lê Vũ</t>
  </si>
  <si>
    <t>Hằng</t>
  </si>
  <si>
    <t>May 31, 2016</t>
  </si>
  <si>
    <t>Phan thị Hương</t>
  </si>
  <si>
    <t>0979729584</t>
  </si>
  <si>
    <t>huong29584@gmail.com</t>
  </si>
  <si>
    <t>Cao Phương</t>
  </si>
  <si>
    <t>Mar 23, 2016</t>
  </si>
  <si>
    <t>Nguyễn Thị Thu</t>
  </si>
  <si>
    <t>0904522538</t>
  </si>
  <si>
    <t>thunt@imap.com.vn</t>
  </si>
  <si>
    <t>Đỗ Hoàng Minh</t>
  </si>
  <si>
    <t>Hoàng Thị Kim Oanh</t>
  </si>
  <si>
    <t>0888861818</t>
  </si>
  <si>
    <t>hoangoanh146@gmail.com</t>
  </si>
  <si>
    <t>Lê Hoàng</t>
  </si>
  <si>
    <t>Jan 12, 2017</t>
  </si>
  <si>
    <t>Đỗ Thị Huyền Trang</t>
  </si>
  <si>
    <t>0979783149</t>
  </si>
  <si>
    <t>trangdo149@gmail.com</t>
  </si>
  <si>
    <t>Nguyễn Bạch</t>
  </si>
  <si>
    <t>Jan 23, 2016</t>
  </si>
  <si>
    <t>Phạm Thị Thanh Đào</t>
  </si>
  <si>
    <t>0918288996</t>
  </si>
  <si>
    <t>thanhdao0807@gmail.com</t>
  </si>
  <si>
    <t>Phạm thị việt hà</t>
  </si>
  <si>
    <t>0936249999</t>
  </si>
  <si>
    <t>ha.ptv@vietinbank.vn</t>
  </si>
  <si>
    <t>Mar 13, 2015</t>
  </si>
  <si>
    <t>Hoàng Thị Hương Thảo</t>
  </si>
  <si>
    <t>0912436889</t>
  </si>
  <si>
    <t>thao.hth@vnjp.vn</t>
  </si>
  <si>
    <t>Lã Phương</t>
  </si>
  <si>
    <t>Nguyễn Thị Thùy Dung</t>
  </si>
  <si>
    <t>0906016585</t>
  </si>
  <si>
    <t>thuydungvcci@gmail.com</t>
  </si>
  <si>
    <t>Trần Phúc</t>
  </si>
  <si>
    <t>Dec 24, 2017</t>
  </si>
  <si>
    <t>Mai Thị Linh Nhâm</t>
  </si>
  <si>
    <t>0986300933</t>
  </si>
  <si>
    <t>linhnham.maimai@gmail.com</t>
  </si>
  <si>
    <t>Nguyễn Lê Tú</t>
  </si>
  <si>
    <t>Lê thị thu Huyền</t>
  </si>
  <si>
    <t>0966331188</t>
  </si>
  <si>
    <t>huyenlethithu3010@gmail.com</t>
  </si>
  <si>
    <t>Lê Gia</t>
  </si>
  <si>
    <t>Oct 22, 2014</t>
  </si>
  <si>
    <t>0949818363</t>
  </si>
  <si>
    <t>thuhuongvtb88@gmail.com</t>
  </si>
  <si>
    <t>Diệp</t>
  </si>
  <si>
    <t>Sep 5, 2017</t>
  </si>
  <si>
    <t>Phạm Thanh Mai</t>
  </si>
  <si>
    <t>0964756999</t>
  </si>
  <si>
    <t>maipt@hau.edu.vn</t>
  </si>
  <si>
    <t>Vũ Ngọc Bảo</t>
  </si>
  <si>
    <t>Apr 24, 2017</t>
  </si>
  <si>
    <t>Đỗ Thị Anh</t>
  </si>
  <si>
    <t>0912593356</t>
  </si>
  <si>
    <t>anhhlu2401@gmail.com</t>
  </si>
  <si>
    <t>Đào Tuấn</t>
  </si>
  <si>
    <t>Kiệt</t>
  </si>
  <si>
    <t>Nov 13, 2015</t>
  </si>
  <si>
    <t>Trịnh Thị Hồi</t>
  </si>
  <si>
    <t>0984229825</t>
  </si>
  <si>
    <t>ngochoi2014@gmail.com</t>
  </si>
  <si>
    <t>Phạm Thị Thu Hoài</t>
  </si>
  <si>
    <t>0965000046</t>
  </si>
  <si>
    <t>phamthithuhoai.1712@gmail.com</t>
  </si>
  <si>
    <t>Aug 20, 2017</t>
  </si>
  <si>
    <t>ĐỖ NGUYỀN THẢO</t>
  </si>
  <si>
    <t>Jan 19, 2016</t>
  </si>
  <si>
    <t>NGUYỄN MỸ HẠNH</t>
  </si>
  <si>
    <t>0988091843</t>
  </si>
  <si>
    <t>hanhnm102@gmail.com</t>
  </si>
  <si>
    <t>Phạm Phi</t>
  </si>
  <si>
    <t>Phạm Việt Anh</t>
  </si>
  <si>
    <t>0913236453</t>
  </si>
  <si>
    <t>vietanh77@gmail.com</t>
  </si>
  <si>
    <t>Apr 16, 2017</t>
  </si>
  <si>
    <t>Nguyễn Thị Vân Bình</t>
  </si>
  <si>
    <t>0988906191</t>
  </si>
  <si>
    <t>vanbinh2910@gmail.com</t>
  </si>
  <si>
    <t>Cao Nhật</t>
  </si>
  <si>
    <t>Jan 30, 2016</t>
  </si>
  <si>
    <t>Nguyễn Hoài Thương</t>
  </si>
  <si>
    <t>0985264288</t>
  </si>
  <si>
    <t>hoaithuong0788@gmail.com</t>
  </si>
  <si>
    <t>KIỀU</t>
  </si>
  <si>
    <t>PHONG</t>
  </si>
  <si>
    <t>Jul 12, 2017</t>
  </si>
  <si>
    <t>NGUYỄN THỊ HƯƠNG</t>
  </si>
  <si>
    <t>0906179158</t>
  </si>
  <si>
    <t>huongdoorahn@gmail.com</t>
  </si>
  <si>
    <t>Oct 18, 2014</t>
  </si>
  <si>
    <t>Trần Thị Tố Nguyên</t>
  </si>
  <si>
    <t>0946296733</t>
  </si>
  <si>
    <t>tranthitonguyen.1201@gmail.com</t>
  </si>
  <si>
    <t>Mar 14, 2016</t>
  </si>
  <si>
    <t>Trần Thị Nhường</t>
  </si>
  <si>
    <t>0904356588</t>
  </si>
  <si>
    <t>trannhuong1980@gmail.com</t>
  </si>
  <si>
    <t>Nguyễn ý trang</t>
  </si>
  <si>
    <t>Mar 20, 2016</t>
  </si>
  <si>
    <t>Bùi Huyền Trang</t>
  </si>
  <si>
    <t>0989290226</t>
  </si>
  <si>
    <t>trangbui88@gmail.com</t>
  </si>
  <si>
    <t>Phát</t>
  </si>
  <si>
    <t>Feb 28, 2017</t>
  </si>
  <si>
    <t>Phạm Ngọc Anh</t>
  </si>
  <si>
    <t>0912821198</t>
  </si>
  <si>
    <t>phamngocanh215vn@gmail.com</t>
  </si>
  <si>
    <t>Nguyễn Tuệ</t>
  </si>
  <si>
    <t>Aug 25, 2017</t>
  </si>
  <si>
    <t>0903221137</t>
  </si>
  <si>
    <t>qingxuan87@gmail.com</t>
  </si>
  <si>
    <t>Việt Mai Anh</t>
  </si>
  <si>
    <t>Sep 29, 2014</t>
  </si>
  <si>
    <t>PHẠM THỊ DUY THANH</t>
  </si>
  <si>
    <t>0906441004</t>
  </si>
  <si>
    <t>thanhptd@gmail.com</t>
  </si>
  <si>
    <t>TRƯƠNG MINH</t>
  </si>
  <si>
    <t>HOÀNG</t>
  </si>
  <si>
    <t>Apr 12, 2016</t>
  </si>
  <si>
    <t>TRẦN KIM THOA</t>
  </si>
  <si>
    <t>0947092229</t>
  </si>
  <si>
    <t>kimthoamb@gmail.com</t>
  </si>
  <si>
    <t>Bùi Ánh</t>
  </si>
  <si>
    <t>Nguyễn Thị Khánh Chi</t>
  </si>
  <si>
    <t>0989989284</t>
  </si>
  <si>
    <t>chintk@ftu.edu.vn</t>
  </si>
  <si>
    <t>Jan 6, 2015</t>
  </si>
  <si>
    <t>Bùi Thanh Thủy</t>
  </si>
  <si>
    <t>0912291206</t>
  </si>
  <si>
    <t>buithanhthuy@gmail.com</t>
  </si>
  <si>
    <t>Sep 12, 2013</t>
  </si>
  <si>
    <t>Phạm Hồng Hạnh</t>
  </si>
  <si>
    <t>0903221065</t>
  </si>
  <si>
    <t>hanhph75@gmail.com</t>
  </si>
  <si>
    <t>Nguyễn Phương Linh</t>
  </si>
  <si>
    <t>0902006585</t>
  </si>
  <si>
    <t>phuonglinh1007@gmail.com</t>
  </si>
  <si>
    <t>THƯ</t>
  </si>
  <si>
    <t>Đào Thị Mai Anh</t>
  </si>
  <si>
    <t>0973147345</t>
  </si>
  <si>
    <t>dtmavn147@gmail.com</t>
  </si>
  <si>
    <t>Vũ Hồng Nhung</t>
  </si>
  <si>
    <t>0946669188</t>
  </si>
  <si>
    <t>vuhongnhung1191@gmail.com</t>
  </si>
  <si>
    <t>Hoàng Dương Ngọc</t>
  </si>
  <si>
    <t>Jun 2, 2017</t>
  </si>
  <si>
    <t>Dương thu thuỷ</t>
  </si>
  <si>
    <t>0362662455</t>
  </si>
  <si>
    <t>duongthuthuy2005@gmail.com</t>
  </si>
  <si>
    <t>Trịnh Gia</t>
  </si>
  <si>
    <t>Jul 13, 2016</t>
  </si>
  <si>
    <t>0912020067</t>
  </si>
  <si>
    <t>nguyenthuylinh19@gmail.com</t>
  </si>
  <si>
    <t>Hoàng Hạnh</t>
  </si>
  <si>
    <t>Nguyễn Thị Thùy Nương</t>
  </si>
  <si>
    <t>0936724789</t>
  </si>
  <si>
    <t>thuynuongqc@gmail.com</t>
  </si>
  <si>
    <t>Bùi Ngọc Vân</t>
  </si>
  <si>
    <t>May 16, 2016</t>
  </si>
  <si>
    <t>Trần Lam Giang</t>
  </si>
  <si>
    <t>0978988039</t>
  </si>
  <si>
    <t>tl.giang88@gmail.com</t>
  </si>
  <si>
    <t>Trịnh Vân</t>
  </si>
  <si>
    <t>Nov 9, 2017</t>
  </si>
  <si>
    <t>Phùng Diệu Linh</t>
  </si>
  <si>
    <t>0916402567</t>
  </si>
  <si>
    <t>dieulinh0612.vtpt@gmail.com</t>
  </si>
  <si>
    <t>Phan Trần</t>
  </si>
  <si>
    <t>Trần Lê Anh</t>
  </si>
  <si>
    <t>0916814483</t>
  </si>
  <si>
    <t>chengren144@gmail.com</t>
  </si>
  <si>
    <t>LÊ BẢO</t>
  </si>
  <si>
    <t>ANH</t>
  </si>
  <si>
    <t>Jul 23, 2015</t>
  </si>
  <si>
    <t>ĐỖ THỊ TUYẾT DUNG</t>
  </si>
  <si>
    <t>0965665815</t>
  </si>
  <si>
    <t>miss.dung.tuyet@gmail.com</t>
  </si>
  <si>
    <t>Lê Mỹ</t>
  </si>
  <si>
    <t>Jun 22, 2017</t>
  </si>
  <si>
    <t>Nguyễn Thị Quỳnh Chi</t>
  </si>
  <si>
    <t>0382292296</t>
  </si>
  <si>
    <t>nguyenquynhchi.nqc@gmai.com</t>
  </si>
  <si>
    <t>Sep 2, 2017</t>
  </si>
  <si>
    <t>Phạm Thu Thuỷ</t>
  </si>
  <si>
    <t>0987775241</t>
  </si>
  <si>
    <t>pthuthuy90@gmail.com</t>
  </si>
  <si>
    <t>Nguyễn Gia Thanh</t>
  </si>
  <si>
    <t>Tú</t>
  </si>
  <si>
    <t>Nguyễn Phương Thanh</t>
  </si>
  <si>
    <t>0948828393</t>
  </si>
  <si>
    <t>thanh828393@gmail.com</t>
  </si>
  <si>
    <t>ĐINH CÔNG TRÍ</t>
  </si>
  <si>
    <t>HIẾU</t>
  </si>
  <si>
    <t>Sep 11, 2015</t>
  </si>
  <si>
    <t>Nguyễn Thin Thu Trang</t>
  </si>
  <si>
    <t>0987757806</t>
  </si>
  <si>
    <t>trangnguyen191289@gmail.com</t>
  </si>
  <si>
    <t>Jan 13, 2017</t>
  </si>
  <si>
    <t>Trần Thị Mai</t>
  </si>
  <si>
    <t>0973753836</t>
  </si>
  <si>
    <t>bonbi688@gmail.com</t>
  </si>
  <si>
    <t>Jan 22, 2015</t>
  </si>
  <si>
    <t>Nguyễn Phương Tâm</t>
  </si>
  <si>
    <t>0983160480</t>
  </si>
  <si>
    <t>nguyenphuongtam@gmail.com</t>
  </si>
  <si>
    <t>Dec 26, 2014</t>
  </si>
  <si>
    <t>0979080992</t>
  </si>
  <si>
    <t>yennguyen.09@nguyensieu.edu.vn</t>
  </si>
  <si>
    <t>Lê Quốc</t>
  </si>
  <si>
    <t>Nov 13, 2013</t>
  </si>
  <si>
    <t>Phạm Ngọc Vân Giang</t>
  </si>
  <si>
    <t>0912444468/0904313375</t>
  </si>
  <si>
    <t>pnvgiang@gmail.com</t>
  </si>
  <si>
    <t>Nov 2, 2017</t>
  </si>
  <si>
    <t>Ngô Thị Hiền</t>
  </si>
  <si>
    <t>0982861533</t>
  </si>
  <si>
    <t>hien.ngothi@hitachienergy.com</t>
  </si>
  <si>
    <t>LÊ ĐỨC</t>
  </si>
  <si>
    <t>TRỌNG</t>
  </si>
  <si>
    <t>TRẦN THỊ TRÀ MY</t>
  </si>
  <si>
    <t>0987575560</t>
  </si>
  <si>
    <t>trantramy1989@gmail.com</t>
  </si>
  <si>
    <t>Nghiêm Xuân</t>
  </si>
  <si>
    <t>Đạt</t>
  </si>
  <si>
    <t>Nguyễn Thu Hoà</t>
  </si>
  <si>
    <t>0982881494</t>
  </si>
  <si>
    <t>nguyenhoa241@gmail.com</t>
  </si>
  <si>
    <t>Sep 26, 2014</t>
  </si>
  <si>
    <t>0973353743</t>
  </si>
  <si>
    <t>namthanhhung.adv@gmail.com</t>
  </si>
  <si>
    <t>Nguyễn Thái Hà</t>
  </si>
  <si>
    <t>0904262638</t>
  </si>
  <si>
    <t>hathaivtv3@gmail.com</t>
  </si>
  <si>
    <t>Trần Nguyên</t>
  </si>
  <si>
    <t>Jul 25, 2014</t>
  </si>
  <si>
    <t>Bùi Thanh Huyền</t>
  </si>
  <si>
    <t>0946397456</t>
  </si>
  <si>
    <t>thanhhuyen.eptc@gmail.com</t>
  </si>
  <si>
    <t>Sep 12, 2015</t>
  </si>
  <si>
    <t>Nguyễn Ánh Lệ</t>
  </si>
  <si>
    <t>0373999993</t>
  </si>
  <si>
    <t>nguyenanhle85@gmail.com</t>
  </si>
  <si>
    <t>Ngô Thế</t>
  </si>
  <si>
    <t>Mai Trang Nhung</t>
  </si>
  <si>
    <t>0936081057</t>
  </si>
  <si>
    <t>nhungmt-hn@mk.com.vn</t>
  </si>
  <si>
    <t>Hà Đông</t>
  </si>
  <si>
    <t>Jul 9, 2016</t>
  </si>
  <si>
    <t>Nguyễn Thị Phương Thảo</t>
  </si>
  <si>
    <t>0916853806</t>
  </si>
  <si>
    <t>nguyenphuongthao2211@gmail.com</t>
  </si>
  <si>
    <t>Nguyễn Vũ Anh</t>
  </si>
  <si>
    <t>May 26, 2013</t>
  </si>
  <si>
    <t>Nguyễn Thị Hồng Thanh</t>
  </si>
  <si>
    <t>0982993971</t>
  </si>
  <si>
    <t>hongthanh1002@gmail.com</t>
  </si>
  <si>
    <t>May 12, 2015</t>
  </si>
  <si>
    <t>Lê Mai Hoa</t>
  </si>
  <si>
    <t>0978994177</t>
  </si>
  <si>
    <t>maihoa3105@gmail.com</t>
  </si>
  <si>
    <t>Gia Huy</t>
  </si>
  <si>
    <t>Nov 23, 2015</t>
  </si>
  <si>
    <t>Đỗ Thị Thu</t>
  </si>
  <si>
    <t>098937308</t>
  </si>
  <si>
    <t>dothu1641991@gmail.com</t>
  </si>
  <si>
    <t>Oct 19, 2017</t>
  </si>
  <si>
    <t>Bùi Thị Hà Phương</t>
  </si>
  <si>
    <t>0962981986</t>
  </si>
  <si>
    <t>buihaphuong298@gmail.com</t>
  </si>
  <si>
    <t>LÊ DUY</t>
  </si>
  <si>
    <t>LÂM</t>
  </si>
  <si>
    <t>Hiếu</t>
  </si>
  <si>
    <t>Aug 15, 2016</t>
  </si>
  <si>
    <t>Trần Thị Vân Anh</t>
  </si>
  <si>
    <t>0963916666</t>
  </si>
  <si>
    <t>vananh.tv@gmail.com</t>
  </si>
  <si>
    <t>Vân</t>
  </si>
  <si>
    <t>Vũ Hạnh Lê</t>
  </si>
  <si>
    <t>0905688887</t>
  </si>
  <si>
    <t>vhl2408@gmail.com</t>
  </si>
  <si>
    <t>Ngô</t>
  </si>
  <si>
    <t>Dec 27, 2017</t>
  </si>
  <si>
    <t>Bùi khánh thu</t>
  </si>
  <si>
    <t>0982733949</t>
  </si>
  <si>
    <t>buikhanhthu41@gmail.com</t>
  </si>
  <si>
    <t>Hoàng Quốc</t>
  </si>
  <si>
    <t>Tran kieu oanh</t>
  </si>
  <si>
    <t>0983013539</t>
  </si>
  <si>
    <t>kieuoanh.neu@gmail.com</t>
  </si>
  <si>
    <t>Đỗ Đào Lan</t>
  </si>
  <si>
    <t>Mar 9, 2013</t>
  </si>
  <si>
    <t>Nguyễn Thúy Lan</t>
  </si>
  <si>
    <t>0928003530</t>
  </si>
  <si>
    <t>lanthuy.nguyen@gmail.com</t>
  </si>
  <si>
    <t>Jun 21, 2014</t>
  </si>
  <si>
    <t>Nguyễn Thị Thanh Bình</t>
  </si>
  <si>
    <t>0984288040</t>
  </si>
  <si>
    <t>thanhbinh89nd@gmail.con</t>
  </si>
  <si>
    <t>Vũ Đức</t>
  </si>
  <si>
    <t>May 1, 2014</t>
  </si>
  <si>
    <t>Nguyễn Phương Chi</t>
  </si>
  <si>
    <t>0904379739</t>
  </si>
  <si>
    <t>vuminhphuong1232010@gmail.com</t>
  </si>
  <si>
    <t>Feb 23, 2017</t>
  </si>
  <si>
    <t>Phạm Thị Thu Hà</t>
  </si>
  <si>
    <t>0984699225</t>
  </si>
  <si>
    <t>hamj0984699225phamthithuha2910@gmail.com</t>
  </si>
  <si>
    <t>Sang</t>
  </si>
  <si>
    <t>Mar 9, 2015</t>
  </si>
  <si>
    <t>Đỗ Minh Hằng</t>
  </si>
  <si>
    <t>0977142947</t>
  </si>
  <si>
    <t>minhhangbtf@gmail.com</t>
  </si>
  <si>
    <t>Apr 6, 2016</t>
  </si>
  <si>
    <t>Vũ Thị Liên</t>
  </si>
  <si>
    <t>0914013916</t>
  </si>
  <si>
    <t>lienvuhvtc@gmail.com</t>
  </si>
  <si>
    <t>Apr 29, 2013</t>
  </si>
  <si>
    <t>Đới Thị Kiều Anh</t>
  </si>
  <si>
    <t>0932316262</t>
  </si>
  <si>
    <t>selenadoi@gmail.com</t>
  </si>
  <si>
    <t>Phạm Nguyễn Bảo</t>
  </si>
  <si>
    <t>Sep 13, 2017</t>
  </si>
  <si>
    <t>0902207750</t>
  </si>
  <si>
    <t>nvanh0210@gmail.com</t>
  </si>
  <si>
    <t>Lê Bảo</t>
  </si>
  <si>
    <t>Nguyễn Thị Thu Huyền</t>
  </si>
  <si>
    <t>0983026396</t>
  </si>
  <si>
    <t>huyenkt.sdvh@gmail.com</t>
  </si>
  <si>
    <t>Hoàng Nguyễn Minh</t>
  </si>
  <si>
    <t>Sep 8, 2016</t>
  </si>
  <si>
    <t>Nguyễn Hiền Giang</t>
  </si>
  <si>
    <t>0396222660</t>
  </si>
  <si>
    <t>hiengiang.ng@gmail.com</t>
  </si>
  <si>
    <t>Hoàng Minh Bảo</t>
  </si>
  <si>
    <t>Dec 30, 2016</t>
  </si>
  <si>
    <t>Trần Thị Thảo</t>
  </si>
  <si>
    <t>0979321066</t>
  </si>
  <si>
    <t>tranthao0611@gmail.com</t>
  </si>
  <si>
    <t>Nov 22, 2017</t>
  </si>
  <si>
    <t>0983822987</t>
  </si>
  <si>
    <t>Hà Minh</t>
  </si>
  <si>
    <t>May 23, 2014</t>
  </si>
  <si>
    <t>0916853606</t>
  </si>
  <si>
    <t>Nguyễn Ngọc Tú</t>
  </si>
  <si>
    <t>Oct 15, 2015</t>
  </si>
  <si>
    <t>0989818916</t>
  </si>
  <si>
    <t>vananh.trn92@gmail.com</t>
  </si>
  <si>
    <t>Nguyễn Đại Duy</t>
  </si>
  <si>
    <t>Jul 4, 2015</t>
  </si>
  <si>
    <t>Đỗ Huyền Trang</t>
  </si>
  <si>
    <t>0936220692</t>
  </si>
  <si>
    <t>trangem226@gmail.com</t>
  </si>
  <si>
    <t>Hà Thuý</t>
  </si>
  <si>
    <t>Triệu Ngọc Thuý</t>
  </si>
  <si>
    <t>0984193888</t>
  </si>
  <si>
    <t>trieungocthuypt@gmail.com</t>
  </si>
  <si>
    <t>Nguyễn Đức Bá</t>
  </si>
  <si>
    <t>Nhân</t>
  </si>
  <si>
    <t>Oct 15, 2014</t>
  </si>
  <si>
    <t>Trịnh Thị Bích</t>
  </si>
  <si>
    <t>0966011011</t>
  </si>
  <si>
    <t>bichtt.vtc@gmail.com</t>
  </si>
  <si>
    <t>Lê Ý</t>
  </si>
  <si>
    <t>Băng</t>
  </si>
  <si>
    <t>Feb 12, 2015</t>
  </si>
  <si>
    <t>Nguyễn Quỳnh Trang</t>
  </si>
  <si>
    <t>0906864589</t>
  </si>
  <si>
    <t>trangnq2612@gmail.com</t>
  </si>
  <si>
    <t>May 9, 2015</t>
  </si>
  <si>
    <t>Bùi Phương Mỹ Dung</t>
  </si>
  <si>
    <t>0985889138</t>
  </si>
  <si>
    <t>bpmdung@gmail.com</t>
  </si>
  <si>
    <t>TRẦN ĐỨC</t>
  </si>
  <si>
    <t>VINH</t>
  </si>
  <si>
    <t>May 17, 2015</t>
  </si>
  <si>
    <t>NGUYỄN THỊ HỒNG NHUNG</t>
  </si>
  <si>
    <t>0915692992</t>
  </si>
  <si>
    <t>hongnhungnguyen2309@gmail.com</t>
  </si>
  <si>
    <t>Hoàng Thanh Hiền</t>
  </si>
  <si>
    <t>0904223392</t>
  </si>
  <si>
    <t>hoangthanhhien3112@gmail.com</t>
  </si>
  <si>
    <t>Lương Quỳnh</t>
  </si>
  <si>
    <t>Mar 15, 2013</t>
  </si>
  <si>
    <t>Bùi Thị Tho</t>
  </si>
  <si>
    <t>0974075699</t>
  </si>
  <si>
    <t>drbuitho@gmail.com</t>
  </si>
  <si>
    <t>Dương Đan Ngọc</t>
  </si>
  <si>
    <t>Feb 4, 2013</t>
  </si>
  <si>
    <t>0936181461</t>
  </si>
  <si>
    <t>vnanhnguyen@gmail.com</t>
  </si>
  <si>
    <t>Trần Hoàng Phương</t>
  </si>
  <si>
    <t>Sep 17, 2013</t>
  </si>
  <si>
    <t>Hoa Hồng Phương</t>
  </si>
  <si>
    <t>0985332444</t>
  </si>
  <si>
    <t>phuonghh85@gmail.com</t>
  </si>
  <si>
    <t>Dec 17, 2014</t>
  </si>
  <si>
    <t>vũ thị hồng</t>
  </si>
  <si>
    <t>0964179966</t>
  </si>
  <si>
    <t>tuanhong8490@gmail.com</t>
  </si>
  <si>
    <t>Jan 24, 2013</t>
  </si>
  <si>
    <t>Nguyễn Thị Hồng Sim</t>
  </si>
  <si>
    <t>0985250483</t>
  </si>
  <si>
    <t>simfodacon@gmail.com</t>
  </si>
  <si>
    <t>Đỗ Nhật</t>
  </si>
  <si>
    <t>Jul 25, 2015</t>
  </si>
  <si>
    <t>Nguyễn Thu Hiền</t>
  </si>
  <si>
    <t>0979692899</t>
  </si>
  <si>
    <t>hiennthu2021@gmail.com</t>
  </si>
  <si>
    <t>Lớp</t>
  </si>
  <si>
    <t>SĐT liên hệ</t>
  </si>
  <si>
    <t>Năm sinh</t>
  </si>
  <si>
    <t>May 22, 2016</t>
  </si>
  <si>
    <t>Stt</t>
  </si>
  <si>
    <t>Nguyễn Phương Tuệ</t>
  </si>
  <si>
    <t>Mẫn Mai</t>
  </si>
  <si>
    <t>Phạm Nguyễn Minh</t>
  </si>
  <si>
    <t>Nguyễn Đăng Nhật</t>
  </si>
  <si>
    <t>PHẠM Minh</t>
  </si>
  <si>
    <t>Bùi Phương Tú</t>
  </si>
  <si>
    <t>Ngô Vi Sơn</t>
  </si>
  <si>
    <t>Lê Hà</t>
  </si>
  <si>
    <t>Nguyễn Vi Thảo</t>
  </si>
  <si>
    <t>Trần Đăng Nhật</t>
  </si>
  <si>
    <t>Nguyễn Đình Minh</t>
  </si>
  <si>
    <t>Lê Nguyễn Linh</t>
  </si>
  <si>
    <t>Đào Chloé Vân</t>
  </si>
  <si>
    <t>Dương Vũ</t>
  </si>
  <si>
    <t>Kiều Vũ Minh</t>
  </si>
  <si>
    <t>Lê Châu</t>
  </si>
  <si>
    <t>Đỗ Thị Kim</t>
  </si>
  <si>
    <t>Nguyễn Đình Gia</t>
  </si>
  <si>
    <t>LÊ TRẦN BẢO</t>
  </si>
  <si>
    <t>Phạm Phương</t>
  </si>
  <si>
    <t>Nguyễn Đình Tuấn</t>
  </si>
  <si>
    <t xml:space="preserve">Cao Nguyễn Gia </t>
  </si>
  <si>
    <t>Cao Nguyễn Gia</t>
  </si>
  <si>
    <t>nguyễn vũ thùy</t>
  </si>
  <si>
    <t>Nguyễn Trần Quang</t>
  </si>
  <si>
    <t>Nguyễn Lê Ngân</t>
  </si>
  <si>
    <t>Nguyễn Phạm Hà</t>
  </si>
  <si>
    <t>Nguyễn Châu</t>
  </si>
  <si>
    <t>Trịnh Minh Thiên</t>
  </si>
  <si>
    <t>Đào Thu</t>
  </si>
  <si>
    <t>Áo sơ mi dài tay</t>
  </si>
  <si>
    <t>Áo sơ mi cộc tay</t>
  </si>
  <si>
    <t>SL</t>
  </si>
  <si>
    <t>Quần dài âu</t>
  </si>
  <si>
    <t>Chân váy kẻ</t>
  </si>
  <si>
    <t>Quần sooc âu</t>
  </si>
  <si>
    <t>Áo polo cộc tay</t>
  </si>
  <si>
    <t>Áo cộc tay thể thao</t>
  </si>
  <si>
    <t>Quần dài thể thao</t>
  </si>
  <si>
    <t>Quần sooc thể thao</t>
  </si>
  <si>
    <t>Áo khoác</t>
  </si>
  <si>
    <t>Áo Hoodie</t>
  </si>
  <si>
    <t>Áo polo dài tay</t>
  </si>
  <si>
    <t>Apr 20, 2017</t>
  </si>
  <si>
    <t>Dec 29, 2017</t>
  </si>
  <si>
    <t>Nguyen</t>
  </si>
  <si>
    <t>Justin</t>
  </si>
  <si>
    <t>Đặng Hà</t>
  </si>
  <si>
    <t>Oct 5, 2017</t>
  </si>
  <si>
    <t>Trần Ngọc Anh</t>
  </si>
  <si>
    <t>May 12, 2017</t>
  </si>
  <si>
    <t>Vũ Diệp</t>
  </si>
  <si>
    <t>Lê Ngọc Duy</t>
  </si>
  <si>
    <t>Trần Công</t>
  </si>
  <si>
    <t>Khiêm</t>
  </si>
  <si>
    <t>NGUYỄN MINH</t>
  </si>
  <si>
    <t>Hà Thảo</t>
  </si>
  <si>
    <t>Trần An</t>
  </si>
  <si>
    <t>Vũ Minh Lâm</t>
  </si>
  <si>
    <t>Mar 10, 2017</t>
  </si>
  <si>
    <t>Feb 4, 2017</t>
  </si>
  <si>
    <t>Jun 6, 2017</t>
  </si>
  <si>
    <t>Mar 30, 2017</t>
  </si>
  <si>
    <t>Feb 15, 2017</t>
  </si>
  <si>
    <t>Bảo Quỳnh Anh</t>
  </si>
  <si>
    <t>Jun 12, 2017</t>
  </si>
  <si>
    <t>Nguyễn Trường</t>
  </si>
  <si>
    <t>Nguyễn Sỹ</t>
  </si>
  <si>
    <t>Hữu Phước</t>
  </si>
  <si>
    <t>Jan 16, 2017</t>
  </si>
  <si>
    <t>VŨ MINH</t>
  </si>
  <si>
    <t>Nov 27, 2017</t>
  </si>
  <si>
    <t>NGUYỄN KHÁNH PHƯƠNG</t>
  </si>
  <si>
    <t>LY</t>
  </si>
  <si>
    <t>Dec 18, 2017</t>
  </si>
  <si>
    <t>Nguyễn Nhật Khánh</t>
  </si>
  <si>
    <t>Jun 9, 2017</t>
  </si>
  <si>
    <t>Nguyễn Trần</t>
  </si>
  <si>
    <t>Bùi Phúc</t>
  </si>
  <si>
    <t>Feb 13, 2017</t>
  </si>
  <si>
    <t>Nông Quang</t>
  </si>
  <si>
    <t>Cù Quốc</t>
  </si>
  <si>
    <t>LÊ MINH</t>
  </si>
  <si>
    <t>VŨ THẾ</t>
  </si>
  <si>
    <t>KIÊN</t>
  </si>
  <si>
    <t>Phan</t>
  </si>
  <si>
    <t>Bùi Nguyễn Ngọc</t>
  </si>
  <si>
    <t>Trần Hoàng An</t>
  </si>
  <si>
    <t>Đinh Tiến</t>
  </si>
  <si>
    <t>Trương Quỳnh</t>
  </si>
  <si>
    <t>Jan 7, 2017</t>
  </si>
  <si>
    <t>Aug 7, 2017</t>
  </si>
  <si>
    <t>Apr 21, 2017</t>
  </si>
  <si>
    <t>Sep 20, 2017</t>
  </si>
  <si>
    <t>Nguyễn Bảo Minh</t>
  </si>
  <si>
    <t>Trần Nguyễn Khánh</t>
  </si>
  <si>
    <t>Hoàng Minh</t>
  </si>
  <si>
    <t>Nguyễn Cảnh</t>
  </si>
  <si>
    <t>Tạ Minh</t>
  </si>
  <si>
    <t>Nguyễn Tiến</t>
  </si>
  <si>
    <t>Nguyễn khánh</t>
  </si>
  <si>
    <t>Feb 17, 2017</t>
  </si>
  <si>
    <t>Sep 21, 2017</t>
  </si>
  <si>
    <t>Nov 3, 2017</t>
  </si>
  <si>
    <t>Jan 8, 2017</t>
  </si>
  <si>
    <t>Jan 17, 2017</t>
  </si>
  <si>
    <t>Phạm Xuân Ngọc</t>
  </si>
  <si>
    <t>Nguyễn Ngọc Minh</t>
  </si>
  <si>
    <t>Trần Trọng</t>
  </si>
  <si>
    <t>Lê Khánh</t>
  </si>
  <si>
    <t>May 27, 2017</t>
  </si>
  <si>
    <t>Apr 13, 2017</t>
  </si>
  <si>
    <t>Jun 17, 2017</t>
  </si>
  <si>
    <t>May 24, 2017</t>
  </si>
  <si>
    <t>Aug 1, 2017</t>
  </si>
  <si>
    <t>Áo sơ mi dài tay (Amount: 200,000.00 VND, Số lượng: 1) 
Áo sơ mi cộc tay (Amount: 200,000.00 VND, Số lượng: 2) 
Quần dài âu (Amount: 278,000.00 VND, Số lượng: 2) 
Quần sooc âu (Amount: 215,000.00 VND, Số lượng: 3) 
Áo polo dài tay (Amount: 195,000.00 VND, Số lượng: 2) 
Áo polo cộc tay (Amount: 184,000.00 VND, Số lượng: 4)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4,007,000.00 VND</t>
  </si>
  <si>
    <t>Jul 14, 2023</t>
  </si>
  <si>
    <t>Hà Phạm Mạnh</t>
  </si>
  <si>
    <t>Hùng</t>
  </si>
  <si>
    <t>Mai Minh</t>
  </si>
  <si>
    <t>Apr 10, 2017</t>
  </si>
  <si>
    <t>Aug 22, 2017</t>
  </si>
  <si>
    <t>Jul 27, 2017</t>
  </si>
  <si>
    <t>Huỳnh Diệp</t>
  </si>
  <si>
    <t>Trần Minh</t>
  </si>
  <si>
    <t>Nguyễn Đình Đăng</t>
  </si>
  <si>
    <t>Trần Nguyễn Ngọc Minh</t>
  </si>
  <si>
    <t>Đỗ Ngọc Tuệ</t>
  </si>
  <si>
    <t>An Hạ</t>
  </si>
  <si>
    <t>Trần Hoài</t>
  </si>
  <si>
    <t>Feb 12, 2017</t>
  </si>
  <si>
    <t>Dec 3, 2017</t>
  </si>
  <si>
    <t>Sep 27, 2017</t>
  </si>
  <si>
    <t>Jul 31, 2017</t>
  </si>
  <si>
    <t>Jun 20, 2017</t>
  </si>
  <si>
    <t>Phùng Minh</t>
  </si>
  <si>
    <t>Mai Huy Tùng</t>
  </si>
  <si>
    <t>Đinh Thuỵ</t>
  </si>
  <si>
    <t>Trần Đăng</t>
  </si>
  <si>
    <t>Nguyễn Phạm Nhật</t>
  </si>
  <si>
    <t>NGUYẾN SƠN</t>
  </si>
  <si>
    <t>Nguyễn Cát Tường</t>
  </si>
  <si>
    <t>Apr 2, 2017</t>
  </si>
  <si>
    <t>Apr 8, 2017</t>
  </si>
  <si>
    <t>Feb 27, 2017</t>
  </si>
  <si>
    <t>Jul 23, 2017</t>
  </si>
  <si>
    <t>Nguyễn Ngọc Linh</t>
  </si>
  <si>
    <t>Ngô Nguyên</t>
  </si>
  <si>
    <t>Hoàng Nhật</t>
  </si>
  <si>
    <t>Mar 15, 2017</t>
  </si>
  <si>
    <t>Nguyễn Phan</t>
  </si>
  <si>
    <t>Nguyễn Thuỳ</t>
  </si>
  <si>
    <t>Ngô Thùy</t>
  </si>
  <si>
    <t>Nguyễn Tất</t>
  </si>
  <si>
    <t>Feb 26, 2016</t>
  </si>
  <si>
    <t>Feb 14, 2016</t>
  </si>
  <si>
    <t>Jun 4, 2016</t>
  </si>
  <si>
    <t>Nov 9, 2016</t>
  </si>
  <si>
    <t>Mar 3, 2016</t>
  </si>
  <si>
    <t>Apr 8, 2016</t>
  </si>
  <si>
    <t>Hạ</t>
  </si>
  <si>
    <t>May 13, 2016</t>
  </si>
  <si>
    <t>Jul 24, 2016</t>
  </si>
  <si>
    <t>Phạm Lê Tuệ</t>
  </si>
  <si>
    <t>Nguyễn Hạ</t>
  </si>
  <si>
    <t>Đào Thuỳ</t>
  </si>
  <si>
    <t>Hoàng Khánh</t>
  </si>
  <si>
    <t>Lê Sơn</t>
  </si>
  <si>
    <t>Tuệ</t>
  </si>
  <si>
    <t>Jun 8, 2016</t>
  </si>
  <si>
    <t>Sep 6, 2016</t>
  </si>
  <si>
    <t>Apr 10, 2016</t>
  </si>
  <si>
    <t>Sep 14, 2016</t>
  </si>
  <si>
    <t>Apr 23, 2016</t>
  </si>
  <si>
    <t>Feb 6, 2016</t>
  </si>
  <si>
    <t>Aug 16, 2016</t>
  </si>
  <si>
    <t>Sep 17, 2016</t>
  </si>
  <si>
    <t>Trần Hà Vi</t>
  </si>
  <si>
    <t>Vũ Đặng Phuong</t>
  </si>
  <si>
    <t>Phan Huy</t>
  </si>
  <si>
    <t>Nguyễn Lê Minh</t>
  </si>
  <si>
    <t>Mallika</t>
  </si>
  <si>
    <t>Phạm</t>
  </si>
  <si>
    <t>PHẠM VŨ HOÀNG</t>
  </si>
  <si>
    <t>TÔN</t>
  </si>
  <si>
    <t>Nov 5, 2016</t>
  </si>
  <si>
    <t>Mar 29, 2016</t>
  </si>
  <si>
    <t>Jul 8, 2016</t>
  </si>
  <si>
    <t>Mar 7, 2016</t>
  </si>
  <si>
    <t>Jun 6, 2016</t>
  </si>
  <si>
    <t>Mar 13, 2016</t>
  </si>
  <si>
    <t>Lê Bá Hùng</t>
  </si>
  <si>
    <t>Jan 28, 2016</t>
  </si>
  <si>
    <t>Jul 11, 2016</t>
  </si>
  <si>
    <t>Mar 26, 2016</t>
  </si>
  <si>
    <t>Nguyễn Ngọc Hoài</t>
  </si>
  <si>
    <t>Lê Nam</t>
  </si>
  <si>
    <t>Tạ Hoàng</t>
  </si>
  <si>
    <t>Bùi Thanh</t>
  </si>
  <si>
    <t>Jun 22, 2016</t>
  </si>
  <si>
    <t>Jan 16, 2016</t>
  </si>
  <si>
    <t>Apr 7, 2016</t>
  </si>
  <si>
    <t>Jul 18, 2016</t>
  </si>
  <si>
    <t>Hà Phạm Duy</t>
  </si>
  <si>
    <t>Mi</t>
  </si>
  <si>
    <t>Phạm nguyễn thiên</t>
  </si>
  <si>
    <t>Phạm đông</t>
  </si>
  <si>
    <t>Phạm Hương</t>
  </si>
  <si>
    <t>Lê Mộc</t>
  </si>
  <si>
    <t>Duong Minh</t>
  </si>
  <si>
    <t>Vũ Chính</t>
  </si>
  <si>
    <t>trần phương</t>
  </si>
  <si>
    <t>thảo</t>
  </si>
  <si>
    <t>May 7, 2016</t>
  </si>
  <si>
    <t>Jan 26, 2016</t>
  </si>
  <si>
    <t>Nov 17, 2016</t>
  </si>
  <si>
    <t>Aug 12, 2016</t>
  </si>
  <si>
    <t>Aug 6, 2016</t>
  </si>
  <si>
    <t>Phan Thái</t>
  </si>
  <si>
    <t>Đặng Tuệ</t>
  </si>
  <si>
    <t>Phạm Nam</t>
  </si>
  <si>
    <t>TRẦN</t>
  </si>
  <si>
    <t>PHÚC</t>
  </si>
  <si>
    <t>Sep 5, 2016</t>
  </si>
  <si>
    <t>Aug 4, 2016</t>
  </si>
  <si>
    <t>Nguyen Huyen Dieu</t>
  </si>
  <si>
    <t>Lê Trà</t>
  </si>
  <si>
    <t>NGÔ</t>
  </si>
  <si>
    <t>NHẬT MINH</t>
  </si>
  <si>
    <t>Oct 13, 2015</t>
  </si>
  <si>
    <t>Aug 19, 2015</t>
  </si>
  <si>
    <t>Mar 2, 2015</t>
  </si>
  <si>
    <t>Feb 4, 2015</t>
  </si>
  <si>
    <t>Jan 5, 2015</t>
  </si>
  <si>
    <t>Lê Ngọc Châu</t>
  </si>
  <si>
    <t>Đặng Minh</t>
  </si>
  <si>
    <t>Lê Viêt Diệu</t>
  </si>
  <si>
    <t>An Khải</t>
  </si>
  <si>
    <t>Jul 9, 2015</t>
  </si>
  <si>
    <t>Feb 16, 2015</t>
  </si>
  <si>
    <t>Oct 27, 2015</t>
  </si>
  <si>
    <t>Jan 10, 2015</t>
  </si>
  <si>
    <t>Mar 17, 2015</t>
  </si>
  <si>
    <t>Mar 22, 2015</t>
  </si>
  <si>
    <t>Apr 16, 2015</t>
  </si>
  <si>
    <t>Oct 7, 2015</t>
  </si>
  <si>
    <t>Lawlor William David Hoàng</t>
  </si>
  <si>
    <t>Đoàn Khánh</t>
  </si>
  <si>
    <t>Trịnh Huyền</t>
  </si>
  <si>
    <t>Hoàng khánh</t>
  </si>
  <si>
    <t>Thy</t>
  </si>
  <si>
    <t>Bùi Đức</t>
  </si>
  <si>
    <t>Trọng</t>
  </si>
  <si>
    <t>Phạm Nguyên</t>
  </si>
  <si>
    <t>Oct 3, 2015</t>
  </si>
  <si>
    <t>Aug 10, 2015</t>
  </si>
  <si>
    <t>Sep 10, 2015</t>
  </si>
  <si>
    <t>May 28, 2015</t>
  </si>
  <si>
    <t>Jan 16, 2015</t>
  </si>
  <si>
    <t>Nguyễn Thục</t>
  </si>
  <si>
    <t>Aug 13, 2015</t>
  </si>
  <si>
    <t>Mar 1, 2015</t>
  </si>
  <si>
    <t>May 20, 2015</t>
  </si>
  <si>
    <t>Nov 7, 2015</t>
  </si>
  <si>
    <t>Đoàn Ngọc Mỹ</t>
  </si>
  <si>
    <t>Jul 5, 2015</t>
  </si>
  <si>
    <t>Apr 22, 2015</t>
  </si>
  <si>
    <t>Jun 15, 2015</t>
  </si>
  <si>
    <t>Jan 4, 2015</t>
  </si>
  <si>
    <t>May 24, 2015</t>
  </si>
  <si>
    <t>Chu Hoài</t>
  </si>
  <si>
    <t>Lê Đức</t>
  </si>
  <si>
    <t>Jul 11, 2015</t>
  </si>
  <si>
    <t>Dec 8, 2015</t>
  </si>
  <si>
    <t>Aug 4, 2015</t>
  </si>
  <si>
    <t>Vương Khải</t>
  </si>
  <si>
    <t>Phạm Tuệ</t>
  </si>
  <si>
    <t>Phạm Như Gia</t>
  </si>
  <si>
    <t>Phạm Hà Thanh</t>
  </si>
  <si>
    <t>Maryam Awan</t>
  </si>
  <si>
    <t>Trần Ngọc Phương</t>
  </si>
  <si>
    <t>May 29, 2015</t>
  </si>
  <si>
    <t>Mar 29, 2015</t>
  </si>
  <si>
    <t>Oct 8, 2015</t>
  </si>
  <si>
    <t>Mar 11, 2015</t>
  </si>
  <si>
    <t>May 5, 2015</t>
  </si>
  <si>
    <t>Trần Diệu</t>
  </si>
  <si>
    <t>Trương Ngân</t>
  </si>
  <si>
    <t>Phùng Xuân</t>
  </si>
  <si>
    <t>Ngô Thái</t>
  </si>
  <si>
    <t>Nov 20, 2015</t>
  </si>
  <si>
    <t>Mar 10, 2015</t>
  </si>
  <si>
    <t>Jun 17, 2015</t>
  </si>
  <si>
    <t>Nguyễn Thuỵ</t>
  </si>
  <si>
    <t>Lê Lâm</t>
  </si>
  <si>
    <t>Đỗ Ngọc Lan</t>
  </si>
  <si>
    <t>Phí Ngọc</t>
  </si>
  <si>
    <t>Apr 9, 2014</t>
  </si>
  <si>
    <t>Jan 5, 2014</t>
  </si>
  <si>
    <t>Aug 15, 2014</t>
  </si>
  <si>
    <t>Jun 15, 2014</t>
  </si>
  <si>
    <t>Hoàng Thị Thu Thuý</t>
  </si>
  <si>
    <t>0987999737</t>
  </si>
  <si>
    <t>httthuy.han@gmail.com</t>
  </si>
  <si>
    <t>Lại Thị My</t>
  </si>
  <si>
    <t>0987750106</t>
  </si>
  <si>
    <t>braveheart1405@gmail.com</t>
  </si>
  <si>
    <t>Lam Oanh</t>
  </si>
  <si>
    <t>0987652123</t>
  </si>
  <si>
    <t>oanhlt@bhmedia.vn</t>
  </si>
  <si>
    <t>Đỗ Hồng Nhung</t>
  </si>
  <si>
    <t>0947534567</t>
  </si>
  <si>
    <t>nhungdh1911@gmail.com</t>
  </si>
  <si>
    <t>0915578686</t>
  </si>
  <si>
    <t>henry@hubglobal.io</t>
  </si>
  <si>
    <t>Vũ Thị Minh Nhật</t>
  </si>
  <si>
    <t>0977923099</t>
  </si>
  <si>
    <t>vuthiminhnhat.ftu@gmail.com</t>
  </si>
  <si>
    <t>Đỗ Thị Ngọc</t>
  </si>
  <si>
    <t>0984309696</t>
  </si>
  <si>
    <t>Ngocdt@vss.gov.vn</t>
  </si>
  <si>
    <t>Đỗ Kim Nhẫn</t>
  </si>
  <si>
    <t>0922105555</t>
  </si>
  <si>
    <t>nhan.dokim@gmail.com</t>
  </si>
  <si>
    <t>Trần Thị Thu Trang</t>
  </si>
  <si>
    <t>0989375532</t>
  </si>
  <si>
    <t>tranghuykhiem@gmail.com</t>
  </si>
  <si>
    <t>Nguyễn Thị Hân</t>
  </si>
  <si>
    <t>0913609797</t>
  </si>
  <si>
    <t>hannguyen.ulis@gmail.com</t>
  </si>
  <si>
    <t>0976759282</t>
  </si>
  <si>
    <t>Thaonguyen.hmu@gmail.com</t>
  </si>
  <si>
    <t>Doãn Thanh Lan</t>
  </si>
  <si>
    <t>0912729455</t>
  </si>
  <si>
    <t>doanlan1989@gmail.com</t>
  </si>
  <si>
    <t>Đỗ Thu Trang</t>
  </si>
  <si>
    <t>0944028838</t>
  </si>
  <si>
    <t>trangdo8484@gmail.com</t>
  </si>
  <si>
    <t>0963854054</t>
  </si>
  <si>
    <t>vannth3011.english1@gmail.com</t>
  </si>
  <si>
    <t>Nguyễn Thị Bích</t>
  </si>
  <si>
    <t>0917034109</t>
  </si>
  <si>
    <t>ntbichrainbow@gmail.com</t>
  </si>
  <si>
    <t>Phạm Thu Thảo</t>
  </si>
  <si>
    <t>0816585678</t>
  </si>
  <si>
    <t>phamthuthao13691@gmail.com</t>
  </si>
  <si>
    <t>Đào Khánh Huyền</t>
  </si>
  <si>
    <t>Nguyễn Vắn Phong</t>
  </si>
  <si>
    <t>0855903333</t>
  </si>
  <si>
    <t>nvphonghlk@gmail.com</t>
  </si>
  <si>
    <t>Nguyễn Thị Huyền Trang</t>
  </si>
  <si>
    <t>0982373527</t>
  </si>
  <si>
    <t>trangoea@gmail.com</t>
  </si>
  <si>
    <t>Phan Thuỳ Linh</t>
  </si>
  <si>
    <t>0912357272</t>
  </si>
  <si>
    <t>quynhanh.nguyenbao1206@gmail.com</t>
  </si>
  <si>
    <t>Nguyễn Quỳnh Hoa</t>
  </si>
  <si>
    <t>0983326887</t>
  </si>
  <si>
    <t>quynhhoa2608@gmail.com</t>
  </si>
  <si>
    <t>Hà Bích Ngọc</t>
  </si>
  <si>
    <t>0979353166</t>
  </si>
  <si>
    <t>ngochad8@gmail.com</t>
  </si>
  <si>
    <t>Phạm Khánh Ngọc</t>
  </si>
  <si>
    <t>0914869998</t>
  </si>
  <si>
    <t>khanhngoc0208@gmail.com</t>
  </si>
  <si>
    <t>NGUYỄN THỊ THIẾT</t>
  </si>
  <si>
    <t>0985140990</t>
  </si>
  <si>
    <t>nguyenthithiet.auditor@gmail.com</t>
  </si>
  <si>
    <t>Lê Thị Thu Hằng</t>
  </si>
  <si>
    <t>0987666890</t>
  </si>
  <si>
    <t>hangle083@gmail.com</t>
  </si>
  <si>
    <t>Nguyễn Thị Việt Trinh</t>
  </si>
  <si>
    <t>0918685886</t>
  </si>
  <si>
    <t>trinhdop1993@gmail.com</t>
  </si>
  <si>
    <t>Phạm Thị Làn</t>
  </si>
  <si>
    <t>0973285180</t>
  </si>
  <si>
    <t>lala.pham45@gmail.com</t>
  </si>
  <si>
    <t>0986721821</t>
  </si>
  <si>
    <t>lientran262@gmail.com</t>
  </si>
  <si>
    <t>Đặng Thị Huyền</t>
  </si>
  <si>
    <t>0904599684</t>
  </si>
  <si>
    <t>huyenndth@gmail.com</t>
  </si>
  <si>
    <t>Tạ Thị Thúy Hoài</t>
  </si>
  <si>
    <t>0973364687 hoặc 0976512895</t>
  </si>
  <si>
    <t>tathuyhoai.tht@gmail.com</t>
  </si>
  <si>
    <t>Phạm Văn Hà</t>
  </si>
  <si>
    <t>0989088688</t>
  </si>
  <si>
    <t>hapv.dk@gmail.com</t>
  </si>
  <si>
    <t>Hoàng Thị Quỳnh Trang</t>
  </si>
  <si>
    <t>0968979986</t>
  </si>
  <si>
    <t>tranghoang8789@gmail.com</t>
  </si>
  <si>
    <t>TRẦN THỊ BÍCH HƯƠNG</t>
  </si>
  <si>
    <t>0973634854</t>
  </si>
  <si>
    <t>bichhuongdhdd@gmail.com</t>
  </si>
  <si>
    <t>Nguyễn Thị Khánh Linh</t>
  </si>
  <si>
    <t>0971656919</t>
  </si>
  <si>
    <t>khanhlin14052011@gmail.com</t>
  </si>
  <si>
    <t>VŨ VĂN HIỂN</t>
  </si>
  <si>
    <t>0987032828</t>
  </si>
  <si>
    <t>dawsonjack69@gmail.com</t>
  </si>
  <si>
    <t>Trần Hồng Vượng</t>
  </si>
  <si>
    <t>0913308358</t>
  </si>
  <si>
    <t>phantao@gmail.com</t>
  </si>
  <si>
    <t>Phạm Thị Thu Hương</t>
  </si>
  <si>
    <t>0912285056</t>
  </si>
  <si>
    <t>huongp2t@gmail.com</t>
  </si>
  <si>
    <t>Nguyễn Thuý Hà</t>
  </si>
  <si>
    <t>0946209868</t>
  </si>
  <si>
    <t>nguyenthuyhavt@gmail.com</t>
  </si>
  <si>
    <t>Hoàng Thị Thu Hương</t>
  </si>
  <si>
    <t>0948316113</t>
  </si>
  <si>
    <t>hoanghuong217@gmail.com</t>
  </si>
  <si>
    <t>Vũ Thị Ngọc Anh</t>
  </si>
  <si>
    <t>0915576686</t>
  </si>
  <si>
    <t>vtnanh01.han@gdt.gov.vn</t>
  </si>
  <si>
    <t>Nguyễn Thị Nguyên</t>
  </si>
  <si>
    <t>0973077624</t>
  </si>
  <si>
    <t>nguyennguyenkt88@gmail.com</t>
  </si>
  <si>
    <t>Ngô Thị Nguyệt</t>
  </si>
  <si>
    <t>0983710790</t>
  </si>
  <si>
    <t>ngonguyet208@gmail.com</t>
  </si>
  <si>
    <t>0989115126</t>
  </si>
  <si>
    <t>linh.np115@gmail.com</t>
  </si>
  <si>
    <t>Nguyễn Linh Chi</t>
  </si>
  <si>
    <t>0903452206</t>
  </si>
  <si>
    <t>nlchivn@yahoo.com</t>
  </si>
  <si>
    <t>Nguyễn Nữ Thúy Hiền</t>
  </si>
  <si>
    <t>0915901999</t>
  </si>
  <si>
    <t>thuyhien401.nt@gmail.com</t>
  </si>
  <si>
    <t>Dương Phương Anh</t>
  </si>
  <si>
    <t>0983211189</t>
  </si>
  <si>
    <t>eileen.duong89@gmail.com</t>
  </si>
  <si>
    <t>Phạm thị liên</t>
  </si>
  <si>
    <t>0904994548</t>
  </si>
  <si>
    <t>huyben159@gmail.com</t>
  </si>
  <si>
    <t>Nguyễn Thị Phượng</t>
  </si>
  <si>
    <t>0976684313</t>
  </si>
  <si>
    <t>phuongnt315@gmail.com</t>
  </si>
  <si>
    <t>Trần thị Hảo</t>
  </si>
  <si>
    <t>0983656673</t>
  </si>
  <si>
    <t>tranhaohd168@gmail.com</t>
  </si>
  <si>
    <t>Lê Thị Phương Thúy</t>
  </si>
  <si>
    <t>0981598977</t>
  </si>
  <si>
    <t>thuylp190@gmail.com</t>
  </si>
  <si>
    <t>Nguyễn Ái Lộc</t>
  </si>
  <si>
    <t>0913010102</t>
  </si>
  <si>
    <t>locna.heritage@vietnamairlines.com</t>
  </si>
  <si>
    <t>Nguyễn thị hồng hạnh</t>
  </si>
  <si>
    <t>0913546079</t>
  </si>
  <si>
    <t>honghanhbdmua@gmail.com</t>
  </si>
  <si>
    <t>0948559558</t>
  </si>
  <si>
    <t>nguyenhuyentrang0101@gmail.com</t>
  </si>
  <si>
    <t>Phạm Thị Hạnh</t>
  </si>
  <si>
    <t>0914970704</t>
  </si>
  <si>
    <t>hanh.pham@huawei.com</t>
  </si>
  <si>
    <t>Trần Thị Hải Trà</t>
  </si>
  <si>
    <t>0944018422</t>
  </si>
  <si>
    <t>haitra.tran@gmail.com</t>
  </si>
  <si>
    <t>Lê Quốc Trung</t>
  </si>
  <si>
    <t>0888221012</t>
  </si>
  <si>
    <t>ju221012@gmail.com</t>
  </si>
  <si>
    <t>Phạm Thị Lan Hương</t>
  </si>
  <si>
    <t>0983338083</t>
  </si>
  <si>
    <t>huongitst83@gmail.com</t>
  </si>
  <si>
    <t>Nguyễn Mạnh Tường/ Nguyễn Thị Việt Bắc</t>
  </si>
  <si>
    <t>0973195616/0912522459</t>
  </si>
  <si>
    <t>bacnguyen0508@gmail.com</t>
  </si>
  <si>
    <t>Giang Thị Trang</t>
  </si>
  <si>
    <t>0979928738</t>
  </si>
  <si>
    <t>giangthitrang.ulis@gmail.com</t>
  </si>
  <si>
    <t>Mai Thanh Hoa</t>
  </si>
  <si>
    <t>0983341230</t>
  </si>
  <si>
    <t>hoa.mt.1230@gmail.com</t>
  </si>
  <si>
    <t>Lưu Thị Hoàng Oanh</t>
  </si>
  <si>
    <t>0989377210</t>
  </si>
  <si>
    <t>oanh.luu2502@gmail.com</t>
  </si>
  <si>
    <t>Chu Thị Bình</t>
  </si>
  <si>
    <t>0972655998</t>
  </si>
  <si>
    <t>chubinh.pa@gmail.com</t>
  </si>
  <si>
    <t>Phạm Quang Trung</t>
  </si>
  <si>
    <t>0936065583</t>
  </si>
  <si>
    <t>quangtrung1987@gmail.com</t>
  </si>
  <si>
    <t>PHẠM THỊ VÂN ANH</t>
  </si>
  <si>
    <t>0963933098</t>
  </si>
  <si>
    <t>Jenicevanpham@gmail.com</t>
  </si>
  <si>
    <t>Nguyễn Thị Vân Trang</t>
  </si>
  <si>
    <t>0914290492</t>
  </si>
  <si>
    <t>trang.nguyenthivan@mobifone.vn</t>
  </si>
  <si>
    <t>Nguyễn Ngọc Mai</t>
  </si>
  <si>
    <t>0986728990</t>
  </si>
  <si>
    <t>ms.mainguyenngoc@gmail.com</t>
  </si>
  <si>
    <t>Nguyễn Thị Hương Giang</t>
  </si>
  <si>
    <t>0972228668</t>
  </si>
  <si>
    <t>giangnth.hptravel@gmail.com</t>
  </si>
  <si>
    <t>Đỗ Thị Phương Thảo</t>
  </si>
  <si>
    <t>0979019555</t>
  </si>
  <si>
    <t>dophuongthao.vphd@gmail.com</t>
  </si>
  <si>
    <t>Nguyễn thị Vân Giang</t>
  </si>
  <si>
    <t>0916720478</t>
  </si>
  <si>
    <t>vangiang2707@gmail.com</t>
  </si>
  <si>
    <t>Nguyễn Thị Phương Hà</t>
  </si>
  <si>
    <t>0989191666</t>
  </si>
  <si>
    <t>haphuongnt991@gmail.com</t>
  </si>
  <si>
    <t>Nguyễn Thị Ngọc Thủy</t>
  </si>
  <si>
    <t>0902095858</t>
  </si>
  <si>
    <t>thuy.tass@gmail.com</t>
  </si>
  <si>
    <t>Võ Thị Diệu Thuý</t>
  </si>
  <si>
    <t>0942214999</t>
  </si>
  <si>
    <t>thuyvd0310@gmail.com</t>
  </si>
  <si>
    <t>Lương Thị Phương Oanh</t>
  </si>
  <si>
    <t>0934596818</t>
  </si>
  <si>
    <t>luongoanh2009@gmail.com</t>
  </si>
  <si>
    <t>Bùi Kim Quy</t>
  </si>
  <si>
    <t>0936306488</t>
  </si>
  <si>
    <t>mat_den_64@yahoo.com</t>
  </si>
  <si>
    <t>0943277901</t>
  </si>
  <si>
    <t>lanhuongthang6@gmail.com</t>
  </si>
  <si>
    <t>Nguyễn Hương Trâm Anh</t>
  </si>
  <si>
    <t>0908358835</t>
  </si>
  <si>
    <t>tramanhnguyenhuong@gmail.com</t>
  </si>
  <si>
    <t>Nguyễn Thị Trang</t>
  </si>
  <si>
    <t>0913033322</t>
  </si>
  <si>
    <t>trangnguyenthilinh79@gmail.com</t>
  </si>
  <si>
    <t>Trần Thị Ánh Phượng</t>
  </si>
  <si>
    <t>0982223600</t>
  </si>
  <si>
    <t>phuongtat988@gmail.com</t>
  </si>
  <si>
    <t>Phạm Thị Hồng Định</t>
  </si>
  <si>
    <t>0913051435</t>
  </si>
  <si>
    <t>nguyenphamgangocpi@gmail.com</t>
  </si>
  <si>
    <t>hohien99@gmail.com</t>
  </si>
  <si>
    <t>Lê minh trang</t>
  </si>
  <si>
    <t>0987740773</t>
  </si>
  <si>
    <t>letrang880892@gmail.com</t>
  </si>
  <si>
    <t>Hoàng Mai Linh</t>
  </si>
  <si>
    <t>0336618292</t>
  </si>
  <si>
    <t>mailinhhoang.ftu@gmail.com</t>
  </si>
  <si>
    <t>Tô Cẩm Thuý</t>
  </si>
  <si>
    <t>0914344116</t>
  </si>
  <si>
    <t>thuytc@techcombank.com.vn</t>
  </si>
  <si>
    <t>Ngô Xuân Hiền</t>
  </si>
  <si>
    <t>0942396889</t>
  </si>
  <si>
    <t>hiennx.hn@gmail.com</t>
  </si>
  <si>
    <t>Hoàng Hữu Huy</t>
  </si>
  <si>
    <t>0833347788</t>
  </si>
  <si>
    <t>huyhoang0701@gmail.com</t>
  </si>
  <si>
    <t>Đỗ Hồng Điệp</t>
  </si>
  <si>
    <t>0399272222</t>
  </si>
  <si>
    <t>drhongdiepent@gmail.com</t>
  </si>
  <si>
    <t>Huỳnh Thu Trang</t>
  </si>
  <si>
    <t>0975479818</t>
  </si>
  <si>
    <t>tranght.89@gmail.com</t>
  </si>
  <si>
    <t>Hoàng Thị Lan</t>
  </si>
  <si>
    <t>0985141467</t>
  </si>
  <si>
    <t>hoanglanftu@gmail.com</t>
  </si>
  <si>
    <t>Trần Thị Thu Hương</t>
  </si>
  <si>
    <t>0963424041</t>
  </si>
  <si>
    <t>huong.t.thu.tran@gmail.com</t>
  </si>
  <si>
    <t>Nguyễn Tất Đạt</t>
  </si>
  <si>
    <t>0915531989</t>
  </si>
  <si>
    <t>ntat.dat@gmail.com</t>
  </si>
  <si>
    <t>Bùi Thị Hà Anh</t>
  </si>
  <si>
    <t>0974615929</t>
  </si>
  <si>
    <t>haanh.3010@gmail.com</t>
  </si>
  <si>
    <t>0902888289</t>
  </si>
  <si>
    <t>nguyenthanhnam7687@gmail.com</t>
  </si>
  <si>
    <t>Trương Hà Mi</t>
  </si>
  <si>
    <t>0947709669</t>
  </si>
  <si>
    <t>hamivepf@gmail.com</t>
  </si>
  <si>
    <t>Tạ Ngọc Anh</t>
  </si>
  <si>
    <t>0968399900</t>
  </si>
  <si>
    <t>ngocanh.ta92@gmail.com</t>
  </si>
  <si>
    <t>Nguyễn Thị Diễm Ngọc</t>
  </si>
  <si>
    <t>0902289999</t>
  </si>
  <si>
    <t>ngocnguyen1402@gmail.com</t>
  </si>
  <si>
    <t>Nguyễn Thị Tú</t>
  </si>
  <si>
    <t>0986830086</t>
  </si>
  <si>
    <t>Nguyentu899@gmail.com</t>
  </si>
  <si>
    <t>Đào Duy Tuấn Dương</t>
  </si>
  <si>
    <t>0866147268</t>
  </si>
  <si>
    <t>daoduytuanduong@gmail.com</t>
  </si>
  <si>
    <t>Nguyễn Quang Hà</t>
  </si>
  <si>
    <t>0983481808</t>
  </si>
  <si>
    <t>quangha1221@gmail.com</t>
  </si>
  <si>
    <t>Nguyen ngoc mai</t>
  </si>
  <si>
    <t>0904896973</t>
  </si>
  <si>
    <t>nguyenngocmai7389@gmail.com</t>
  </si>
  <si>
    <t>Nguyễn Hồng Hạnh</t>
  </si>
  <si>
    <t>0987401992</t>
  </si>
  <si>
    <t>limian1618@gmail.com</t>
  </si>
  <si>
    <t>Nguyễn Thị Mai Quyên</t>
  </si>
  <si>
    <t>0983301883</t>
  </si>
  <si>
    <t>nguyenmaiquyen83@gmail.com</t>
  </si>
  <si>
    <t>0988017989</t>
  </si>
  <si>
    <t>huongntt.179@gmail.com</t>
  </si>
  <si>
    <t>Bùi Thị Như</t>
  </si>
  <si>
    <t>0911204689</t>
  </si>
  <si>
    <t>nhubui612@gmail.com</t>
  </si>
  <si>
    <t>Ninh Thị Thúy Hà</t>
  </si>
  <si>
    <t>0986129475</t>
  </si>
  <si>
    <t>ninhthuyha@gmail.com</t>
  </si>
  <si>
    <t>vyyanh2411@gmail.com</t>
  </si>
  <si>
    <t>Nguyễn Thị Hoa</t>
  </si>
  <si>
    <t>0987279828</t>
  </si>
  <si>
    <t>nguyenhoasp0604@gmail.com</t>
  </si>
  <si>
    <t>Trần Trọng Huy</t>
  </si>
  <si>
    <t>0906170386</t>
  </si>
  <si>
    <t>huytt1731986@gmail.com</t>
  </si>
  <si>
    <t>Đặng Thị Mỹ Dung</t>
  </si>
  <si>
    <t>0982834183</t>
  </si>
  <si>
    <t>aodo0401@yahoo.com</t>
  </si>
  <si>
    <t>Đặng Thị Phương Thúy</t>
  </si>
  <si>
    <t>0328385810</t>
  </si>
  <si>
    <t>phuongthuydtpt@gmail.com</t>
  </si>
  <si>
    <t>Nguyễn Thị Quỳnh Thương</t>
  </si>
  <si>
    <t>0949888248</t>
  </si>
  <si>
    <t>quynhthuong154@gmail.com</t>
  </si>
  <si>
    <t>Phan Thị Lan Hương</t>
  </si>
  <si>
    <t>0905699991</t>
  </si>
  <si>
    <t>huongptl1987@gmail.com</t>
  </si>
  <si>
    <t>Lê Nguyễn Thạch Hà</t>
  </si>
  <si>
    <t>0945111995</t>
  </si>
  <si>
    <t>ha.lent1407@gmail.com</t>
  </si>
  <si>
    <t>Phạm Gia Dân</t>
  </si>
  <si>
    <t>0945375383</t>
  </si>
  <si>
    <t>danphamgiabk@gmail.com</t>
  </si>
  <si>
    <t>Vũ Thị Thu Hiền</t>
  </si>
  <si>
    <t>0858045555</t>
  </si>
  <si>
    <t>vuhienvip@gmail.com</t>
  </si>
  <si>
    <t>Nguyen Quynh Van</t>
  </si>
  <si>
    <t>0903411071</t>
  </si>
  <si>
    <t>vannq@pvcombank.com.vn</t>
  </si>
  <si>
    <t>Trần Hải Đăng</t>
  </si>
  <si>
    <t>0975282228</t>
  </si>
  <si>
    <t>tranhaidang779@gmail.com</t>
  </si>
  <si>
    <t>Vũ Thị Phi Hằng</t>
  </si>
  <si>
    <t>0834221199</t>
  </si>
  <si>
    <t>Phihang2007@gmail.com</t>
  </si>
  <si>
    <t>Nguyễn Ngọc Hoài An</t>
  </si>
  <si>
    <t>0966116666</t>
  </si>
  <si>
    <t>npthuy19@gmail.com</t>
  </si>
  <si>
    <t>Đồng Thị Hằng</t>
  </si>
  <si>
    <t>0389906526</t>
  </si>
  <si>
    <t>donghang1005@gmail.com</t>
  </si>
  <si>
    <t>Phạm Thanh Vân</t>
  </si>
  <si>
    <t>0904365654</t>
  </si>
  <si>
    <t>ptvan88@gmail.com</t>
  </si>
  <si>
    <t>Hoàng Thị Kiều Trang</t>
  </si>
  <si>
    <t>0989898262</t>
  </si>
  <si>
    <t>trangdolly262@gmail.com</t>
  </si>
  <si>
    <t>Nguyễn Nhung Trang</t>
  </si>
  <si>
    <t>0982477930</t>
  </si>
  <si>
    <t>nhungtrang1411@gmail.com</t>
  </si>
  <si>
    <t>Phạm Mai Liên</t>
  </si>
  <si>
    <t>0936585445</t>
  </si>
  <si>
    <t>mailien285@gmail.com</t>
  </si>
  <si>
    <t>Nguyễn thu huyền</t>
  </si>
  <si>
    <t>0975785712</t>
  </si>
  <si>
    <t>huyennt114@gmail.com</t>
  </si>
  <si>
    <t>Lâm Thị Hiếu</t>
  </si>
  <si>
    <t>0977553286</t>
  </si>
  <si>
    <t>ct.hacuong@gmail.com</t>
  </si>
  <si>
    <t>Nguyễn Thu Hương</t>
  </si>
  <si>
    <t>0917655886</t>
  </si>
  <si>
    <t>huongthi.nguyen08@gmail.com</t>
  </si>
  <si>
    <t>Bùi Thị Yến</t>
  </si>
  <si>
    <t>0922255899</t>
  </si>
  <si>
    <t>leduy.neu@gmail.com</t>
  </si>
  <si>
    <t>Nguyễn Lan Anh</t>
  </si>
  <si>
    <t>0988108869</t>
  </si>
  <si>
    <t>songanhnhi@gmail.com</t>
  </si>
  <si>
    <t>Nguyễn Thị Huệ</t>
  </si>
  <si>
    <t>0989222151</t>
  </si>
  <si>
    <t>huetn3@gmail.com</t>
  </si>
  <si>
    <t>cáp thanh thanh</t>
  </si>
  <si>
    <t>0938272552</t>
  </si>
  <si>
    <t>thanhthanh8880@gmail.com</t>
  </si>
  <si>
    <t>Phan Thị Huệ</t>
  </si>
  <si>
    <t>0904173686</t>
  </si>
  <si>
    <t>huephanthi89@gmail.com</t>
  </si>
  <si>
    <t>Phan Hữu Dũng</t>
  </si>
  <si>
    <t>0988865485</t>
  </si>
  <si>
    <t>dungbdshn1@gmail.com</t>
  </si>
  <si>
    <t>Lê Hồng Linh</t>
  </si>
  <si>
    <t>0973089030</t>
  </si>
  <si>
    <t>lehonglinh1407@gmail.com</t>
  </si>
  <si>
    <t>0912808690</t>
  </si>
  <si>
    <t>novemberrainntt543@yahoo.com</t>
  </si>
  <si>
    <t>Trần Ngọc Huy</t>
  </si>
  <si>
    <t>0912464947</t>
  </si>
  <si>
    <t>huy29a@gmail.com</t>
  </si>
  <si>
    <t>Nguyen Dung Hoa</t>
  </si>
  <si>
    <t>0904585881</t>
  </si>
  <si>
    <t>Hoa.nguyen12912@gmail.com</t>
  </si>
  <si>
    <t>Nguyễn Hoàng Tuyên</t>
  </si>
  <si>
    <t>0903459082</t>
  </si>
  <si>
    <t>tuyenhoang2307@gmail.com</t>
  </si>
  <si>
    <t>Phạm Thị Thu Hướng</t>
  </si>
  <si>
    <t>0974087635</t>
  </si>
  <si>
    <t>thuhuong231207@gmail.com</t>
  </si>
  <si>
    <t>Nguyễn Thị Tuyết</t>
  </si>
  <si>
    <t>0933316828</t>
  </si>
  <si>
    <t>tuyetnguyen5517@gmail.com</t>
  </si>
  <si>
    <t>NGÔ QUỐC TUẤN</t>
  </si>
  <si>
    <t>094517687</t>
  </si>
  <si>
    <t>nq.tuan@jvhealthbridge.com</t>
  </si>
  <si>
    <t>Lê Thị Bích</t>
  </si>
  <si>
    <t>0779419119</t>
  </si>
  <si>
    <t>songbich1977@gmail.com</t>
  </si>
  <si>
    <t>Đặng Thị Mai</t>
  </si>
  <si>
    <t>0915156336</t>
  </si>
  <si>
    <t>mai.adpex@gmail.com</t>
  </si>
  <si>
    <t>Nguyễn Thị Tuyên</t>
  </si>
  <si>
    <t>0971668555</t>
  </si>
  <si>
    <t>tuyennt2211@gmail.com</t>
  </si>
  <si>
    <t>Phạm Thị Diệu</t>
  </si>
  <si>
    <t>0934448066</t>
  </si>
  <si>
    <t>Dieu.phamt@gmail.com</t>
  </si>
  <si>
    <t>NGUYỄN THANH TÂM</t>
  </si>
  <si>
    <t>0985114466</t>
  </si>
  <si>
    <t>tamhsv@gmail.com</t>
  </si>
  <si>
    <t>Phan Thị Thu Trang</t>
  </si>
  <si>
    <t>0931767268</t>
  </si>
  <si>
    <t>thutrang1506@gmail.com</t>
  </si>
  <si>
    <t>Lê Thị Hồng Phúc</t>
  </si>
  <si>
    <t>0983940812</t>
  </si>
  <si>
    <t>hongphuc.vnu@gmail.com</t>
  </si>
  <si>
    <t>Hà Thị Huyền Trang</t>
  </si>
  <si>
    <t>0918518668</t>
  </si>
  <si>
    <t>hhuyentrang.86@gmail.com</t>
  </si>
  <si>
    <t>Nguyễn Cao Anh</t>
  </si>
  <si>
    <t>0912074589</t>
  </si>
  <si>
    <t>caoanh.nguyen@gmail.com</t>
  </si>
  <si>
    <t>Nguyễn Thanh Hiền</t>
  </si>
  <si>
    <t>0934224648</t>
  </si>
  <si>
    <t>hien.nguyen4688@gmail.com</t>
  </si>
  <si>
    <t>Nguyễn Trần Hiền Trang</t>
  </si>
  <si>
    <t>0979831990</t>
  </si>
  <si>
    <t>hientrangthqh@gmail.com</t>
  </si>
  <si>
    <t>Nguyễn Hồng Trang</t>
  </si>
  <si>
    <t>0964282820</t>
  </si>
  <si>
    <t>tiannalawlor@gmail.com</t>
  </si>
  <si>
    <t>Vũ Thị Hạnh</t>
  </si>
  <si>
    <t>0983532881</t>
  </si>
  <si>
    <t>hanhsaigonbank@gmai.com</t>
  </si>
  <si>
    <t>Nguyn Thi Ha</t>
  </si>
  <si>
    <t>0936669488</t>
  </si>
  <si>
    <t>nguyenha2899@gmail.com</t>
  </si>
  <si>
    <t>Phùng Thị Dung</t>
  </si>
  <si>
    <t>0961516868</t>
  </si>
  <si>
    <t>quochuydigital@gmail.com</t>
  </si>
  <si>
    <t>Nguyễn phạm phương anh</t>
  </si>
  <si>
    <t>0946378910</t>
  </si>
  <si>
    <t>anhnpp86@gmail.com</t>
  </si>
  <si>
    <t>Bùi Đức Trung</t>
  </si>
  <si>
    <t>0973072667</t>
  </si>
  <si>
    <t>trungtudi@gmail.com</t>
  </si>
  <si>
    <t>Nguyễn Thị Hường</t>
  </si>
  <si>
    <t>0974413999</t>
  </si>
  <si>
    <t>huongnt2210@gmail.com</t>
  </si>
  <si>
    <t>Vũ Thị Hạnh Nguyên</t>
  </si>
  <si>
    <t>0935755858</t>
  </si>
  <si>
    <t>vu.hanhnguyen299@gmail.com</t>
  </si>
  <si>
    <t>Vũ Thị Xuân Hương</t>
  </si>
  <si>
    <t>0944889555</t>
  </si>
  <si>
    <t>vuthixuanhuong@gmail.com</t>
  </si>
  <si>
    <t>0979866822</t>
  </si>
  <si>
    <t>fuonganh.ms@gmail.com</t>
  </si>
  <si>
    <t>Nguyễn Hằng Nga</t>
  </si>
  <si>
    <t>0856150470</t>
  </si>
  <si>
    <t>nga26111985@gmail.com</t>
  </si>
  <si>
    <t>0989998181</t>
  </si>
  <si>
    <t>binhnt8725@gmail.com</t>
  </si>
  <si>
    <t>Lê Thị Thu Phương</t>
  </si>
  <si>
    <t>0963728833</t>
  </si>
  <si>
    <t>phuong.law@gmail.com</t>
  </si>
  <si>
    <t>0903472535</t>
  </si>
  <si>
    <t>haiyenmb09@gmail.com</t>
  </si>
  <si>
    <t>Nguyễn Thị Nguyệt Hằng</t>
  </si>
  <si>
    <t>0394854690</t>
  </si>
  <si>
    <t>nguyethangxd@gmail.com</t>
  </si>
  <si>
    <t>Phạm Thị Anh Đào</t>
  </si>
  <si>
    <t>0912872474</t>
  </si>
  <si>
    <t>daopta@fpt.com</t>
  </si>
  <si>
    <t>Nguyễn Trọng Tiến</t>
  </si>
  <si>
    <t>0948171989</t>
  </si>
  <si>
    <t>trongtienbvk@gmail.com</t>
  </si>
  <si>
    <t>Nguyễn Thu Mai</t>
  </si>
  <si>
    <t>0973701358</t>
  </si>
  <si>
    <t>thumai.nguyen89@gmail.com</t>
  </si>
  <si>
    <t>Lê Thị Thanh Hà</t>
  </si>
  <si>
    <t>0985184823</t>
  </si>
  <si>
    <t>thanhhamay21@gmail.com</t>
  </si>
  <si>
    <t>Vũ Thị Lê</t>
  </si>
  <si>
    <t>0944277330</t>
  </si>
  <si>
    <t>levu0203@gmail.com</t>
  </si>
  <si>
    <t>Nguyễn Thị Nga</t>
  </si>
  <si>
    <t>0987864657</t>
  </si>
  <si>
    <t>nguyennga251@gmail.com</t>
  </si>
  <si>
    <t>Nguyễn Thái Anh</t>
  </si>
  <si>
    <t>0908038998</t>
  </si>
  <si>
    <t>thaianhnguyen90@gmail.com</t>
  </si>
  <si>
    <t>Lê Thu Thảo</t>
  </si>
  <si>
    <t>0389952680</t>
  </si>
  <si>
    <t>thuthaolest@gmail.com</t>
  </si>
  <si>
    <t>Nguyễn Thị Thu Hà</t>
  </si>
  <si>
    <t>0906250989</t>
  </si>
  <si>
    <t>thuha.hba@gmail.com</t>
  </si>
  <si>
    <t>Nguyễn Thị Thơm</t>
  </si>
  <si>
    <t>0989910046</t>
  </si>
  <si>
    <t>nhatthucnhom@gmail.com</t>
  </si>
  <si>
    <t>Nguyễn vân thi</t>
  </si>
  <si>
    <t>0912910769</t>
  </si>
  <si>
    <t>vanthuk57@gmail.com</t>
  </si>
  <si>
    <t>0904323880</t>
  </si>
  <si>
    <t>thutrangvpsc@yahoo.com</t>
  </si>
  <si>
    <t>Phạm Thị Thu Huyền</t>
  </si>
  <si>
    <t>0943368886</t>
  </si>
  <si>
    <t>huyenbecky@gmail.com</t>
  </si>
  <si>
    <t>Nguyễn Thị Thanh Nhàn</t>
  </si>
  <si>
    <t>0983919581</t>
  </si>
  <si>
    <t>nhannguyen.81@nguyensieu.edu.vn</t>
  </si>
  <si>
    <t>Vương Thanh Phượng</t>
  </si>
  <si>
    <t>0914814488</t>
  </si>
  <si>
    <t>vuongphuong26985@gmail.com</t>
  </si>
  <si>
    <t>Nguyễn Thị Thùy Dương</t>
  </si>
  <si>
    <t>0977442259</t>
  </si>
  <si>
    <t>duongduong.hlu@gmail.com</t>
  </si>
  <si>
    <t>Nguyễn Thị Thanh Hải</t>
  </si>
  <si>
    <t>0983348034</t>
  </si>
  <si>
    <t>thanhhai271@gmail.com</t>
  </si>
  <si>
    <t>0936761166</t>
  </si>
  <si>
    <t>tranvananh.hpt@gmail.com</t>
  </si>
  <si>
    <t>0927891986</t>
  </si>
  <si>
    <t>nguyennga1407@gmail.com</t>
  </si>
  <si>
    <t>Nguyễn Thị Loan</t>
  </si>
  <si>
    <t>0975313752</t>
  </si>
  <si>
    <t>loanmt3a@gmail.com</t>
  </si>
  <si>
    <t>Bùi Thị Bích Quyên</t>
  </si>
  <si>
    <t>0912521882</t>
  </si>
  <si>
    <t>btbquyen@gmail.com</t>
  </si>
  <si>
    <t>Trịnh Thị Thu Phương</t>
  </si>
  <si>
    <t>0966608186</t>
  </si>
  <si>
    <t>trinhthithuphuong1981@gmail.com</t>
  </si>
  <si>
    <t>Tạ Hương</t>
  </si>
  <si>
    <t>Feb 2, 2014</t>
  </si>
  <si>
    <t>Ngô Mai Hương</t>
  </si>
  <si>
    <t>0385992989</t>
  </si>
  <si>
    <t>ngomaihuong.tct@gmail.com</t>
  </si>
  <si>
    <t>Chu Tuan</t>
  </si>
  <si>
    <t>Mar 5, 2014</t>
  </si>
  <si>
    <t>0982828986</t>
  </si>
  <si>
    <t>nganguyen8986@gmail.com</t>
  </si>
  <si>
    <t>Hoàng Tuệ</t>
  </si>
  <si>
    <t>Feb 16, 2014</t>
  </si>
  <si>
    <t>Phan Thị Hoàng Oanh</t>
  </si>
  <si>
    <t>0949088246</t>
  </si>
  <si>
    <t>hoangoanh.icit@gmail.com</t>
  </si>
  <si>
    <t>Vũ Đức Minh</t>
  </si>
  <si>
    <t>Nguyễn Thị Ngọc Ánh</t>
  </si>
  <si>
    <t>0986068191</t>
  </si>
  <si>
    <t>anhngocbidv@gmail.com</t>
  </si>
  <si>
    <t>Apr 30, 2014</t>
  </si>
  <si>
    <t>Dương Thị Minh Phương</t>
  </si>
  <si>
    <t>0904413137</t>
  </si>
  <si>
    <t>duongthiminhphuong89@gmail.com</t>
  </si>
  <si>
    <t>Phạm Tiến</t>
  </si>
  <si>
    <t>Lã thị thu vân</t>
  </si>
  <si>
    <t>0936611266</t>
  </si>
  <si>
    <t>lttv1976@gmail.com</t>
  </si>
  <si>
    <t>Mar 13, 2014</t>
  </si>
  <si>
    <t>0904456179</t>
  </si>
  <si>
    <t>nguyenloanth@gmail.com</t>
  </si>
  <si>
    <t>Phạm Quân</t>
  </si>
  <si>
    <t>Phạm THị Nguyệt</t>
  </si>
  <si>
    <t>0982233194</t>
  </si>
  <si>
    <t>nguyetpham86@gmail.com</t>
  </si>
  <si>
    <t>Aug 26, 2014</t>
  </si>
  <si>
    <t>Lê Thị Bích Thuận</t>
  </si>
  <si>
    <t>0983095097</t>
  </si>
  <si>
    <t>thuanlinh35@gmail.com</t>
  </si>
  <si>
    <t>trần phước</t>
  </si>
  <si>
    <t>lâm</t>
  </si>
  <si>
    <t>Apr 6, 2014</t>
  </si>
  <si>
    <t>Jun 23, 2014</t>
  </si>
  <si>
    <t>ĐỖ TRỌNG ANH ĐỨC</t>
  </si>
  <si>
    <t>0904311378</t>
  </si>
  <si>
    <t>duc.dotronganh@gmail.com</t>
  </si>
  <si>
    <t>Nguyễn Trà</t>
  </si>
  <si>
    <t>Nov 3, 2014</t>
  </si>
  <si>
    <t>NGUYỄN CÔNG KHÔI</t>
  </si>
  <si>
    <t>NGUYÊN</t>
  </si>
  <si>
    <t>Nov 19, 2014</t>
  </si>
  <si>
    <t>Nguyễn Công Hùng</t>
  </si>
  <si>
    <t>0968000009</t>
  </si>
  <si>
    <t>Conghung981@gmail.com</t>
  </si>
  <si>
    <t>Phạm Thảo</t>
  </si>
  <si>
    <t>Jan 25, 2014</t>
  </si>
  <si>
    <t>Phạm Thị Thu Hiền</t>
  </si>
  <si>
    <t>0974574579</t>
  </si>
  <si>
    <t>tonhienquangnhi@gmail.com</t>
  </si>
  <si>
    <t>Aug 18, 2014</t>
  </si>
  <si>
    <t>Hoàng Thị Hiên</t>
  </si>
  <si>
    <t>0919392138</t>
  </si>
  <si>
    <t>hoanghien.udic@gmail.com</t>
  </si>
  <si>
    <t>Trần Nguyễn Bảo</t>
  </si>
  <si>
    <t>Thi</t>
  </si>
  <si>
    <t>Jun 20, 2014</t>
  </si>
  <si>
    <t>Hà Trung</t>
  </si>
  <si>
    <t>Đỗ Kim Anh</t>
  </si>
  <si>
    <t>0366235572</t>
  </si>
  <si>
    <t>anhdokim@gmail.com</t>
  </si>
  <si>
    <t>Jul 11, 2014</t>
  </si>
  <si>
    <t>Quỳnh Trang</t>
  </si>
  <si>
    <t>0985915886</t>
  </si>
  <si>
    <t>quynhtrang1108@gmail.com</t>
  </si>
  <si>
    <t>Đỗ Hoàng Bảo</t>
  </si>
  <si>
    <t>Dec 3, 2014</t>
  </si>
  <si>
    <t>Hoàng Tuyết Trinh</t>
  </si>
  <si>
    <t>0983370985</t>
  </si>
  <si>
    <t>sylviahoang2023@gmail.com</t>
  </si>
  <si>
    <t>Nguyễn Thanh Mai</t>
  </si>
  <si>
    <t>0974861088</t>
  </si>
  <si>
    <t>thanhmai1110@gmail.com</t>
  </si>
  <si>
    <t>Feb 3, 2014</t>
  </si>
  <si>
    <t>Phạm Thị Lan ANh</t>
  </si>
  <si>
    <t>0975416725</t>
  </si>
  <si>
    <t>lananh.maxcare@gmail.com</t>
  </si>
  <si>
    <t>Mar 22, 2014</t>
  </si>
  <si>
    <t>nana.nguyen2203@gmail.com</t>
  </si>
  <si>
    <t>Nov 23, 2014</t>
  </si>
  <si>
    <t>Nguyễn Thị Hạnh</t>
  </si>
  <si>
    <t>0904093859</t>
  </si>
  <si>
    <t>nguyenthihanhhp88@gmail.com</t>
  </si>
  <si>
    <t>Phạm Gia Hiếu</t>
  </si>
  <si>
    <t>Trần Thị Phương</t>
  </si>
  <si>
    <t>0914658229</t>
  </si>
  <si>
    <t>tranphuong.nhatnhat@gmail.com</t>
  </si>
  <si>
    <t>Sep 14, 2014</t>
  </si>
  <si>
    <t>0912953056</t>
  </si>
  <si>
    <t>hanghnsk@gmail.com</t>
  </si>
  <si>
    <t>Nguyễn Đăng Ảnh</t>
  </si>
  <si>
    <t>0985552819</t>
  </si>
  <si>
    <t>hangnt.2305@gmail.com</t>
  </si>
  <si>
    <t>TRẦN LÊ ĐĂNG</t>
  </si>
  <si>
    <t>Jul 8, 2014</t>
  </si>
  <si>
    <t>LÊ NAM TRÂN</t>
  </si>
  <si>
    <t>0936304689</t>
  </si>
  <si>
    <t>Namtranvnl@gmail.com</t>
  </si>
  <si>
    <t>Bùi Cao</t>
  </si>
  <si>
    <t>Vũ Quỳnh Anh</t>
  </si>
  <si>
    <t>0906656225</t>
  </si>
  <si>
    <t>qav201286@gmail.com</t>
  </si>
  <si>
    <t>Trần Tuấn</t>
  </si>
  <si>
    <t>Mar 23, 2014</t>
  </si>
  <si>
    <t>Đỗ Mỹ Hương</t>
  </si>
  <si>
    <t>0919400394</t>
  </si>
  <si>
    <t>domyhuong91@gmail.com</t>
  </si>
  <si>
    <t>Aug 21, 2014</t>
  </si>
  <si>
    <t>May 6, 2014</t>
  </si>
  <si>
    <t>Lê Thị Hà Mi</t>
  </si>
  <si>
    <t>0385706769</t>
  </si>
  <si>
    <t>hami120186@gmail.com</t>
  </si>
  <si>
    <t>Bùi Chí</t>
  </si>
  <si>
    <t>Oct 26, 2014</t>
  </si>
  <si>
    <t>Bùi Văn Hải</t>
  </si>
  <si>
    <t>0975902997</t>
  </si>
  <si>
    <t>haiuce97@gmail.com</t>
  </si>
  <si>
    <t>Mar 1, 2014</t>
  </si>
  <si>
    <t>Nguyễn Vũ Bảo Ngọc</t>
  </si>
  <si>
    <t>0902137277</t>
  </si>
  <si>
    <t>ngocnvb@yahoo.com</t>
  </si>
  <si>
    <t>Nguyễn Hữu Chí</t>
  </si>
  <si>
    <t>Jan 15, 2014</t>
  </si>
  <si>
    <t>Nguyễn Thị Hướng</t>
  </si>
  <si>
    <t>0986739759</t>
  </si>
  <si>
    <t>nguyenthihuong0608@gmail.com</t>
  </si>
  <si>
    <t>Nov 9, 2014</t>
  </si>
  <si>
    <t>Trịnh Thành Vinh</t>
  </si>
  <si>
    <t>0936999982</t>
  </si>
  <si>
    <t>vinh82eu@gmail.com</t>
  </si>
  <si>
    <t>Hoàng Hà</t>
  </si>
  <si>
    <t>Mar 28, 2014</t>
  </si>
  <si>
    <t>Đinh Thị Minh Châu</t>
  </si>
  <si>
    <t>0974416010</t>
  </si>
  <si>
    <t>minhchaub2@gmail.com</t>
  </si>
  <si>
    <t>Lê Huyền</t>
  </si>
  <si>
    <t>Lê Viết Ngọc</t>
  </si>
  <si>
    <t>0968686989</t>
  </si>
  <si>
    <t>ngoclvevn@gmail.com</t>
  </si>
  <si>
    <t>Lê Vũ Minh</t>
  </si>
  <si>
    <t>Nov 14, 2014</t>
  </si>
  <si>
    <t>Vũ Thuỳ Dương</t>
  </si>
  <si>
    <t>0902061184</t>
  </si>
  <si>
    <t>levuminhanh2014@gmail.com</t>
  </si>
  <si>
    <t>Nguyễn Hải Phương</t>
  </si>
  <si>
    <t>0911982525</t>
  </si>
  <si>
    <t>nguyenhaiphuong261@gmail.com</t>
  </si>
  <si>
    <t>Nguyễn Trâm</t>
  </si>
  <si>
    <t>Nguyễn Thị Trâm</t>
  </si>
  <si>
    <t>0943602601</t>
  </si>
  <si>
    <t>nguyentram341520hlu@gmail.com</t>
  </si>
  <si>
    <t>Phạm Đặng Trường</t>
  </si>
  <si>
    <t>Feb 17, 2014</t>
  </si>
  <si>
    <t>Đặng Thị Thuỳ Dung</t>
  </si>
  <si>
    <t>0907163291</t>
  </si>
  <si>
    <t>saoyli12@gmail.com</t>
  </si>
  <si>
    <t>NGUYỄN Thế Anh</t>
  </si>
  <si>
    <t>Trần Minh Châu</t>
  </si>
  <si>
    <t>0912323265</t>
  </si>
  <si>
    <t>tranminhchau1983@gmail.com</t>
  </si>
  <si>
    <t>Bùi Bảo</t>
  </si>
  <si>
    <t>Jan 11, 2014</t>
  </si>
  <si>
    <t>0989067688</t>
  </si>
  <si>
    <t>linhnhi1108@gmail.com</t>
  </si>
  <si>
    <t>Jan 14, 2014</t>
  </si>
  <si>
    <t>0974181886</t>
  </si>
  <si>
    <t>tran.khang.182@gmail.com</t>
  </si>
  <si>
    <t>Mar 29, 2014</t>
  </si>
  <si>
    <t>Sep 22, 2014</t>
  </si>
  <si>
    <t>Nguyễn Thị Ngọc Trinh</t>
  </si>
  <si>
    <t>0917725225</t>
  </si>
  <si>
    <t>trinhtgg@gmail.com</t>
  </si>
  <si>
    <t>Mar 8, 2013</t>
  </si>
  <si>
    <t>Nguyễn Hoàng Hiệp</t>
  </si>
  <si>
    <t>0982544543</t>
  </si>
  <si>
    <t>hiepnh.1984@gmail.com</t>
  </si>
  <si>
    <t>Apr 26, 2013</t>
  </si>
  <si>
    <t>Nguyễn Phước</t>
  </si>
  <si>
    <t>Mar 14, 2013</t>
  </si>
  <si>
    <t>Nguyễn Thị Nguyện</t>
  </si>
  <si>
    <t>0988274680</t>
  </si>
  <si>
    <t>nguyen.1708@gmail.com</t>
  </si>
  <si>
    <t>Nguyễn An Sơn</t>
  </si>
  <si>
    <t>Nguyễn Thị Ngà</t>
  </si>
  <si>
    <t>0976526097</t>
  </si>
  <si>
    <t>methanhvan@gmail.com</t>
  </si>
  <si>
    <t>Trịnh Trung</t>
  </si>
  <si>
    <t>Jun 24, 2013</t>
  </si>
  <si>
    <t>Trịnh Văn Phong</t>
  </si>
  <si>
    <t>0968158789</t>
  </si>
  <si>
    <t>vanphongtrinh@gmail.com</t>
  </si>
  <si>
    <t>Lê Thanh</t>
  </si>
  <si>
    <t>Feb 5, 2013</t>
  </si>
  <si>
    <t>Lê Thị Thu</t>
  </si>
  <si>
    <t>0904563663</t>
  </si>
  <si>
    <t>thult.it86@gmail.com</t>
  </si>
  <si>
    <t>Aug 25, 2013</t>
  </si>
  <si>
    <t>Đặng Cẩm Hà</t>
  </si>
  <si>
    <t>0904774221</t>
  </si>
  <si>
    <t>camha175@gmail.com</t>
  </si>
  <si>
    <t>Nguyễ Vân</t>
  </si>
  <si>
    <t>Trần Quế</t>
  </si>
  <si>
    <t>Jan 18, 2013</t>
  </si>
  <si>
    <t>Nguyễn Minh Hiền</t>
  </si>
  <si>
    <t>0983888889</t>
  </si>
  <si>
    <t>nguyenminhhien.vtv@gmail.com</t>
  </si>
  <si>
    <t>Sep 3, 2013</t>
  </si>
  <si>
    <t>0978321850</t>
  </si>
  <si>
    <t>nguyenthao2102@gmail.com</t>
  </si>
  <si>
    <t>Nguyễn đỗ anh</t>
  </si>
  <si>
    <t>Nguyễn thu thuỷ</t>
  </si>
  <si>
    <t>0762166818</t>
  </si>
  <si>
    <t>thuyntthqqn@gmail.com</t>
  </si>
  <si>
    <t>Nguyễn Phương Liên</t>
  </si>
  <si>
    <t>0906298322</t>
  </si>
  <si>
    <t>lien.nguyenphuong219@gmail.com</t>
  </si>
  <si>
    <t>Phạm Viết</t>
  </si>
  <si>
    <t>GIANG</t>
  </si>
  <si>
    <t>Jun 10, 2013</t>
  </si>
  <si>
    <t>Phạm Thị Diệu Hương</t>
  </si>
  <si>
    <t>0975527296</t>
  </si>
  <si>
    <t>huongdr106@gmail.com</t>
  </si>
  <si>
    <t>Nguyễn Hữu</t>
  </si>
  <si>
    <t>Dec 1, 2013</t>
  </si>
  <si>
    <t>Nguyễn Huy Hiệp</t>
  </si>
  <si>
    <t>0912268204</t>
  </si>
  <si>
    <t>hiepnh0277@gmail.com</t>
  </si>
  <si>
    <t>Jan 28, 2013</t>
  </si>
  <si>
    <t>0977945439</t>
  </si>
  <si>
    <t>thuthuy2288@gmail.com</t>
  </si>
  <si>
    <t>Đinh Bội</t>
  </si>
  <si>
    <t>Oct 12, 2013</t>
  </si>
  <si>
    <t>Jan 2, 2013</t>
  </si>
  <si>
    <t>Hồ Thị Hồng Yến</t>
  </si>
  <si>
    <t>0977198484</t>
  </si>
  <si>
    <t>texasthanglong@gmail.com</t>
  </si>
  <si>
    <t>Đỗ Hải</t>
  </si>
  <si>
    <t>Dec 25, 2013</t>
  </si>
  <si>
    <t>Nguyễn Thị Thuỳ Chiên</t>
  </si>
  <si>
    <t>0984345819</t>
  </si>
  <si>
    <t>thuychien93@gmail.com</t>
  </si>
  <si>
    <t>Đặng Hải</t>
  </si>
  <si>
    <t>Mar 22, 2013</t>
  </si>
  <si>
    <t>Phạm Thị Phương Anh</t>
  </si>
  <si>
    <t>0946754054</t>
  </si>
  <si>
    <t>fangying1209@gmail.com</t>
  </si>
  <si>
    <t>Dương Anh</t>
  </si>
  <si>
    <t>Aug 16, 2013</t>
  </si>
  <si>
    <t>Nguyễn Phúc</t>
  </si>
  <si>
    <t>Thiên</t>
  </si>
  <si>
    <t>May 20, 2013</t>
  </si>
  <si>
    <t>Aug 2, 2013</t>
  </si>
  <si>
    <t>Ngô Xuân Khánh</t>
  </si>
  <si>
    <t>0962699525</t>
  </si>
  <si>
    <t>xuankhanh.qc@gmail.com</t>
  </si>
  <si>
    <t>Vũ Khánh</t>
  </si>
  <si>
    <t>Apr 3, 2013</t>
  </si>
  <si>
    <t>Đàm Thị Bích Châu</t>
  </si>
  <si>
    <t>0983344768</t>
  </si>
  <si>
    <t>chaudtb1610@gmail.com</t>
  </si>
  <si>
    <t>Sep 20, 2013</t>
  </si>
  <si>
    <t>Nguyễn Thị Việt Hòa</t>
  </si>
  <si>
    <t>0904506713</t>
  </si>
  <si>
    <t>hnguyen.neu@gmail.com</t>
  </si>
  <si>
    <t>Võ Hiểu</t>
  </si>
  <si>
    <t>Jun 9, 2013</t>
  </si>
  <si>
    <t>Võ Minh Hoàng</t>
  </si>
  <si>
    <t>0942964271</t>
  </si>
  <si>
    <t>swgerai@yahoo.com</t>
  </si>
  <si>
    <t>Nguyễn Ngọc Thạch</t>
  </si>
  <si>
    <t>Sep 24, 2013</t>
  </si>
  <si>
    <t>Vũ Thị Ngân</t>
  </si>
  <si>
    <t>0986100033</t>
  </si>
  <si>
    <t>helen.vtn@gmail.com</t>
  </si>
  <si>
    <t>Đồng Thị Hà Thủy</t>
  </si>
  <si>
    <t>0912662447</t>
  </si>
  <si>
    <t>donghathuy@gmail.com</t>
  </si>
  <si>
    <t>Nguyễn Hoàng Đăng</t>
  </si>
  <si>
    <t>Aug 3, 2013</t>
  </si>
  <si>
    <t>Nguyễn Quốc Khánh</t>
  </si>
  <si>
    <t>0904498188</t>
  </si>
  <si>
    <t>khanhheerim@gmail.com</t>
  </si>
  <si>
    <t>Feb 8, 2013</t>
  </si>
  <si>
    <t>Phạm Khánh Linh</t>
  </si>
  <si>
    <t>0918636868</t>
  </si>
  <si>
    <t>khanhlinhfam@gmail.com</t>
  </si>
  <si>
    <t>Lê Quang</t>
  </si>
  <si>
    <t>Lê Thị Hải</t>
  </si>
  <si>
    <t>0919298899</t>
  </si>
  <si>
    <t>haile0310@gmail.com</t>
  </si>
  <si>
    <t>Apr 10, 2013</t>
  </si>
  <si>
    <t>Phạm Đức Thịnh</t>
  </si>
  <si>
    <t>0906261781</t>
  </si>
  <si>
    <t>thinhpd@microtecweb.com</t>
  </si>
  <si>
    <t>Hà Hoàng</t>
  </si>
  <si>
    <t>Nov 11, 2013</t>
  </si>
  <si>
    <t>Đinh Thị Tố Loan</t>
  </si>
  <si>
    <t>0988090596</t>
  </si>
  <si>
    <t>dinhtoloan@gmail.com</t>
  </si>
  <si>
    <t>Đinh Diệu</t>
  </si>
  <si>
    <t>Sep 26, 2013</t>
  </si>
  <si>
    <t>Jun 14, 2013</t>
  </si>
  <si>
    <t>Phạm Thu Hương</t>
  </si>
  <si>
    <t>0989088868</t>
  </si>
  <si>
    <t>huongpt.ftu@gmail.com</t>
  </si>
  <si>
    <t>Đặng Nguyễn Khánh</t>
  </si>
  <si>
    <t>May 7, 2013</t>
  </si>
  <si>
    <t>0914570500</t>
  </si>
  <si>
    <t>minh.nguyen.020982@gmail.com</t>
  </si>
  <si>
    <t>Nguyễn Thành Phúc</t>
  </si>
  <si>
    <t>Aug 14, 2015</t>
  </si>
  <si>
    <t>nguyễn huyền phương</t>
  </si>
  <si>
    <t>0904738633</t>
  </si>
  <si>
    <t>huyenphuong279@gmail.com</t>
  </si>
  <si>
    <t>Đỗ Nhật Minh</t>
  </si>
  <si>
    <t>Dec 23, 2015</t>
  </si>
  <si>
    <t>Đỗ Trung Kiên</t>
  </si>
  <si>
    <t>0916086638</t>
  </si>
  <si>
    <t>kientc43a@yahoo.com</t>
  </si>
  <si>
    <t>Nguyễn Huy Quang</t>
  </si>
  <si>
    <t>Nguyễn Minh Tâm</t>
  </si>
  <si>
    <t>0902238523</t>
  </si>
  <si>
    <t>tamnguyen297@gmail.com</t>
  </si>
  <si>
    <t>Nguyễn Trí Quang</t>
  </si>
  <si>
    <t>Aug 8, 2015</t>
  </si>
  <si>
    <t>Đặng Thị Vân Lam</t>
  </si>
  <si>
    <t>0987446188</t>
  </si>
  <si>
    <t>vanlamdang@gmail.com</t>
  </si>
  <si>
    <t>Apr 1, 2017</t>
  </si>
  <si>
    <t>Nguyễn Nhật Hoàng</t>
  </si>
  <si>
    <t>0982968227</t>
  </si>
  <si>
    <t>hoangnn.dev@gmail.com</t>
  </si>
  <si>
    <t>nguyễn trí</t>
  </si>
  <si>
    <t>bảo</t>
  </si>
  <si>
    <t>Sep 18, 2017</t>
  </si>
  <si>
    <t>nguyễn trí hội</t>
  </si>
  <si>
    <t>0932232136</t>
  </si>
  <si>
    <t>nguyentrihoi83@gmail.com</t>
  </si>
  <si>
    <t>Đỗ Nam</t>
  </si>
  <si>
    <t>May 19, 2014</t>
  </si>
  <si>
    <t>Đỗ Văn Nam</t>
  </si>
  <si>
    <t>0988628271</t>
  </si>
  <si>
    <t>Hongtranns19@gmail.com</t>
  </si>
  <si>
    <t>Trần Đình</t>
  </si>
  <si>
    <t>0912520156</t>
  </si>
  <si>
    <t>hyun8783@gmail.com</t>
  </si>
  <si>
    <t>Phạm Mạnh</t>
  </si>
  <si>
    <t>Đỗ Thị Kim Thu</t>
  </si>
  <si>
    <t>0964251987</t>
  </si>
  <si>
    <t>thukim1987@gmail.com</t>
  </si>
  <si>
    <t>Phạm Hữu Hoàng</t>
  </si>
  <si>
    <t>Nguyễn phương huyền</t>
  </si>
  <si>
    <t>0944444876</t>
  </si>
  <si>
    <t>huyenrangtreem@gmail.com</t>
  </si>
  <si>
    <t>Lê Thị Thanh Mai</t>
  </si>
  <si>
    <t>0978991891</t>
  </si>
  <si>
    <t>mailtt91@gmail.com</t>
  </si>
  <si>
    <t>Trịnh Duy</t>
  </si>
  <si>
    <t>Sep 10, 2013</t>
  </si>
  <si>
    <t>Võ Quỳnh Trang</t>
  </si>
  <si>
    <t>0988671985</t>
  </si>
  <si>
    <t>voquynhtrangvcb@gmail.com</t>
  </si>
  <si>
    <t>Nov 13, 2014</t>
  </si>
  <si>
    <t>Trương Thị Hương Giang</t>
  </si>
  <si>
    <t>0948659898</t>
  </si>
  <si>
    <t>homespa79@gmail.com</t>
  </si>
  <si>
    <t>Võ Hồng</t>
  </si>
  <si>
    <t>nam</t>
  </si>
  <si>
    <t>Sep 15, 1989</t>
  </si>
  <si>
    <t>âu huyền thu</t>
  </si>
  <si>
    <t>0988960557</t>
  </si>
  <si>
    <t>auhuyenthu@gmail.com</t>
  </si>
  <si>
    <t>Vũ Linh</t>
  </si>
  <si>
    <t>Nguyễn Thị Ngọc Trâm</t>
  </si>
  <si>
    <t>0941378397</t>
  </si>
  <si>
    <t>pasta143@gmail.com</t>
  </si>
  <si>
    <t>Vũ Bảo</t>
  </si>
  <si>
    <t>Oct 12, 2015</t>
  </si>
  <si>
    <t>Vi Thị Yến Thảo</t>
  </si>
  <si>
    <t>0975686812</t>
  </si>
  <si>
    <t>thaovty@gmail.com</t>
  </si>
  <si>
    <t>Oct 8, 2014</t>
  </si>
  <si>
    <t>Đặng Minh Phương</t>
  </si>
  <si>
    <t>0919188148</t>
  </si>
  <si>
    <t>phuong14887@gmail.com</t>
  </si>
  <si>
    <t>Nov 28, 2014</t>
  </si>
  <si>
    <t>Phạm Ngọc Mai</t>
  </si>
  <si>
    <t>0973111289</t>
  </si>
  <si>
    <t>maipn89@gmail.com</t>
  </si>
  <si>
    <t>Lê Huy</t>
  </si>
  <si>
    <t>Nguyễn Thị Thuý Liễu</t>
  </si>
  <si>
    <t>0969261083</t>
  </si>
  <si>
    <t>Nthuylieu655@gmail.com</t>
  </si>
  <si>
    <t>Đỗ Hùng</t>
  </si>
  <si>
    <t>Oct 3, 2013</t>
  </si>
  <si>
    <t>0912610125</t>
  </si>
  <si>
    <t>hungyenbin@gmail.com</t>
  </si>
  <si>
    <t>Nguyễn Bùi Tuệ</t>
  </si>
  <si>
    <t>Bùi Thị Mai</t>
  </si>
  <si>
    <t>0986668249</t>
  </si>
  <si>
    <t>tammai107@gmail.com</t>
  </si>
  <si>
    <t>NGUYỄN KHÁNH</t>
  </si>
  <si>
    <t>Mar 27, 2015</t>
  </si>
  <si>
    <t>NGUYỄN ĐỨC DŨNG</t>
  </si>
  <si>
    <t>0917765558</t>
  </si>
  <si>
    <t>ducdung6487@gmail.com</t>
  </si>
  <si>
    <t>Phùng Hữu</t>
  </si>
  <si>
    <t>Nov 18, 2014</t>
  </si>
  <si>
    <t>Phạm Thị Kim Thoa</t>
  </si>
  <si>
    <t>0988899116</t>
  </si>
  <si>
    <t>thoapham250387@gmail.com</t>
  </si>
  <si>
    <t>Mai Thành</t>
  </si>
  <si>
    <t>Jun 1, 2016</t>
  </si>
  <si>
    <t>0967891166</t>
  </si>
  <si>
    <t>dothutrangevn@gmail.com</t>
  </si>
  <si>
    <t>Phạm Thái</t>
  </si>
  <si>
    <t>Dec 25, 2017</t>
  </si>
  <si>
    <t>Đặng Thị Thuỷ</t>
  </si>
  <si>
    <t>0986000668</t>
  </si>
  <si>
    <t>thuydangxinh@gmail.com</t>
  </si>
  <si>
    <t>Apr 14, 2017</t>
  </si>
  <si>
    <t>Nguyễn Thị Phương Thanh</t>
  </si>
  <si>
    <t>0973431088</t>
  </si>
  <si>
    <t>phuongthanh.vtv@gmail.com</t>
  </si>
  <si>
    <t>Kiều</t>
  </si>
  <si>
    <t>Apr 25, 2017</t>
  </si>
  <si>
    <t>Trần thị quỳnh mai</t>
  </si>
  <si>
    <t>0968672332</t>
  </si>
  <si>
    <t>quynhmai.bic@gmail.com</t>
  </si>
  <si>
    <t>Đỗ mỹ</t>
  </si>
  <si>
    <t>Nguyễn hồng nhung</t>
  </si>
  <si>
    <t>0988998681</t>
  </si>
  <si>
    <t>nguyenhongnhung.hn8686@gmail.com</t>
  </si>
  <si>
    <t>mỹ</t>
  </si>
  <si>
    <t>Jul 13, 2017</t>
  </si>
  <si>
    <t>Thiều Lê Bảo</t>
  </si>
  <si>
    <t>May 5, 2017</t>
  </si>
  <si>
    <t>Lê Tố Hoa</t>
  </si>
  <si>
    <t>0352681246</t>
  </si>
  <si>
    <t>letohoa87@gmail.com</t>
  </si>
  <si>
    <t>Sep 27, 2016</t>
  </si>
  <si>
    <t>Vũ hồng phượng</t>
  </si>
  <si>
    <t>0936669692</t>
  </si>
  <si>
    <t>pglady93@gmail.com</t>
  </si>
  <si>
    <t>Mar 6, 2013</t>
  </si>
  <si>
    <t>Phan Thị Phương</t>
  </si>
  <si>
    <t>0915407626</t>
  </si>
  <si>
    <t>blouvard2004@yahoo.com</t>
  </si>
  <si>
    <t>Apr 2, 2016</t>
  </si>
  <si>
    <t>0976322348</t>
  </si>
  <si>
    <t>nthuongftu88@gmail.com</t>
  </si>
  <si>
    <t>Hà Nguyên Ngọc</t>
  </si>
  <si>
    <t>Nguyễn Thị Ngọc Diệp</t>
  </si>
  <si>
    <t>0366999999</t>
  </si>
  <si>
    <t>diep.nn28@gmail.com</t>
  </si>
  <si>
    <t>Vũ Gia</t>
  </si>
  <si>
    <t>Nguyễn Khánh Diệp</t>
  </si>
  <si>
    <t>0398123992</t>
  </si>
  <si>
    <t>anhvh92@gmail.com</t>
  </si>
  <si>
    <t>NGÔ TRẦN TẤN</t>
  </si>
  <si>
    <t>LỘC</t>
  </si>
  <si>
    <t>TRẦN THỊ VŨ ANH</t>
  </si>
  <si>
    <t>0936299611</t>
  </si>
  <si>
    <t>tranthivuanh.ftu@gmail.com</t>
  </si>
  <si>
    <t>0917201090</t>
  </si>
  <si>
    <t>dzungnguyen2010@gmail.com</t>
  </si>
  <si>
    <t>Jul 25, 2017</t>
  </si>
  <si>
    <t>Ngô Hải Ngân</t>
  </si>
  <si>
    <t>0968163625</t>
  </si>
  <si>
    <t>haingan01@gmail.com</t>
  </si>
  <si>
    <t>Vũ Tuệ</t>
  </si>
  <si>
    <t>Trương Ngọc Dung</t>
  </si>
  <si>
    <t>0983020887</t>
  </si>
  <si>
    <t>dungngoc0208@gmail.com</t>
  </si>
  <si>
    <t>0975391838</t>
  </si>
  <si>
    <t>tranght.aof@gmail.com</t>
  </si>
  <si>
    <t>Apr 15, 2017</t>
  </si>
  <si>
    <t>Nguyễn Yên</t>
  </si>
  <si>
    <t>Nguyễn Kiều Anh</t>
  </si>
  <si>
    <t>0949639086</t>
  </si>
  <si>
    <t>anhnk0774@gmail.com</t>
  </si>
  <si>
    <t>Trần Xuân CHi</t>
  </si>
  <si>
    <t>Feb 24, 2014</t>
  </si>
  <si>
    <t>Trần Thị Thanh Thủy</t>
  </si>
  <si>
    <t>0904191637</t>
  </si>
  <si>
    <t>Thuyhanoi000@gmail.com</t>
  </si>
  <si>
    <t>Lê trung</t>
  </si>
  <si>
    <t>Mai thúy ngân</t>
  </si>
  <si>
    <t>033 637 7777</t>
  </si>
  <si>
    <t>Nancymay299@gmail.com</t>
  </si>
  <si>
    <t>Đỗ Hoàng Quang</t>
  </si>
  <si>
    <t>Nov 5, 2015</t>
  </si>
  <si>
    <t>Ngô Thị Ngọc Hà</t>
  </si>
  <si>
    <t>0355928069</t>
  </si>
  <si>
    <t>hanango90@gmail.com</t>
  </si>
  <si>
    <t>Đỗ Thị Quỳnh Anh</t>
  </si>
  <si>
    <t>0912652209</t>
  </si>
  <si>
    <t>dtqanh@gmail.com</t>
  </si>
  <si>
    <t>Hoàng Trương Khánh</t>
  </si>
  <si>
    <t>Trương Thị Trang</t>
  </si>
  <si>
    <t>0975511156</t>
  </si>
  <si>
    <t>trang88.cand@gmail.com</t>
  </si>
  <si>
    <t>Phạm Cao Phương</t>
  </si>
  <si>
    <t>Jun 19, 2017</t>
  </si>
  <si>
    <t>Cao Thị Hoa</t>
  </si>
  <si>
    <t>0938238686</t>
  </si>
  <si>
    <t>caohoapln@gmail.com</t>
  </si>
  <si>
    <t>Jul 24, 2017</t>
  </si>
  <si>
    <t>0919977966</t>
  </si>
  <si>
    <t>thuyduong11101985@gmail.com</t>
  </si>
  <si>
    <t>Đỗ Thanh</t>
  </si>
  <si>
    <t>Dec 12, 2017</t>
  </si>
  <si>
    <t>Đặng Dương Phương</t>
  </si>
  <si>
    <t>Jun 5, 2017</t>
  </si>
  <si>
    <t>Dương Thị Thanh Nga</t>
  </si>
  <si>
    <t>0388886869</t>
  </si>
  <si>
    <t>nguyenngoc11282@gmail.com</t>
  </si>
  <si>
    <t>Nguyễn Bình</t>
  </si>
  <si>
    <t>Nguyễn Tuyết Trinh</t>
  </si>
  <si>
    <t>0986371125</t>
  </si>
  <si>
    <t>trinh.nguyenRWS@gmail.com</t>
  </si>
  <si>
    <t>LẠI CAO</t>
  </si>
  <si>
    <t>DUY</t>
  </si>
  <si>
    <t>Aug 8, 2017</t>
  </si>
  <si>
    <t>Nguyễn Thị Hồng Thảo</t>
  </si>
  <si>
    <t>0982062502</t>
  </si>
  <si>
    <t>thaonh85@gmail.com</t>
  </si>
  <si>
    <t>Lê Vy</t>
  </si>
  <si>
    <t>Sep 18, 2015</t>
  </si>
  <si>
    <t>0902481986</t>
  </si>
  <si>
    <t>yennth248@gmail.com</t>
  </si>
  <si>
    <t>Đặng Quyền</t>
  </si>
  <si>
    <t>Sep 18, 2016</t>
  </si>
  <si>
    <t>Kiều Vân Linh</t>
  </si>
  <si>
    <t>0985681681</t>
  </si>
  <si>
    <t>kvlinh@gmail.com</t>
  </si>
  <si>
    <t>Mạc Thị Thanh Xuân</t>
  </si>
  <si>
    <t>0983986222</t>
  </si>
  <si>
    <t>xuanmtt19@gmail.com</t>
  </si>
  <si>
    <t>Lê Lam</t>
  </si>
  <si>
    <t xml:space="preserve">Nguyễn Trà </t>
  </si>
  <si>
    <t>STT</t>
  </si>
  <si>
    <t>TÊN 
 HÀNG</t>
  </si>
  <si>
    <t>SIZE</t>
  </si>
  <si>
    <t>THÔNG SỐ PHÙ HỢP</t>
  </si>
  <si>
    <t>CHIỀU CAO</t>
  </si>
  <si>
    <t>CÂN NẶNG</t>
  </si>
  <si>
    <t>CHÚ Ý</t>
  </si>
  <si>
    <t>1,2 -&gt;1.3 m</t>
  </si>
  <si>
    <t>60A</t>
  </si>
  <si>
    <t>1.5-&gt;1.55m</t>
  </si>
  <si>
    <t>65A</t>
  </si>
  <si>
    <t>2A</t>
  </si>
  <si>
    <t>2B</t>
  </si>
  <si>
    <t>2C</t>
  </si>
  <si>
    <t>3A</t>
  </si>
  <si>
    <t>3B</t>
  </si>
  <si>
    <t>3C</t>
  </si>
  <si>
    <t>1,3-&gt;1.4 m</t>
  </si>
  <si>
    <t>4A</t>
  </si>
  <si>
    <t>4B</t>
  </si>
  <si>
    <t>4C</t>
  </si>
  <si>
    <t>5A</t>
  </si>
  <si>
    <t>5B</t>
  </si>
  <si>
    <t>5C</t>
  </si>
  <si>
    <t>1,5-&gt;1,55m</t>
  </si>
  <si>
    <t>6A</t>
  </si>
  <si>
    <t>6B</t>
  </si>
  <si>
    <t>6C</t>
  </si>
  <si>
    <t>7A</t>
  </si>
  <si>
    <t>7B</t>
  </si>
  <si>
    <t>7C</t>
  </si>
  <si>
    <t>1,4-&gt;1,45m</t>
  </si>
  <si>
    <t>1,45-&gt;1,5m</t>
  </si>
  <si>
    <t>Bảng 1: Áo sơ mi</t>
  </si>
  <si>
    <t xml:space="preserve">Ghi chú: </t>
  </si>
  <si>
    <t>Bảng 2: Quần dài âu - quần dài thể thao</t>
  </si>
  <si>
    <t>Bảng 3: Quần sooc</t>
  </si>
  <si>
    <t>Bảng 4: Chân váy</t>
  </si>
  <si>
    <t>Bảng 5: Áo polo</t>
  </si>
  <si>
    <t>Bảng 6: Áo Hoodie</t>
  </si>
  <si>
    <t>Bảng 7: Áo khoác</t>
  </si>
  <si>
    <t>Jul 15, 2023</t>
  </si>
  <si>
    <t>Dec 4, 2015</t>
  </si>
  <si>
    <t>Cao Thanh Thuỷ</t>
  </si>
  <si>
    <t>0969110491</t>
  </si>
  <si>
    <t>caothanhthuy114@gmail.com</t>
  </si>
  <si>
    <t>Lương Thục</t>
  </si>
  <si>
    <t>Trần Lan Hương</t>
  </si>
  <si>
    <t>0984235152</t>
  </si>
  <si>
    <t>trlanhuong25@gmail.com</t>
  </si>
  <si>
    <t>Tân</t>
  </si>
  <si>
    <t>Aug 24, 2013</t>
  </si>
  <si>
    <t>Trương thị Thúy ngân</t>
  </si>
  <si>
    <t>0977087768</t>
  </si>
  <si>
    <t>ngantt1980@gmail.com</t>
  </si>
  <si>
    <t>Trịnh Trương Ngọc</t>
  </si>
  <si>
    <t>Dec 9, 2015</t>
  </si>
  <si>
    <t>Trịnh Văn Tình</t>
  </si>
  <si>
    <t>0988907795</t>
  </si>
  <si>
    <t>hut9012003@gmail.com</t>
  </si>
  <si>
    <t>Phùng Khánh</t>
  </si>
  <si>
    <t>Jul 20, 2016</t>
  </si>
  <si>
    <t>0906195691</t>
  </si>
  <si>
    <t>nguyenhaiyen82vn@gmail.com</t>
  </si>
  <si>
    <t>Size</t>
  </si>
  <si>
    <t>Tổng tiền</t>
  </si>
  <si>
    <t>Áo sơ mi dài tay (Amount: 200.000.00 VND. Số lượng: 2) 
Áo sơ mi cộc tay (Amount: 200.000.00 VND. Số lượng: 2) 
Quần dài âu (Amount: 278.000.00 VND. Số lượng: 2) 
Chân váy kẻ (Amount: 183.000.00 VND. Số lượng: 2) 
Quần sooc âu (Amount: 215.000.00 VND. Số lượng: 1) 
Áo polo dài tay (Amount: 195.000.00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3.591.000.00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</si>
  <si>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2.751.000.00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</si>
  <si>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3)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2) 
Total: 4.919.000.00 VND</t>
  </si>
  <si>
    <t>Áo sơ mi cộc tay (Amount: 200.000.00 VND. Số lượng: 1) 
Chân váy kẻ (Amount: 183.000.00 VND. Số lượng: 2) 
Áo polo cộc tay (Amount: 184.000.00 VND. Số lượng: 2) 
Áo cộc tay thể thao (Amount: 140.000.00 VND. Số lượng: 1) 
Quần sooc thể thao (Amount: 120.000.00 VND. Số lượng: 1) 
Total: 1.194.000.00 VND</t>
  </si>
  <si>
    <t>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2) 
Total: 4.304.000.00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</si>
  <si>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Áo Hoodie (Amount: 370.000.00 VND. Số lượng: 1) 
Total: 2.597.000.00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</si>
  <si>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Total: 1.582.000.00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</si>
  <si>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4)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3.432.000.00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</si>
  <si>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cộc tay (Amount: 184.000.00 VND. Số lượng: 2) 
Total: 2.154.000.00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</si>
  <si>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4) 
Quần sooc âu (Amount: 215.000.00 VND. Số lượng: 1) 
Áo polo dài tay (Amount: 195.000.00 VND. Số lượng: 2) 
Áo polo cộc tay (Amount: 184.000.00 VND. Số lượng: 4)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3.831.000.00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</si>
  <si>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1) 
Áo polo dài tay (Amount: 195.000.00 VND. Số lượng: 5) 
Áo polo cộc tay (Amount: 184.000.00 VND. Số lượng: 5) 
Áo cộc tay thể thao (Amount: 140.000.00 VND. Số lượng: 2) 
Quần dài thể thao (Amount: 170.000.00 VND. Số lượng: 3) 
Quần sooc thể thao (Amount: 120.000.00 VND. Số lượng: 1) 
Áo khoác (Amount: 280.000.00 VND. Số lượng: 3) 
Áo Hoodie (Amount: 370.000.00 VND. Số lượng: 1) 
Total: 5.276.000.00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</si>
  <si>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2.042.000.00 VND</t>
  </si>
  <si>
    <t>Chân váy kẻ (Amount: 183.000.00 VND. Số lượng: 2) 
Áo polo dài tay (Amount: 195.000.00 VND. Số lượng: 2) 
Áo polo cộc tay (Amount: 184.000.00 VND. Số lượng: 2) 
Total: 1.124.000.00 VND</t>
  </si>
  <si>
    <t>Áo sơ mi dài tay (Amount: 200.000.00 VND. Số lượng: 1) 
Áo sơ mi cộc tay (Amount: 200.000.00 VND. Số lượng: 1)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2.257.000.00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</si>
  <si>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2.576.000.00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</si>
  <si>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3) 
Áo polo dài tay (Amount: 195.000.00 VND. Số lượng: 2) 
Áo polo cộc tay (Amount: 184.000.00 VND. Số lượng: 3)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3.958.000.00 VND</t>
  </si>
  <si>
    <t>Áo sơ mi dài tay (Amount: 200.000.00 VND. Số lượng: 2)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3.424.000.00 VND</t>
  </si>
  <si>
    <t>Áo sơ mi dài tay (Amount: 200.000.00 VND. Số lượng: 1) 
Quần dài âu (Amount: 278.000.00 VND. Số lượng: 1) 
Chân váy kẻ (Amount: 183.000.00 VND. Số lượng: 3) 
Áo polo dài tay (Amount: 195.000.00 VND. Số lượng: 2) 
Áo polo cộc tay (Amount: 184.000.00 VND. Số lượng: 3) 
Áo cộc tay thể thao (Amount: 140.000.00 VND. Số lượng: 1) 
Quần dài thể thao (Amount: 170.000.00 VND. Số lượng: 1) 
Áo khoác (Amount: 280.000.00 VND. Số lượng: 1) 
Áo Hoodie (Amount: 370.000.00 VND. Số lượng: 1) 
Total: 2.929.000.00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</si>
  <si>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3.211.000.00 VND</t>
  </si>
  <si>
    <t>Áo sơ mi dài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1.839.000.00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</si>
  <si>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1.966.000.00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</si>
  <si>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2.476.000.00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</si>
  <si>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3.224.000.00 VND</t>
  </si>
  <si>
    <t>Áo sơ mi dài tay (Amount: 200.000.00 VND. Số lượng: 1) 
Áo sơ mi cộc tay (Amount: 200.000.00 VND. Số lượng: 1) 
Quần dài âu (Amount: 278.000.00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1) 
Total: 2.026.000.00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</si>
  <si>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3.029.000.00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</si>
  <si>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2.532.000.00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</si>
  <si>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2.352.000.00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</si>
  <si>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2.409.000.00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</si>
  <si>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3.289.000.00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</si>
  <si>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2.687.000.00 VND</t>
  </si>
  <si>
    <t>Áo sơ mi dài tay (Amount: 200.000.00 VND. Số lượng: 1) 
Áo sơ mi cộc tay (Amount: 200.000.00 VND. Số lượng: 2)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2.425.000.00 VND</t>
  </si>
  <si>
    <t>Áo sơ mi dài tay (Amount: 200.000.00 VND. Số lượng: 1) 
Áo sơ mi cộc tay (Amount: 200.000.00 VND. Số lượng: 1) 
Chân váy kẻ (Amount: 183.000.00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1.293.000.00 VND</t>
  </si>
  <si>
    <t>Áo sơ mi dài tay (Amount: 200.000.00 VND. Số lượng: 1) 
Áo sơ mi cộc tay (Amount: 200.000.00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Total: 1.534.000.00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</si>
  <si>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1.982.000.00 VND</t>
  </si>
  <si>
    <t>Áo sơ mi dài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1.655.000.00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</si>
  <si>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2.381.000.00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</si>
  <si>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2.028.000.00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</si>
  <si>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2.604.000.00 VND</t>
  </si>
  <si>
    <t>Áo sơ mi dài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2.181.000.00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</si>
  <si>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2.902.000.00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</si>
  <si>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2.214.000.00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</si>
  <si>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2.536.000.00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</si>
  <si>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2.630.000.00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</si>
  <si>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2.501.000.00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</si>
  <si>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Hoodie (Amount: 370.000.00 VND. Số lượng: 1) 
Total: 3.162.000.00 VND</t>
  </si>
  <si>
    <t>Áo sơ mi dài tay (Amount: 200.000.00 VND. Số lượng: 2) 
Áo sơ mi cộc tay (Amount: 200.000.00 VND. Số lượng: 2) 
Quần dài âu (Amount: 278.000.00 VND. Số lượng: 3) 
Quần sooc âu (Amount: 215.000.00 VND. Số lượng: 3)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1) 
Total: 4.827.000.00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</si>
  <si>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cộc tay thể thao (Amount: 140.000.00 VND. Số lượng: 1) 
Quần sooc thể thao (Amount: 120.000.00 VND. Số lượng: 1) 
Total: 1.153.000.00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</si>
  <si>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2.406.000.00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</si>
  <si>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3) 
Áo cộc tay thể thao (Amount: 140.000.00 VND. Số lượng: 1) 
Quần dài thể thao (Amount: 170.000.00 VND. Số lượng: 2) 
Quần sooc thể thao (Amount: 120.000.00 VND. Số lượng: 2) 
Áo khoác (Amount: 280.000.00 VND. Số lượng: 1) 
Áo Hoodie (Amount: 370.000.00 VND. Số lượng: 1) 
Total: 2.595.000.00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</si>
  <si>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1.702.000.00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</si>
  <si>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2.122.000.00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</si>
  <si>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3) 
Quần sooc âu (Amount: 215.000.00 VND. Số lượng: 1)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3.094.000.00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</si>
  <si>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2.317.000.00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</si>
  <si>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2.592.000.00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</si>
  <si>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2.695.000.00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</si>
  <si>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2) 
Quần sooc âu (Amount: 215.000.00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Total: 3.012.000.00 VND</t>
  </si>
  <si>
    <t>Áo sơ mi dài tay (Amount: 200.000.00 VND. Số lượng: 2) 
Chân váy kẻ (Amount: 183.000.00 VND. Số lượng: 1)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Total: 1.996.000.00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</si>
  <si>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1) 
Total: 3.119.000.00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</si>
  <si>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2.891.000.00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</si>
  <si>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2.503.000.00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</si>
  <si>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2.854.000.00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</si>
  <si>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3.150.000.00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</si>
  <si>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2) 
Áo Hoodie (Amount: 370.000.00 VND. Số lượng: 1) 
Total: 3.384.000.00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</si>
  <si>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3)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3.166.000.00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</si>
  <si>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3.169.000.00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</si>
  <si>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3)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3.903.000.00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</si>
  <si>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2.744.000.00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</si>
  <si>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3.343.000.00 VND</t>
  </si>
  <si>
    <t>Áo sơ mi dài tay (Amount: 200.000.00 VND. Số lượng: 1) 
Áo sơ mi cộc tay (Amount: 200.000.00 VND. Số lượng: 1) 
Chân váy kẻ (Amount: 183.000.00 VND. Số lượng: 3)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2.211.000.00 VND</t>
  </si>
  <si>
    <t>Áo sơ mi dài tay (Amount: 200.000.00 VND. Số lượng: 3) 
Áo sơ mi cộc tay (Amount: 200.000.00 VND. Số lượng: 3) 
Quần dài âu (Amount: 278.000.00 VND. Số lượng: 3) 
Chân váy kẻ (Amount: 183.000.00 VND. Số lượng: 2) 
Áo polo dài tay (Amount: 195.000.00 VND. Số lượng: 3) 
Áo polo cộc tay (Amount: 184.000.00 VND. Số lượng: 3) 
Áo cộc tay thể thao (Amount: 140.000.00 VND. Số lượng: 2) 
Quần dài thể thao (Amount: 170.000.00 VND. Số lượng: 2) 
Áo khoác (Amount: 280.000.00 VND. Số lượng: 2) 
Áo Hoodie (Amount: 370.000.00 VND. Số lượng: 2) 
Total: 5.457.000.00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</si>
  <si>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Total: 3.006.000.00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</si>
  <si>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3)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3.623.000.00 VND</t>
  </si>
  <si>
    <t>Áo sơ mi dài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2.897.000.00 VND</t>
  </si>
  <si>
    <t>Áo sơ mi dài tay (Amount: 200.000.00 VND. Số lượng: 1) 
Áo sơ mi cộc tay (Amount: 200.000.00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1) 
Total: 2.038.000.00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</si>
  <si>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2.595.000.00 VND</t>
  </si>
  <si>
    <t>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2) 
Áo khoác (Amount: 280.000.00 VND. Số lượng: 1) 
Áo Hoodie (Amount: 370.000.00 VND. Số lượng: 1) 
Total: 2.944.000.00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</si>
  <si>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Total: 1.786.000.00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</si>
  <si>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2.875.000.00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</si>
  <si>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2) 
Total: 4.660.000.00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</si>
  <si>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Áo polo dài tay (Amount: 195.000.00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3.376.000.00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</si>
  <si>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2.845.000.00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</si>
  <si>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2.549.000.00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</si>
  <si>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3.654.000.00 VND</t>
  </si>
  <si>
    <t>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2.829.000.00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</si>
  <si>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2.484.000.00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</si>
  <si>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3.990.000.00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</si>
  <si>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3.624.000.00 VND</t>
  </si>
  <si>
    <t>Áo sơ mi dài tay (Amount: 200.000.00 VND. Số lượng: 1) 
Áo sơ mi cộc tay (Amount: 200.000.00 VND. Số lượng: 1) 
Chân váy kẻ (Amount: 183.000.00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2.440.000.00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</si>
  <si>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dài tay (Amount: 195.000.00 VND. Số lượng: 1) 
Áo polo cộc tay (Amount: 184.000.00 VND. Số lượng: 1) 
Áo cộc tay thể thao (Amount: 140.000.00 VND. Số lượng: 2) 
Quần dài thể thao (Amount: 170.000.00 VND. Số lượng: 2) 
Áo khoác (Amount: 280.000.00 VND. Số lượng: 1) 
Áo Hoodie (Amount: 370.000.00 VND. Số lượng: 1) 
Total: 2.788.000.00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</si>
  <si>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2) 
Total: 2.135.000.00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</si>
  <si>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2.918.000.00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</si>
  <si>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2.140.000.00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</si>
  <si>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Quần dài thể thao (Amount: 170.000.00 VND. Số lượng: 1) 
Quần sooc thể thao (Amount: 120.000.00 VND. Số lượng: 1) 
Áo khoác (Amount: 280.000.00 VND. Số lượng: 1) 
Total: 1.842.000.00 VND</t>
  </si>
  <si>
    <t>Áo sơ mi dài tay (Amount: 200.000.00 VND. Số lượng: 2) 
Áo sơ mi cộc tay (Amount: 200.000.00 VND. Số lượng: 2) 
Quần dài âu (Amount: 278.000.00 VND. Số lượng: 3)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3.902.000.00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</si>
  <si>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1.830.000.00 VND</t>
  </si>
  <si>
    <t>Áo sơ mi cộc tay (Amount: 200.000.00 VND. Số lượng: 1) 
Quần dài âu (Amount: 278.000.00 VND. Số lượng: 1) 
Quần sooc âu (Amount: 215.000.00 VND. Số lượng: 3) 
Áo polo dài tay (Amount: 195.000.00 VND. Số lượng: 2) 
Áo polo cộc tay (Amount: 184.000.00 VND. Số lượng: 3) 
Áo cộc tay thể thao (Amount: 140.000.00 VND. Số lượng: 2) 
Quần dài thể thao (Amount: 170.000.00 VND. Số lượng: 1) 
Quần sooc thể thao (Amount: 120.000.00 VND. Số lượng: 2) 
Áo khoác (Amount: 280.000.00 VND. Số lượng: 1) 
Total: 3.035.000.00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</si>
  <si>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1.872.000.00 VND</t>
  </si>
  <si>
    <t>Áo sơ mi dài tay (Amount: 200.000.00 VND. Số lượng: 3) 
Áo sơ mi cộc tay (Amount: 200.000.00 VND. Số lượng: 3) 
Quần dài âu (Amount: 278.000.00 VND. Số lượng: 3)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3.923.000.00 VND</t>
  </si>
  <si>
    <t>Áo sơ mi dài tay (Amount: 200.000.00 VND. Số lượng: 3) 
Áo sơ mi cộc tay (Amount: 200.000.00 VND. Số lượng: 2) 
Quần dài âu (Amount: 278.000.00 VND. Số lượng: 2) 
Chân váy kẻ (Amount: 183.000.00 VND. Số lượng: 3) 
Quần sooc âu (Amount: 215.000.00 VND. Số lượng: 2) 
Áo polo dài tay (Amount: 195.000.00 VND. Số lượng: 2) 
Áo polo cộc tay (Amount: 184.000.00 VND. Số lượng: 1) 
Áo cộc tay thể thao (Amount: 140.000.00 VND. Số lượng: 2) 
Quần dài thể thao (Amount: 170.000.00 VND. Số lượng: 2) 
Quần sooc thể thao (Amount: 120.000.00 VND. Số lượng: 2) 
Áo khoác (Amount: 280.000.00 VND. Số lượng: 3) 
Áo Hoodie (Amount: 370.000.00 VND. Số lượng: 2) 
Total: 5.549.000.00 VND</t>
  </si>
  <si>
    <t>Áo sơ mi cộc tay (Amount: 200.000.00 VND. Số lượng: 1) 
Quần dài âu (Amount: 278.000.00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1.925.000.00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</si>
  <si>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2.921.000.00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</si>
  <si>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1.552.000.00 VND</t>
  </si>
  <si>
    <t>Áo sơ mi cộc tay (Amount: 200.000.00 VND. Số lượng: 1) 
Quần dài âu (Amount: 278.000.00 VND. Số lượng: 1) 
Quần sooc âu (Amount: 215.000.00 VND. Số lượng: 1) 
Áo polo cộc tay (Amount: 184.000.00 VND. Số lượng: 1) 
Áo cộc tay thể thao (Amount: 140.000.00 VND. Số lượng: 2) 
Quần dài thể thao (Amount: 170.000.00 VND. Số lượng: 2) 
Quần sooc thể thao (Amount: 120.000.00 VND. Số lượng: 2) 
Áo khoác (Amount: 280.000.00 VND. Số lượng: 1) 
Total: 2.017.000.00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</si>
  <si>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2.567.000.00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</si>
  <si>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2.675.000.00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</si>
  <si>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2.520.000.00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</si>
  <si>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3.281.000.00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</si>
  <si>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2.535.000.00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</si>
  <si>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3.043.000.00 VND</t>
  </si>
  <si>
    <t>Áo sơ mi cộc tay (Amount: 200.000.00 VND. Số lượng: 1) 
Quần sooc âu (Amount: 215.000.00 VND. Số lượng: 1) 
Áo polo dài tay (Amount: 195.000.00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1.320.000.00 VND</t>
  </si>
  <si>
    <t>Áo sơ mi dài tay (Amount: 200.000.00 VND. Số lượng: 2) 
Áo sơ mi cộc tay (Amount: 200.000.00 VND. Số lượng: 2)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3.032.000.00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</si>
  <si>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3.056.000.00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</si>
  <si>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3.282.000.00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</si>
  <si>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Total: 2.101.000.00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</si>
  <si>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2.830.000.00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</si>
  <si>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2.361.000.00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</si>
  <si>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Total: 2.641.000.00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</si>
  <si>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3) 
Áo polo dài tay (Amount: 195.000.00 VND. Số lượng: 2) 
Áo polo cộc tay (Amount: 184.000.00 VND. Số lượng: 4)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4.007.000.00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</si>
  <si>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Áo Hoodie (Amount: 370.000.00 VND. Số lượng: 1) 
Total: 2.200.000.00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</si>
  <si>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2) 
Total: 4.704.000.00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</si>
  <si>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1.660.000.00 VND</t>
  </si>
  <si>
    <t>Áo sơ mi dài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1.352.000.00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</si>
  <si>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2.882.000.00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</si>
  <si>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2.914.000.00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</si>
  <si>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3.097.000.00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</si>
  <si>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2.166.000.00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</si>
  <si>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3.116.000.00 VND</t>
  </si>
  <si>
    <t>Áo sơ mi dài tay (Amount: 200.000.00 VND. Số lượng: 1) 
Áo sơ mi cộc tay (Amount: 200.000.00 VND. Số lượng: 1) 
Chân váy kẻ (Amount: 183.000.00 VND. Số lượng: 2) 
Quần sooc âu (Amount: 215.000.00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2.059.000.00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</si>
  <si>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3.407.000.00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</si>
  <si>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3.689.000.00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</si>
  <si>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cộc tay thể thao (Amount: 140.000.00 VND. Số lượng: 1) 
Quần dài thể thao (Amount: 170.000.00 VND. Số lượng: 1) 
Áo khoác (Amount: 280.000.00 VND. Số lượng: 1) 
Total: 1.451.000.00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</si>
  <si>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3.439.000.00 VND</t>
  </si>
  <si>
    <t>Áo sơ mi dài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3.024.000.00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</si>
  <si>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3.014.000.00 VND</t>
  </si>
  <si>
    <t>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2) 
Quần sooc thể thao (Amount: 120.000.00 VND. Số lượng: 1) 
Áo khoác (Amount: 280.000.00 VND. Số lượng: 1) 
Áo Hoodie (Amount: 370.000.00 VND. Số lượng: 1) 
Total: 2.861.000.00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</si>
  <si>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2.719.000.00 VND</t>
  </si>
  <si>
    <t>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2.209.000.00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</si>
  <si>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3) 
Áo polo cộc tay (Amount: 184.000.00 VND. Số lượng: 3) 
Áo cộc tay thể thao (Amount: 140.000.00 VND. Số lượng: 1) 
Quần dài thể thao (Amount: 170.000.00 VND. Số lượng: 1) 
Áo khoác (Amount: 280.000.00 VND. Số lượng: 1) 
Total: 2.465.000.00 VND</t>
  </si>
  <si>
    <t>Áo sơ mi dài tay (Amount: 200.000.00 VND. Số lượng: 1) 
Áo sơ mi cộc tay (Amount: 200.000.00 VND. Số lượng: 1) 
Quần dài âu (Amount: 278.000.00 VND. Số lượng: 3) 
Quần sooc âu (Amount: 215.000.00 VND. Số lượng: 3) 
Áo polo dài tay (Amount: 195.000.00 VND. Số lượng: 3)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4.096.000.00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</si>
  <si>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2.736.000.00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</si>
  <si>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2.787.000.00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</si>
  <si>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3)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2.555.000.00 VND</t>
  </si>
  <si>
    <t>Áo sơ mi dài tay (Amount: 200.000.00 VND. Số lượng: 2) 
Áo sơ mi cộc tay (Amount: 200.000.00 VND. Số lượng: 2)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3.776.000.00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</si>
  <si>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2.336.000.00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</si>
  <si>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1.735.000.00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</si>
  <si>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Total: 2.974.000.00 VND</t>
  </si>
  <si>
    <t>Áo sơ mi cộc tay (Amount: 200.000.00 VND. Số lượng: 2) 
Chân váy kẻ (Amount: 183.000.00 VND. Số lượng: 2) 
Áo polo dài tay (Amount: 195.000.00 VND. Số lượng: 2) 
Áo polo cộc tay (Amount: 184.000.00 VND. Số lượng: 2) 
Total: 1.524.000.00 VND</t>
  </si>
  <si>
    <t>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2.379.000.00 VND</t>
  </si>
  <si>
    <t>Áo sơ mi cộc tay (Amount: 200.000.00 VND. Số lượng: 1) 
Chân váy kẻ (Amount: 183.000.00 VND. Số lượng: 2) 
Quần sooc âu (Amount: 215.000.00 VND. Số lượng: 1) 
Áo polo cộc tay (Amount: 184.000.00 VND. Số lượng: 2) 
Áo cộc tay thể thao (Amount: 140.000.00 VND. Số lượng: 1) 
Quần sooc thể thao (Amount: 120.000.00 VND. Số lượng: 1) 
Total: 1.409.000.00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</si>
  <si>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Quần dài thể thao (Amount: 170.000.00 VND. Số lượng: 2) 
Quần sooc thể thao (Amount: 120.000.00 VND. Số lượng: 1) 
Áo khoác (Amount: 280.000.00 VND. Số lượng: 1) 
Total: 2.264.000.00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</si>
  <si>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2.731.000.00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</si>
  <si>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1.635.000.00 VND</t>
  </si>
  <si>
    <t>Áo sơ mi dài tay (Amount: 200.000.00 VND. Số lượng: 2) 
Áo sơ mi cộc tay (Amount: 200.000.00 VND. Số lượng: 3) 
Quần dài âu (Amount: 278.000.00 VND. Số lượng: 3) 
Quần sooc âu (Amount: 215.000.00 VND. Số lượng: 3)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Total: 4.657.000.00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</si>
  <si>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3.161.000.00 VND</t>
  </si>
  <si>
    <t>Áo sơ mi dài tay (Amount: 200.000.00 VND. Số lượng: 1) 
Áo sơ mi cộc tay (Amount: 200.000.00 VND. Số lượng: 2)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1.935.000.00 VND</t>
  </si>
  <si>
    <t>Áo sơ mi dài tay (Amount: 200.000.00 VND. Số lượng: 1) 
Áo sơ mi cộc tay (Amount: 200.000.00 VND. Số lượng: 2) 
Chân váy kẻ (Amount: 183.000.00 VND. Số lượng: 4) 
Áo polo dài tay (Amount: 195.000.00 VND. Số lượng: 1)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2.867.000.00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</si>
  <si>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cộc tay thể thao (Amount: 140.000.00 VND. Số lượng: 1) 
Quần sooc thể thao (Amount: 120.000.00 VND. Số lượng: 1) 
Áo Hoodie (Amount: 370.000.00 VND. Số lượng: 1) 
Total: 1.523.000.00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</si>
  <si>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3.037.000.00 VND</t>
  </si>
  <si>
    <t>Áo sơ mi dài tay (Amount: 200.000.00 VND. Số lượng: 1) 
Áo sơ mi cộc tay (Amount: 200.000.00 VND. Số lượng: 1)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2.254.000.00 VND</t>
  </si>
  <si>
    <t>Áo sơ mi dài tay (Amount: 200.000.00 VND. Số lượng: 1) 
Quần dài âu (Amount: 278.000.00 VND. Số lượng: 1) 
Quần sooc âu (Amount: 215.000.00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2.580.000.00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</si>
  <si>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3.296.000.00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</si>
  <si>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3.408.000.00 VND</t>
  </si>
  <si>
    <t>Áo sơ mi cộc tay (Amount: 200.000.00 VND. Số lượng: 1) 
Quần dài âu (Amount: 278.000.00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2.108.000.00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</si>
  <si>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1.667.000.00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</si>
  <si>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1.950.000.00 VND</t>
  </si>
  <si>
    <t>Áo sơ mi dài tay (Amount: 200.000.00 VND. Số lượng: 2) 
Áo sơ mi cộc tay (Amount: 200.000.00 VND. Số lượng: 2) 
Chân váy kẻ (Amount: 183.000.00 VND. Số lượng: 3) 
Quần sooc âu (Amount: 215.000.00 VND. Số lượng: 3)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2.888.000.00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</si>
  <si>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3.424.000.00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</si>
  <si>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3.034.000.00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</si>
  <si>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2.736.000.00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</si>
  <si>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3.192.000.00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</si>
  <si>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3) 
Áo polo dài tay (Amount: 195.000.00 VND. Số lượng: 1) 
Áo polo cộc tay (Amount: 184.000.00 VND. Số lượng: 3)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3.580.000.00 VND</t>
  </si>
  <si>
    <t>Áo sơ mi cộc tay (Amount: 200.000.00 VND. Số lượng: 1) 
Quần dài âu (Amount: 278.000.00 VND. Số lượng: 1) 
Quần sooc âu (Amount: 215.000.00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2.961.000.00 VND</t>
  </si>
  <si>
    <t>Áo sơ mi cộc tay (Amount: 200.000.00 VND. Số lượng: 2) 
Quần sooc âu (Amount: 215.000.00 VND. Số lượng: 2) 
Áo polo cộc tay (Amount: 184.000.00 VND. Số lượng: 1) 
Áo cộc tay thể thao (Amount: 140.000.00 VND. Số lượng: 1) 
Quần sooc thể thao (Amount: 120.000.00 VND. Số lượng: 1) 
Total: 1.274.000.00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</si>
  <si>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2.117.000.00 VND</t>
  </si>
  <si>
    <t>Áo sơ mi dài tay (Amount: 200.000.00 VND. Số lượng: 1) 
Áo sơ mi cộc tay (Amount: 200.000.00 VND. Số lượng: 1) 
Quần dài âu (Amount: 278.000.00 VND. Số lượng: 1) 
Áo polo cộc tay (Amount: 184.000.00 VND. Số lượng: 2) 
Áo cộc tay thể thao (Amount: 140.000.00 VND. Số lượng: 1) 
Quần sooc thể thao (Amount: 120.000.00 VND. Số lượng: 1) 
Total: 1.306.000.00 VND</t>
  </si>
  <si>
    <t>Áo sơ mi dài tay (Amount: 200.000.00 VND. Số lượng: 2) 
Áo sơ mi cộc tay (Amount: 200.000.00 VND. Số lượng: 2) 
Quần dài âu (Amount: 278.000.00 VND. Số lượng: 1) 
Quần sooc âu (Amount: 215.000.00 VND. Số lượng: 1) 
Áo polo dài tay (Amount: 195.000.00 VND. Số lượng: 1) 
Áo cộc tay thể thao (Amount: 140.000.00 VND. Số lượng: 2) 
Quần dài thể thao (Amount: 170.000.00 VND. Số lượng: 2) 
Quần sooc thể thao (Amount: 120.000.00 VND. Số lượng: 2) 
Total: 2.348.000.00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</si>
  <si>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2.444.000.00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</si>
  <si>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2.417.000.00 VND</t>
  </si>
  <si>
    <t>Áo sơ mi dài tay (Amount: 200.000.00 VND. Số lượng: 1) 
Áo sơ mi cộc tay (Amount: 200.000.00 VND. Số lượng: 2) 
Chân váy kẻ (Amount: 183.000.00 VND. Số lượng: 2) 
Áo polo cộc tay (Amount: 184.000.00 VND. Số lượng: 1) 
Áo cộc tay thể thao (Amount: 140.000.00 VND. Số lượng: 1) 
Quần dài thể thao (Amount: 170.000.00 VND. Số lượng: 1) 
Áo khoác (Amount: 280.000.00 VND. Số lượng: 1) 
Total: 1.740.000.00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</si>
  <si>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2.776.000.00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</si>
  <si>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3.286.000.00 VND</t>
  </si>
  <si>
    <t>Áo sơ mi dài tay (Amount: 200.000.00 VND. Số lượng: 1)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1.644.000.00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</si>
  <si>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2.475.000.00 VND</t>
  </si>
  <si>
    <t>Áo sơ mi cộc tay (Amount: 200.000.00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Total: 998.000.00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</si>
  <si>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2.421.000.00 VND</t>
  </si>
  <si>
    <t>Áo sơ mi cộc tay (Amount: 200.000.00 VND. Số lượng: 1) 
Áo polo dài tay (Amount: 195.000.00 VND. Số lượng: 1) 
Áo polo cộc tay (Amount: 184.000.00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1.703.000.00 VND</t>
  </si>
  <si>
    <t>Áo sơ mi cộc tay (Amount: 200.000.00 VND. Số lượng: 1) 
Quần dài âu (Amount: 278.000.00 VND. Số lượng: 2) 
Áo cộc tay thể thao (Amount: 140.000.00 VND. Số lượng: 1) 
Quần dài thể thao (Amount: 170.000.00 VND. Số lượng: 1) 
Quần sooc thể thao (Amount: 120.000.00 VND. Số lượng: 1) 
Total: 1.186.000.00 VND</t>
  </si>
  <si>
    <t>Áo sơ mi cộc tay (Amount: 200.000.00 VND. Số lượng: 1) 
Áo Hoodie (Amount: 370.000.00 VND. Số lượng: 1) 
Total: 570.000.00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</si>
  <si>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2) 
Áo polo cộc tay (Amount: 184.000.00 VND. Số lượng: 2) 
Áo cộc tay thể thao (Amount: 140.000.00 VND. Số lượng: 2) 
Quần sooc thể thao (Amount: 120.000.00 VND. Số lượng: 1) 
Áo khoác (Amount: 280.000.00 VND. Số lượng: 1) 
Áo Hoodie (Amount: 370.000.00 VND. Số lượng: 1) 
Total: 2.391.000.00 VND</t>
  </si>
  <si>
    <t>Áo sơ mi cộc tay (Amount: 200.000.00 VND. Số lượng: 1) 
Quần sooc âu (Amount: 215.000.00 VND. Số lượng: 1) 
Áo polo cộc tay (Amount: 184.000.00 VND. Số lượng: 1) 
Total: 599.000.00 VND</t>
  </si>
  <si>
    <t>Áo sơ mi cộc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1.289.000.00 VND</t>
  </si>
  <si>
    <t>Áo sơ mi dài tay (Amount: 200.000.00 VND. Số lượng: 1) 
Áo khoác (Amount: 280.000.00 VND. Số lượng: 1) 
Áo Hoodie (Amount: 370.000.00 VND. Số lượng: 1) 
Total: 850.000.00 VND</t>
  </si>
  <si>
    <t>Áo polo dài tay (Amount: 195.000.00 VND. Số lượng: 1) 
Áo polo cộc tay (Amount: 184.000.00 VND. Số lượng: 1) 
Áo Hoodie (Amount: 370.000.00 VND. Số lượng: 1) 
Total: 749.000.00 VND</t>
  </si>
  <si>
    <t>Áo sơ mi cộc tay (Amount: 200.000.00 VND. Số lượng: 1) 
Quần dài âu (Amount: 278.000.00 VND. Số lượng: 1) 
Áo polo dài tay (Amount: 195.000.00 VND. Số lượng: 1) 
Total: 673.000.00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</si>
  <si>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Hoodie (Amount: 370.000.00 VND. Số lượng: 1) 
Total: 1.626.000.00 VND</t>
  </si>
  <si>
    <t>Áo sơ mi cộc tay (Amount: 200.000.00 VND. Số lượng: 1) 
Total: 200.000.00 VND</t>
  </si>
  <si>
    <t>Áo sơ mi dài tay (Amount: 200.000.00 VND. Số lượng: 1) 
Áo sơ mi cộc tay (Amount: 200.000.00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2.238.000.00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</si>
  <si>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2) 
Total: 3.594.000.00 VND</t>
  </si>
  <si>
    <t>Áo sơ mi dài tay (Amount: 200.000.00 VND. Số lượng: 1) 
Áo sơ mi cộc tay (Amount: 200.000.00 VND. Số lượng: 1) 
Quần dài âu (Amount: 278.000.00 VND. Số lượng: 1) 
Áo cộc tay thể thao (Amount: 140.000.00 VND. Số lượng: 1) 
Áo Hoodie (Amount: 370.000.00 VND. Số lượng: 1) 
Total: 1.188.000.00 VND</t>
  </si>
  <si>
    <t>Áo sơ mi dài tay (Amount: 200.000.00 VND. Số lượng: 1) 
Áo sơ mi cộc tay (Amount: 200.000.00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1.873.000.00 VND</t>
  </si>
  <si>
    <t>Áo sơ mi cộc tay (Amount: 200.000.00 VND. Số lượng: 1) 
Quần sooc thể thao (Amount: 120.000.00 VND. Số lượng: 1) 
Áo Hoodie (Amount: 370.000.00 VND. Số lượng: 1) 
Total: 690.000.00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</si>
  <si>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2) 
Áo Hoodie (Amount: 370.000.00 VND. Số lượng: 2) 
Total: 3.229.000.00 VND</t>
  </si>
  <si>
    <t>Áo sơ mi cộc tay (Amount: 200.000.00 VND. Số lượng: 1) 
Áo cộc tay thể thao (Amount: 140.000.00 VND. Số lượng: 2) 
Quần sooc thể thao (Amount: 120.000.00 VND. Số lượng: 2) 
Áo Hoodie (Amount: 370.000.00 VND. Số lượng: 1) 
Total: 1.090.000.00 VND</t>
  </si>
  <si>
    <t>Áo polo dài tay (Amount: 195.000.00 VND. Số lượng: 2) 
Áo polo cộc tay (Amount: 184.000.00 VND. Số lượng: 1) 
Total: 574.000.00 VND</t>
  </si>
  <si>
    <t>Áo sơ mi cộc tay (Amount: 200.000.00 VND. Số lượng: 1) 
Áo polo dài tay (Amount: 195.000.00 VND. Số lượng: 1) 
Áo polo cộc tay (Amount: 184.000.00 VND. Số lượng: 1) 
Áo cộc tay thể thao (Amount: 140.000.00 VND. Số lượng: 1) 
Áo khoác (Amount: 280.000.00 VND. Số lượng: 1) 
Total: 999.000.00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</si>
  <si>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3.160.000.00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</si>
  <si>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dài tay (Amount: 195.000.00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2.793.000.00 VND</t>
  </si>
  <si>
    <t>Áo sơ mi cộc tay (Amount: 200.000.00 VND. Số lượng: 1) 
Chân váy kẻ (Amount: 183.000.00 VND. Số lượng: 1) 
Áo polo cộc tay (Amount: 184.000.00 VND. Số lượng: 1) 
Quần dài thể thao (Amount: 170.000.00 VND. Số lượng: 1) 
Áo khoác (Amount: 280.000.00 VND. Số lượng: 2) 
Áo Hoodie (Amount: 370.000.00 VND. Số lượng: 1) 
Total: 1.667.000.00 VND</t>
  </si>
  <si>
    <t>Áo sơ mi cộc tay (Amount: 200.000.00 VND. Số lượng: 1) 
Áo polo cộc tay (Amount: 184.000.00 VND. Số lượng: 1) 
Áo Hoodie (Amount: 370.000.00 VND. Số lượng: 1) 
Total: 754.000.00 VND</t>
  </si>
  <si>
    <t>Áo sơ mi cộc tay (Amount: 200.000.00 VND. Số lượng: 1)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2.014.000.00 VND</t>
  </si>
  <si>
    <t>Áo sơ mi cộc tay (Amount: 200.000.00 VND. Số lượng: 1) 
Quần dài âu (Amount: 278.000.00 VND. Số lượng: 1) 
Total: 478.000.00 VND</t>
  </si>
  <si>
    <t>Áo sơ mi dài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2.161.000.00 VND</t>
  </si>
  <si>
    <t>Áo sơ mi cộc tay (Amount: 200.000.00 VND. Số lượng: 1) 
Chân váy kẻ (Amount: 183.000.00 VND. Số lượng: 1) 
Áo polo cộc tay (Amount: 184.000.00 VND. Số lượng: 1) 
Áo Hoodie (Amount: 370.000.00 VND. Số lượng: 1) 
Total: 937.000.00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</si>
  <si>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cộc tay thể thao (Amount: 140.000.00 VND. Số lượng: 1) 
Quần dài thể thao (Amount: 170.000.00 VND. Số lượng: 1) 
Áo khoác (Amount: 280.000.00 VND. Số lượng: 1) 
Total: 1.761.000.00 VND</t>
  </si>
  <si>
    <t>Áo sơ mi dài tay (Amount: 200.000.00 VND. Số lượng: 1) 
Áo polo cộc tay (Amount: 184.000.00 VND. Số lượng: 1) 
Total: 384.000.00 VND</t>
  </si>
  <si>
    <t>Áo sơ mi cộc tay (Amount: 200.000.00 VND. Số lượng: 1) 
Quần dài âu (Amount: 278.000.00 VND. Số lượng: 1) 
Chân váy kẻ (Amount: 183.000.00 VND. Số lượng: 1) 
Áo polo cộc tay (Amount: 184.000.00 VND. Số lượng: 1) 
Quần dài thể thao (Amount: 170.000.00 VND. Số lượng: 1) 
Quần sooc thể thao (Amount: 120.000.00 VND. Số lượng: 1) 
Áo Hoodie (Amount: 370.000.00 VND. Số lượng: 1) 
Total: 1.505.000.00 VND</t>
  </si>
  <si>
    <t>Áo polo cộc tay (Amount: 184.000.00 VND. Số lượng: 1) 
Total: 184.000.00 VND</t>
  </si>
  <si>
    <t>Áo sơ mi cộc tay (Amount: 200.000.00 VND. Số lượng: 1) 
Áo polo cộc tay (Amount: 184.000.00 VND. Số lượng: 1) 
Áo cộc tay thể thao (Amount: 140.000.00 VND. Số lượng: 2) 
Quần sooc thể thao (Amount: 120.000.00 VND. Số lượng: 2) 
Total: 904.000.00 VND</t>
  </si>
  <si>
    <t>Áo sơ mi dài tay (Amount: 200.000.00 VND. Số lượng: 1) 
Áo sơ mi cộc tay (Amount: 200.000.00 VND. Số lượng: 1) 
Áo polo cộc tay (Amount: 184.000.00 VND. Số lượng: 1) 
Total: 584.000.00 VND</t>
  </si>
  <si>
    <t>Áo sơ mi dài tay (Amount: 200.000.00 VND. Số lượng: 1) 
Áo polo cộc tay (Amount: 184.000.00 VND. Số lượng: 1) 
Quần sooc thể thao (Amount: 120.000.00 VND. Số lượng: 1) 
Áo Hoodie (Amount: 370.000.00 VND. Số lượng: 1) 
Total: 874.000.00 VND</t>
  </si>
  <si>
    <t>Áo sơ mi cộc tay (Amount: 200.000.00 VND. Số lượng: 1) 
Áo polo cộc tay (Amount: 184.000.00 VND. Số lượng: 1) 
Total: 384.000.00 VND</t>
  </si>
  <si>
    <t>Áo sơ mi dài tay (Amount: 200.000.00 VND. Số lượng: 1) 
Total: 200.000.00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</si>
  <si>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1) 
Áo Hoodie (Amount: 370.000.00 VND. Số lượng: 1) 
Total: 1.132.000.00 VND</t>
  </si>
  <si>
    <t>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Total: 2.144.000.00 VND</t>
  </si>
  <si>
    <t>Áo sơ mi cộc tay (Amount: 200.000.00 VND. Số lượng: 2) 
Quần dài thể thao (Amount: 170.000.00 VND. Số lượng: 2) 
Quần sooc thể thao (Amount: 120.000.00 VND. Số lượng: 1) 
Total: 860.000.00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</si>
  <si>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khoác (Amount: 280.000.00 VND. Số lượng: 1) 
Total: 1.059.000.00 VND</t>
  </si>
  <si>
    <t>Áo sơ mi dài tay (Amount: 200.000.00 VND. Số lượng: 1) 
Chân váy kẻ (Amount: 183.000.00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1.461.000.00 VND</t>
  </si>
  <si>
    <t>Áo sơ mi cộc tay (Amount: 200.000.00 VND. Số lượng: 1) 
Áo polo dài tay (Amount: 195.000.00 VND. Số lượng: 1) 
Áo polo cộc tay (Amount: 184.000.00 VND. Số lượng: 2) 
Áo Hoodie (Amount: 370.000.00 VND. Số lượng: 1) 
Total: 1.133.000.00 VND</t>
  </si>
  <si>
    <t>Áo polo cộc tay (Amount: 184.000.00 VND. Số lượng: 1) 
Áo Hoodie (Amount: 370.000.00 VND. Số lượng: 1) 
Total: 554.000.00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</si>
  <si>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Total: 962.000.00 VND</t>
  </si>
  <si>
    <t>Áo sơ mi cộc tay (Amount: 200.000.00 VND. Số lượng: 1) 
Áo polo dài tay (Amount: 195.000.00 VND. Số lượng: 1) 
Total: 395.000.00 VND</t>
  </si>
  <si>
    <t>Áo sơ mi dài tay (Amount: 200.000.00 VND. Số lượng: 1) 
Áo sơ mi cộc tay (Amount: 200.000.00 VND. Số lượng: 1) 
Áo khoác (Amount: 280.000.00 VND. Số lượng: 1) 
Áo Hoodie (Amount: 370.000.00 VND. Số lượng: 1) 
Total: 1.050.000.00 VND</t>
  </si>
  <si>
    <t>Chân váy kẻ (Amount: 183.000.00 VND. Số lượng: 2) 
Áo polo dài tay (Amount: 195.000.00 VND. Số lượng: 2) 
Áo polo cộc tay (Amount: 184.000.00 VND. Số lượng: 4) 
Total: 1.492.000.00 VND</t>
  </si>
  <si>
    <t>Áo sơ mi dài tay (Amount: 200.000.00 VND. Số lượng: 1) 
Áo sơ mi cộc tay (Amount: 200.000.00 VND. Số lượng: 1) 
Total: 400.000.00 VND</t>
  </si>
  <si>
    <t>Áo sơ mi cộc tay (Amount: 200.000.00 VND. Số lượng: 1) 
Quần dài âu (Amount: 278.000.00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1.677.000.00 VND</t>
  </si>
  <si>
    <t>Áo sơ mi dài tay (Amount: 200.000.00 VND. Số lượng: 1) 
Áo sơ mi cộc tay (Amount: 200.000.00 VND. Số lượng: 2) 
Chân váy kẻ (Amount: 183.000.00 VND. Số lượng: 1) 
Total: 783.000.00 VND</t>
  </si>
  <si>
    <t>Áo sơ mi dài tay (Amount: 200.000.00 VND. Số lượng: 1) 
Áo sơ mi cộc tay (Amount: 200.000.00 VND. Số lượng: 1) 
Quần dài âu (Amount: 278.000.00 VND. Số lượng: 3) 
Quần sooc âu (Amount: 215.000.00 VND. Số lượng: 2)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Áo Hoodie (Amount: 370.000.00 VND. Số lượng: 1) 
Total: 2.953.000.00 VND</t>
  </si>
  <si>
    <t>Áo sơ mi cộc tay (Amount: 200.000.00 VND. Số lượng: 1) 
Chân váy kẻ (Amount: 183.000.00 VND. Số lượng: 1) 
Áo polo cộc tay (Amount: 184.000.00 VND. Số lượng: 2) 
Áo cộc tay thể thao (Amount: 140.000.00 VND. Số lượng: 1) 
Quần dài thể thao (Amount: 170.000.00 VND. Số lượng: 1) 
Total: 1.061.000.00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</si>
  <si>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Quần dài thể thao (Amount: 170.000.00 VND. Số lượng: 1) 
Quần sooc thể thao (Amount: 120.000.00 VND. Số lượng: 1) 
Áo khoác (Amount: 280.000.00 VND. Số lượng: 2) 
Áo Hoodie (Amount: 370.000.00 VND. Số lượng: 1) 
Total: 3.364.000.00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</si>
  <si>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Quần sooc âu (Amount: 215.000.00 VND. Số lượng: 1) 
Áo polo dài tay (Amount: 195.000.00 VND. Số lượng: 1) 
Áo polo cộc tay (Amount: 184.000.00 VND. Số lượng: 1) 
Áo Hoodie (Amount: 370.000.00 VND. Số lượng: 1) 
Total: 2.103.000.00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</si>
  <si>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2) 
Áo khoác (Amount: 280.000.00 VND. Số lượng: 1) 
Total: 2.070.000.00 VND</t>
  </si>
  <si>
    <t>Áo sơ mi cộc tay (Amount: 200.000.00 VND. Số lượng: 1) 
Quần dài âu (Amount: 278.000.00 VND. Số lượng: 2) 
Quần sooc âu (Amount: 215.000.00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1.911.000.00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</si>
  <si>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Hoodie (Amount: 370.000.00 VND. Số lượng: 1) 
Total: 1.263.000.00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</si>
  <si>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Áo khoác (Amount: 280.000.00 VND. Số lượng: 1) 
Áo Hoodie (Amount: 370.000.00 VND. Số lượng: 1) 
Total: 3.074.000.00 VND</t>
  </si>
  <si>
    <t>Áo sơ mi dài tay (Amount: 200.000.00 VND. Số lượng: 1) 
Áo sơ mi cộc tay (Amount: 200.000.00 VND. Số lượng: 1) 
Áo polo cộc tay (Amount: 184.000.00 VND. Số lượng: 1) 
Áo khoác (Amount: 280.000.00 VND. Số lượng: 1) 
Total: 864.000.00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</si>
  <si>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2) 
Áo polo cộc tay (Amount: 184.000.00 VND. Số lượng: 3) 
Áo cộc tay thể thao (Amount: 140.000.00 VND. Số lượng: 1) 
Áo khoác (Amount: 280.000.00 VND. Số lượng: 1) 
Total: 2.311.000.00 VND</t>
  </si>
  <si>
    <t>Áo sơ mi dài tay (Amount: 200.000.00 VND. Số lượng: 1) 
Áo sơ mi cộc tay (Amount: 200.000.00 VND. Số lượng: 1) 
Quần sooc âu (Amount: 215.000.00 VND. Số lượng: 1) 
Áo khoác (Amount: 280.000.00 VND. Số lượng: 1) 
Áo Hoodie (Amount: 370.000.00 VND. Số lượng: 1) 
Total: 1.265.000.00 VND</t>
  </si>
  <si>
    <t>Quần dài âu (Amount: 278.000.00 VND. Số lượng: 1) 
Quần sooc âu (Amount: 215.000.00 VND. Số lượng: 1) 
Total: 493.000.00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</si>
  <si>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Total: 1.089.000.00 VND</t>
  </si>
  <si>
    <t>Áo sơ mi cộc tay (Amount: 200.000.00 VND. Số lượng: 2) 
Quần dài âu (Amount: 278.000.00 VND. Số lượng: 2) 
Quần sooc âu (Amount: 215.000.00 VND. Số lượng: 1) 
Áo cộc tay thể thao (Amount: 140.000.00 VND. Số lượng: 1) 
Quần dài thể thao (Amount: 170.000.00 VND. Số lượng: 1) 
Quần sooc thể thao (Amount: 120.000.00 VND. Số lượng: 1) 
Total: 1.601.000.00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</si>
  <si>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1) 
Áo khoác (Amount: 280.000.00 VND. Số lượng: 1) 
Total: 1.137.000.00 VND</t>
  </si>
  <si>
    <t>Áo sơ mi cộc tay (Amount: 200.000.00 VND. Số lượng: 1) 
Quần dài âu (Amount: 278.000.00 VND. Số lượng: 1) 
Chân váy kẻ (Amount: 183.000.00 VND. Số lượng: 1) 
Áo polo cộc tay (Amount: 184.000.00 VND. Số lượng: 2) 
Áo cộc tay thể thao (Amount: 140.000.00 VND. Số lượng: 1) 
Quần sooc thể thao (Amount: 120.000.00 VND. Số lượng: 1) 
Áo khoác (Amount: 280.000.00 VND. Số lượng: 1) 
Total: 1.569.000.00 VND</t>
  </si>
  <si>
    <t>Áo sơ mi cộc tay (Amount: 200.000.00 VND. Số lượng: 1) 
Quần sooc âu (Amount: 215.000.00 VND. Số lượng: 1) 
Total: 415.000.00 VND</t>
  </si>
  <si>
    <t>Chân váy kẻ (Amount: 183.000.00 VND. Số lượng: 2) 
Áo polo cộc tay (Amount: 184.000.00 VND. Số lượng: 1) 
Quần dài thể thao (Amount: 170.000.00 VND. Số lượng: 1) 
Áo Hoodie (Amount: 370.000.00 VND. Số lượng: 1) 
Total: 1.090.000.00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</si>
  <si>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1) 
Quần dài thể thao (Amount: 170.000.00 VND. Số lượng: 1) 
Quần sooc thể thao (Amount: 120.000.00 VND. Số lượng: 2) 
Áo khoác (Amount: 280.000.00 VND. Số lượng: 1) 
Áo Hoodie (Amount: 370.000.00 VND. Số lượng: 1) 
Total: 1.822.000.00 VND</t>
  </si>
  <si>
    <t>Áo sơ mi dài tay (Amount: 200.000.00 VND. Số lượng: 1) 
Áo sơ mi cộc tay (Amount: 200.000.00 VND. Số lượng: 1) 
Áo cộc tay thể thao (Amount: 140.000.00 VND. Số lượng: 1) 
Total: 540.000.00 VND</t>
  </si>
  <si>
    <t>Áo khoác (Amount: 280.000.00 VND. Số lượng: 1) 
Áo Hoodie (Amount: 370.000.00 VND. Số lượng: 1) 
Total: 650.000.00 VND</t>
  </si>
  <si>
    <t>Áo sơ mi dài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1.472.000.00 VND</t>
  </si>
  <si>
    <t>Áo sơ mi cộc tay (Amount: 200.000.00 VND. Số lượng: 1) 
Quần sooc âu (Amount: 215.000.00 VND. Số lượng: 1) 
Áo polo cộc tay (Amount: 184.000.00 VND. Số lượng: 1) 
Áo Hoodie (Amount: 370.000.00 VND. Số lượng: 1) 
Total: 969.000.00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</si>
  <si>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2) 
Total: 3.222.000.00 VND</t>
  </si>
  <si>
    <t>Áo sơ mi cộc tay (Amount: 200.000.00 VND. Số lượng: 1) 
Áo polo cộc tay (Amount: 184.000.00 VND. Số lượng: 2) 
Quần sooc thể thao (Amount: 120.000.00 VND. Số lượng: 1) 
Total: 688.000.00 VND</t>
  </si>
  <si>
    <t>Áo sơ mi dài tay (Amount: 200.000.00 VND. Số lượng: 1) 
Áo sơ mi cộc tay (Amount: 200.000.00 VND. Số lượng: 2)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1.962.000.00 VND</t>
  </si>
  <si>
    <t>Áo Hoodie (Amount: 370.000.00 VND. Số lượng: 1) 
Total: 370.000.00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</si>
  <si>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Áo khoác (Amount: 280.000.00 VND. Số lượng: 1) 
Áo Hoodie (Amount: 370.000.00 VND. Số lượng: 1) 
Total: 1.862.000.00 VND</t>
  </si>
  <si>
    <t>Quần dài âu (Amount: 278.000.00 VND. Số lượng: 1) 
Quần dài thể thao (Amount: 170.000.00 VND. Số lượng: 1) 
Total: 448.000.00 VND</t>
  </si>
  <si>
    <t>Áo sơ mi cộc tay (Amount: 200.000.00 VND. Số lượng: 1) 
Áo polo cộc tay (Amount: 184.000.00 VND. Số lượng: 2) 
Áo Hoodie (Amount: 370.000.00 VND. Số lượng: 1) 
Total: 938.000.00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</si>
  <si>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Quần sooc thể thao (Amount: 120.000.00 VND. Số lượng: 1) 
Áo khoác (Amount: 280.000.00 VND. Số lượng: 1) 
Áo Hoodie (Amount: 370.000.00 VND. Số lượng: 1) 
Total: 2.914.000.00 VND</t>
  </si>
  <si>
    <t>Áo sơ mi cộc tay (Amount: 200.000.00 VND. Số lượng: 1) 
Quần dài âu (Amount: 278.000.00 VND. Số lượng: 1) 
Áo polo cộc tay (Amount: 184.000.00 VND. Số lượng: 2) 
Áo cộc tay thể thao (Amount: 140.000.00 VND. Số lượng: 1) 
Quần sooc thể thao (Amount: 120.000.00 VND. Số lượng: 1) 
Áo khoác (Amount: 280.000.00 VND. Số lượng: 1) 
Total: 1.386.000.00 VND</t>
  </si>
  <si>
    <t>Áo sơ mi dài tay (Amount: 200.000.00 VND. Số lượng: 1) 
Áo khoác (Amount: 280.000.00 VND. Số lượng: 1) 
Total: 480.000.00 VND</t>
  </si>
  <si>
    <t>Chân váy kẻ (Amount: 183.000.00 VND. Số lượng: 1) 
Áo khoác (Amount: 280.000.00 VND. Số lượng: 1) 
Áo Hoodie (Amount: 370.000.00 VND. Số lượng: 1) 
Total: 833.000.00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</si>
  <si>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Áo Hoodie (Amount: 370.000.00 VND. Số lượng: 1) 
Total: 2.131.000.00 VND</t>
  </si>
  <si>
    <t>Áo sơ mi dài tay (Amount: 200.000.00 VND. Số lượng: 1) 
Áo sơ mi cộc tay (Amount: 200.000.00 VND. Số lượng: 1) 
Chân váy kẻ (Amount: 183.000.00 VND. Số lượng: 3) 
Total: 949.000.00 VND</t>
  </si>
  <si>
    <t>Áo sơ mi cộc tay (Amount: 200.000.00 VND. Số lượng: 1) 
Áo polo cộc tay (Amount: 184.000.00 VND. Số lượng: 1) 
Áo cộc tay thể thao (Amount: 140.000.00 VND. Số lượng: 1) 
Quần sooc thể thao (Amount: 120.000.00 VND. Số lượng: 1) 
Total: 644.000.00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</si>
  <si>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3.194.000.00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</si>
  <si>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2.699.000.00 VND</t>
  </si>
  <si>
    <t>Áo sơ mi cộc tay (Amount: 200.000.00 VND. Số lượng: 1) 
Áo polo dài tay (Amount: 195.000.00 VND. Số lượng: 1) 
Áo polo cộc tay (Amount: 184.000.00 VND. Số lượng: 2) 
Total: 763.000.00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</si>
  <si>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2.718.000.00 VND</t>
  </si>
  <si>
    <t>Áo sơ mi cộc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1.009.000.00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</si>
  <si>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Total: 1.954.000.00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</si>
  <si>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Total: 1.748.000.00 VND</t>
  </si>
  <si>
    <t>Áo cộc tay thể thao (Amount: 140.000.00 VND. Số lượng: 2) 
Quần sooc thể thao (Amount: 120.000.00 VND. Số lượng: 2) 
Total: 520.000.00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</si>
  <si>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2.134.000.00 VND</t>
  </si>
  <si>
    <t>Áo sơ mi dài tay (Amount: 200.000.00 VND. Số lượng: 1) 
Quần dài âu (Amount: 278.000.00 VND. Số lượng: 1) 
Áo polo dài tay (Amount: 195.000.00 VND. Số lượng: 1) 
Total: 673.000.00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</si>
  <si>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Hoodie (Amount: 370.000.00 VND. Số lượng: 1) 
Total: 2.502.000.00 VND</t>
  </si>
  <si>
    <t>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Total: 1.471.000.00 VND</t>
  </si>
  <si>
    <t>Áo sơ mi dài tay (Amount: 200.000.00 VND. Số lượng: 1) 
Áo sơ mi cộc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1.767.000.00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</si>
  <si>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1.670.000.00 VND</t>
  </si>
  <si>
    <t>Áo sơ mi dài tay (Amount: 200.000.00 VND. Số lượng: 1) 
Áo sơ mi cộc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Áo Hoodie (Amount: 370.000.00 VND. Số lượng: 1) 
Total: 2.017.000.00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</si>
  <si>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2) 
Áo cộc tay thể thao (Amount: 140.000.00 VND. Số lượng: 1) 
Áo khoác (Amount: 280.000.00 VND. Số lượng: 1) 
Total: 1.383.000.00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</si>
  <si>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1) 
Total: 4.119.000.00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</si>
  <si>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khoác (Amount: 280.000.00 VND. Số lượng: 1) 
Total: 1.242.000.00 VND</t>
  </si>
  <si>
    <t>Áo sơ mi dài tay (Amount: 200.000.00 VND. Số lượng: 2) 
Áo sơ mi cộc tay (Amount: 200.000.00 VND. Số lượng: 2)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3.606.000.00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</si>
  <si>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1.782.000.00 VND</t>
  </si>
  <si>
    <t>Áo sơ mi dài tay (Amount: 200.000.00 VND. Số lượng: 1) 
Áo sơ mi cộc tay (Amount: 200.000.00 VND. Số lượng: 1) 
Quần dài âu (Amount: 278.000.00 VND. Số lượng: 1) 
Total: 678.000.00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</si>
  <si>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3.030.000.00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</si>
  <si>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cộc tay (Amount: 184.000.00 VND. Số lượng: 1) 
Total: 1.323.000.00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</si>
  <si>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3) 
Áo polo dài tay (Amount: 195.000.00 VND. Số lượng: 2) 
Áo polo cộc tay (Amount: 184.000.00 VND. Số lượng: 3) 
Total: 2.265.000.00 VND</t>
  </si>
  <si>
    <t>Áo sơ mi dài tay (Amount: 200.000.00 VND. Số lượng: 1) 
Áo sơ mi cộc tay (Amount: 200.000.00 VND. Số lượng: 1) 
Quần dài âu (Amount: 278.000.00 VND. Số lượng: 1) 
Áo polo cộc tay (Amount: 184.000.00 VND. Số lượng: 1) 
Total: 862.000.00 VND</t>
  </si>
  <si>
    <t>Áo sơ mi dài tay (Amount: 200.000.00 VND. Số lượng: 1) 
Áo sơ mi cộc tay (Amount: 200.000.00 VND. Số lượng: 1) 
Quần dài âu (Amount: 278.000.00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2.794.000.00 VND</t>
  </si>
  <si>
    <t>Áo sơ mi dài tay (Amount: 200.000.00 VND. Số lượng: 1) 
Chân váy kẻ (Amount: 183.000.00 VND. Số lượng: 2) 
Áo polo dài tay (Amount: 195.000.00 VND. Số lượng: 2) 
Áo polo cộc tay (Amount: 184.000.00 VND. Số lượng: 1) 
Áo khoác (Amount: 280.000.00 VND. Số lượng: 1) 
Total: 1.420.000.00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</si>
  <si>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Hoodie (Amount: 370.000.00 VND. Số lượng: 1) 
Total: 1.642.000.00 VND</t>
  </si>
  <si>
    <t>Áo sơ mi cộc tay (Amount: 200.000.00 VND. Số lượng: 1) 
Quần dài âu (Amount: 278.000.00 VND. Số lượng: 2) 
Quần sooc âu (Amount: 215.000.00 VND. Số lượng: 2) 
Áo polo cộc tay (Amount: 184.000.00 VND. Số lượng: 1) 
Quần dài thể thao (Amount: 170.000.00 VND. Số lượng: 1) 
Total: 1.540.000.00 VND</t>
  </si>
  <si>
    <t>Áo sơ mi cộc tay (Amount: 200.000.00 VND. Số lượng: 1) 
Quần dài âu (Amount: 278.000.00 VND. Số lượng: 1) 
Chân váy kẻ (Amount: 183.000.00 VND. Số lượng: 3)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3.240.000.00 VND</t>
  </si>
  <si>
    <t>Áo sơ mi cộc tay (Amount: 200.000.00 VND. Số lượng: 1) 
Chân váy kẻ (Amount: 183.000.00 VND. Số lượng: 1) 
Áo polo cộc tay (Amount: 184.000.00 VND. Số lượng: 1) 
Total: 567.000.00 VND</t>
  </si>
  <si>
    <t>Áo sơ mi cộc tay (Amount: 200.000.00 VND. Số lượng: 1) 
Chân váy kẻ (Amount: 183.000.00 VND. Số lượng: 2) 
Áo polo cộc tay (Amount: 184.000.00 VND. Số lượng: 2) 
Áo Hoodie (Amount: 370.000.00 VND. Số lượng: 1) 
Total: 1.304.000.00 VND</t>
  </si>
  <si>
    <t>Áo sơ mi dài tay (Amount: 200.000.00 VND. Số lượng: 1) 
Áo sơ mi cộc tay (Amount: 200.000.00 VND. Số lượng: 1) 
Chân váy kẻ (Amount: 183.000.00 VND. Số lượng: 2) 
Total: 766.000.00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</si>
  <si>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Áo polo dài tay (Amount: 195.000.00 VND. Số lượng: 1) 
Áo polo cộc tay (Amount: 184.000.00 VND. Số lượng: 1) 
Quần dài thể thao (Amount: 170.000.00 VND. Số lượng: 1) 
Áo khoác (Amount: 280.000.00 VND. Số lượng: 1) 
Áo Hoodie (Amount: 370.000.00 VND. Số lượng: 1) 
Total: 2.521.000.00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</si>
  <si>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3) 
Áo polo dài tay (Amount: 195.000.00 VND. Số lượng: 2) 
Áo polo cộc tay (Amount: 184.000.00 VND. Số lượng: 3) 
Áo cộc tay thể thao (Amount: 140.000.00 VND. Số lượng: 1) 
Quần dài thể thao (Amount: 170.000.00 VND. Số lượng: 1) 
Áo khoác (Amount: 280.000.00 VND. Số lượng: 1) 
Áo Hoodie (Amount: 370.000.00 VND. Số lượng: 1) 
Total: 3.129.000.00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</si>
  <si>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4.420.000.00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</si>
  <si>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2.767.000.00 VND</t>
  </si>
  <si>
    <t>Áo sơ mi dài tay (Amount: 200.000.00 VND. Số lượng: 1) 
Áo sơ mi cộc tay (Amount: 200.000.00 VND. Số lượng: 1) 
Quần dài âu (Amount: 278.000.00 VND. Số lượng: 5) 
Quần sooc âu (Amount: 215.000.00 VND. Số lượng: 5) 
Áo polo dài tay (Amount: 195.000.00 VND. Số lượng: 5) 
Áo polo cộc tay (Amount: 184.000.00 VND. Số lượng: 5) 
Áo cộc tay thể thao (Amount: 140.000.00 VND. Số lượng: 3) 
Quần dài thể thao (Amount: 170.000.00 VND. Số lượng: 3) 
Quần sooc thể thao (Amount: 120.000.00 VND. Số lượng: 3) 
Áo khoác (Amount: 280.000.00 VND. Số lượng: 1) 
Áo Hoodie (Amount: 370.000.00 VND. Số lượng: 1) 
Total: 6.700.000.00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</si>
  <si>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khoác (Amount: 280.000.00 VND. Số lượng: 2) 
Áo Hoodie (Amount: 370.000.00 VND. Số lượng: 1) 
Total: 2.202.000.00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</si>
  <si>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1.859.000.00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</si>
  <si>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2) 
Quần dài thể thao (Amount: 170.000.00 VND. Số lượng: 1) 
Total: 1.116.000.00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</si>
  <si>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khoác (Amount: 280.000.00 VND. Số lượng: 1) 
Áo Hoodie (Amount: 370.000.00 VND. Số lượng: 1) 
Total: 1.429.000.00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</si>
  <si>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3)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2.964.000.00 VND</t>
  </si>
  <si>
    <t>Áo sơ mi cộc tay (Amount: 200.000.00 VND. Số lượng: 1) 
Áo polo dài tay (Amount: 195.000.00 VND. Số lượng: 1) 
Áo polo cộc tay (Amount: 184.000.00 VND. Số lượng: 1) 
Quần dài thể thao (Amount: 170.000.00 VND. Số lượng: 1) 
Áo khoác (Amount: 280.000.00 VND. Số lượng: 1) 
Áo Hoodie (Amount: 370.000.00 VND. Số lượng: 1) 
Total: 1.399.000.00 VND</t>
  </si>
  <si>
    <t>Áo sơ mi dài tay (Amount: 200.000.00 VND. Số lượng: 2)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1) 
Áo khoác (Amount: 280.000.00 VND. Số lượng: 1) 
Áo Hoodie (Amount: 370.000.00 VND. Số lượng: 1) 
Total: 2.939.000.00 VND</t>
  </si>
  <si>
    <t>Áo sơ mi cộc tay (Amount: 200.000.00 VND. Số lượng: 2) 
Quần sooc âu (Amount: 215.000.00 VND. Số lượng: 1) 
Áo polo dài tay (Amount: 195.000.00 VND. Số lượng: 1) 
Áo polo cộc tay (Amount: 184.000.00 VND. Số lượng: 1) 
Áo khoác (Amount: 280.000.00 VND. Số lượng: 1) 
Áo Hoodie (Amount: 370.000.00 VND. Số lượng: 1) 
Total: 1.644.000.00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</si>
  <si>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Total: 2.144.000.00 VND</t>
  </si>
  <si>
    <t>Áo sơ mi dài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1.782.000.00 VND</t>
  </si>
  <si>
    <t>Áo sơ mi dài tay (Amount: 200.000.00 VND. Số lượng: 2)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3.369.000.00 VND</t>
  </si>
  <si>
    <t>Áo sơ mi dài tay (Amount: 200.000.00 VND. Số lượng: 1) 
Chân váy kẻ (Amount: 183.000.00 VND. Số lượng: 1) 
Áo polo cộc tay (Amount: 184.000.00 VND. Số lượng: 1) 
Quần dài thể thao (Amount: 170.000.00 VND. Số lượng: 1) 
Total: 737.000.00 VND</t>
  </si>
  <si>
    <t>Áo sơ mi cộc tay (Amount: 200.000.00 VND. Số lượng: 1) 
Áo polo cộc tay (Amount: 184.000.00 VND. Số lượng: 2) 
Total: 568.000.00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</si>
  <si>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3)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3.233.000.00 VND</t>
  </si>
  <si>
    <t>Áo sơ mi cộc tay (Amount: 200.000.00 VND. Số lượng: 1) 
Áo polo cộc tay (Amount: 184.000.00 VND. Số lượng: 1) 
Quần sooc thể thao (Amount: 120.000.00 VND. Số lượng: 1) 
Áo Hoodie (Amount: 370.000.00 VND. Số lượng: 1) 
Total: 874.000.00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</si>
  <si>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2.951.000.00 VND</t>
  </si>
  <si>
    <t>Áo sơ mi dài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2.367.000.00 VND</t>
  </si>
  <si>
    <t>Áo sơ mi cộc tay (Amount: 200.000.00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1.280.000.00 VND</t>
  </si>
  <si>
    <t>Áo sơ mi dài tay (Amount: 200.000.00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Total: 924.000.00 VND</t>
  </si>
  <si>
    <t>Áo sơ mi cộc tay (Amount: 200.000.00 VND. Số lượng: 1) 
Chân váy kẻ (Amount: 183.000.00 VND. Số lượng: 1) 
Áo polo cộc tay (Amount: 184.000.00 VND. Số lượng: 1) 
Quần dài thể thao (Amount: 170.000.00 VND. Số lượng: 1) 
Áo Hoodie (Amount: 370.000.00 VND. Số lượng: 1) 
Total: 1.107.000.00 VND</t>
  </si>
  <si>
    <t>Áo sơ mi dài tay (Amount: 200.000.00 VND. Số lượng: 1) 
Áo sơ mi cộc tay (Amount: 200.000.00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1) 
Total: 2.948.000.00 VND</t>
  </si>
  <si>
    <t>Áo sơ mi dài tay (Amount: 200.000.00 VND. Số lượng: 2) 
Áo sơ mi cộc tay (Amount: 200.000.00 VND. Số lượng: 2) 
Chân váy kẻ (Amount: 183.000.00 VND. Số lượng: 1) 
Áo polo cộc tay (Amount: 184.000.00 VND. Số lượng: 1) 
Áo cộc tay thể thao (Amount: 140.000.00 VND. Số lượng: 1) 
Total: 1.307.000.00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</si>
  <si>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1.209.000.00 VND</t>
  </si>
  <si>
    <t>Áo sơ mi dài tay (Amount: 200.000.00 VND. Số lượng: 1) 
Áo sơ mi cộc tay (Amount: 200.000.00 VND. Số lượng: 2)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2.457.000.00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</si>
  <si>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Áo Hoodie (Amount: 370.000.00 VND. Số lượng: 1) 
Total: 2.478.000.00 VND</t>
  </si>
  <si>
    <t>Áo sơ mi dài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1.192.000.00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</si>
  <si>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cộc tay thể thao (Amount: 140.000.00 VND. Số lượng: 1) 
Quần sooc thể thao (Amount: 120.000.00 VND. Số lượng: 1) 
Áo khoác (Amount: 280.000.00 VND. Số lượng: 1) 
Áo Hoodie (Amount: 370.000.00 VND. Số lượng: 1) 
Total: 1.803.000.00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</si>
  <si>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2.567.000.00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</si>
  <si>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2.701.000.00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</si>
  <si>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Hoodie (Amount: 370.000.00 VND. Số lượng: 1) 
Total: 1.592.000.00 VND</t>
  </si>
  <si>
    <t>Áo sơ mi dài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2.747.000.00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</si>
  <si>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2.813.000.00 VND</t>
  </si>
  <si>
    <t>Áo sơ mi dài tay (Amount: 200.000.00 VND. Số lượng: 1) 
Áo sơ mi cộc tay (Amount: 200.000.00 VND. Số lượng: 1) 
Quần sooc âu (Amount: 215.000.00 VND. Số lượng: 2) 
Áo polo dài tay (Amount: 195.000.00 VND. Số lượng: 1) 
Áo polo cộc tay (Amount: 184.000.00 VND. Số lượng: 1) 
Áo cộc tay thể thao (Amount: 140.000.00 VND. Số lượng: 1) 
Quần sooc thể thao (Amount: 120.000.00 VND. Số lượng: 1) 
Total: 1.469.000.00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</si>
  <si>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Total: 2.684.000.00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</si>
  <si>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2.320.000.00 VND</t>
  </si>
  <si>
    <t>Áo sơ mi cộc tay (Amount: 200.000.00 VND. Số lượng: 1) 
Chân váy kẻ (Amount: 183.000.00 VND. Số lượng: 1) 
Quần sooc thể thao (Amount: 120.000.00 VND. Số lượng: 1) 
Total: 503.000.00 VND</t>
  </si>
  <si>
    <t>Áo sơ mi dài tay (Amount: 200.000.00 VND. Số lượng: 1) 
Quần dài âu (Amount: 278.000.00 VND. Số lượng: 1) 
Áo polo dài tay (Amount: 195.000.00 VND. Số lượng: 1) 
Quần sooc thể thao (Amount: 120.000.00 VND. Số lượng: 1) 
Total: 793.000.00 VND</t>
  </si>
  <si>
    <t>Áo sơ mi dài tay (Amount: 200.000.00 VND. Số lượng: 1) 
Áo sơ mi cộc tay (Amount: 200.000.00 VND. Số lượng: 1) 
Quần sooc âu (Amount: 215.000.00 VND. Số lượng: 1) 
Áo polo cộc tay (Amount: 184.000.00 VND. Số lượng: 1) 
Áo cộc tay thể thao (Amount: 140.000.00 VND. Số lượng: 1) 
Quần sooc thể thao (Amount: 120.000.00 VND. Số lượng: 2) 
Áo Hoodie (Amount: 370.000.00 VND. Số lượng: 1) 
Total: 1.549.000.00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</si>
  <si>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sooc thể thao (Amount: 120.000.00 VND. Số lượng: 1) 
Total: 1.589.000.00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</si>
  <si>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cộc tay (Amount: 184.000.00 VND. Số lượng: 1) 
Áo cộc tay thể thao (Amount: 140.000.00 VND. Số lượng: 2) 
Quần dài thể thao (Amount: 170.000.00 VND. Số lượng: 1) 
Quần sooc thể thao (Amount: 120.000.00 VND. Số lượng: 2) 
Áo khoác (Amount: 280.000.00 VND. Số lượng: 1) 
Áo Hoodie (Amount: 370.000.00 VND. Số lượng: 1) 
Total: 2.600.000.00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</si>
  <si>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2) 
Áo polo cộc tay (Amount: 184.000.00 VND. Số lượng: 1)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2.868.000.00 VND</t>
  </si>
  <si>
    <t>Áo sơ mi dài tay (Amount: 200.000.00 VND. Số lượng: 1) 
Quần dài âu (Amount: 278.000.00 VND. Số lượng: 1)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2.304.000.00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</si>
  <si>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Áo polo dài tay (Amount: 195.000.00 VND. Số lượng: 2) 
Áo polo cộc tay (Amount: 184.000.00 VND. Số lượng: 2) 
Quần dài thể thao (Amount: 170.000.00 VND. Số lượng: 2) 
Áo khoác (Amount: 280.000.00 VND. Số lượng: 2) 
Total: 3.380.000.00 VND</t>
  </si>
  <si>
    <t>Áo sơ mi cộc tay (Amount: 200.000.00 VND. Số lượng: 1) 
Quần dài âu (Amount: 278.000.00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1.806.000.00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</si>
  <si>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2.659.000.00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</si>
  <si>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1) 
Áo Hoodie (Amount: 370.000.00 VND. Số lượng: 1) 
Total: 1.227.000.00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</si>
  <si>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2) 
Áo khoác (Amount: 280.000.00 VND. Số lượng: 1) 
Áo Hoodie (Amount: 370.000.00 VND. Số lượng: 1) 
Total: 2.895.000.00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</si>
  <si>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2) 
Áo khoác (Amount: 280.000.00 VND. Số lượng: 1) 
Áo Hoodie (Amount: 370.000.00 VND. Số lượng: 1) 
Total: 1.784.000.00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</si>
  <si>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2) 
Áo cộc tay thể thao (Amount: 140.000.00 VND. Số lượng: 2) 
Total: 1.414.000.00 VND</t>
  </si>
  <si>
    <t>Chân váy kẻ (Amount: 183.000.00 VND. Số lượng: 3) 
Áo polo dài tay (Amount: 195.000.00 VND. Số lượng: 2) 
Áo polo cộc tay (Amount: 184.000.00 VND. Số lượng: 2) 
Total: 1.307.000.00 VND</t>
  </si>
  <si>
    <t>Áo sơ mi dài tay (Amount: 200.000.00 VND. Số lượng: 1) 
Áo sơ mi cộc tay (Amount: 200.000.00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2) 
Total: 1.758.000.00 VND</t>
  </si>
  <si>
    <t>Áo sơ mi dài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2.654.000.00 VND</t>
  </si>
  <si>
    <t>Áo sơ mi dài tay (Amount: 200.000.00 VND. Số lượng: 1) 
Áo sơ mi cộc tay (Amount: 200.000.00 VND. Số lượng: 1) 
Quần dài âu (Amount: 278.000.00 VND. Số lượng: 1) 
Áo polo cộc tay (Amount: 184.000.00 VND. Số lượng: 2) 
Quần sooc thể thao (Amount: 120.000.00 VND. Số lượng: 1) 
Total: 1.166.000.00 VND</t>
  </si>
  <si>
    <t>Áo sơ mi cộc tay (Amount: 200.000.00 VND. Số lượng: 2) 
Quần dài âu (Amount: 278.000.00 VND. Số lượng: 1) 
Áo polo cộc tay (Amount: 184.000.00 VND. Số lượng: 1) 
Áo Hoodie (Amount: 370.000.00 VND. Số lượng: 1) 
Total: 1.232.000.00 VND</t>
  </si>
  <si>
    <t>Áo sơ mi cộc tay (Amount: 200.000.00 VND. Số lượng: 1) 
Chân váy kẻ (Amount: 183.000.00 VND. Số lượng: 2) 
Áo Hoodie (Amount: 370.000.00 VND. Số lượng: 1) 
Total: 936.000.00 VND</t>
  </si>
  <si>
    <t>Áo sơ mi dài tay (Amount: 200.000.00 VND. Số lượng: 2) 
Áo sơ mi cộc tay (Amount: 200.000.00 VND. Số lượng: 1) 
Quần dài âu (Amount: 278.000.00 VND. Số lượng: 2) 
Chân váy kẻ (Amount: 183.000.00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3.575.000.00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</si>
  <si>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Hoodie (Amount: 370.000.00 VND. Số lượng: 1) 
Total: 1.149.000.00 VND</t>
  </si>
  <si>
    <t>Áo sơ mi cộc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1.657.000.00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</si>
  <si>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2.030.000.00 VND</t>
  </si>
  <si>
    <t>Áo sơ mi dài tay (Amount: 200.000.00 VND. Số lượng: 1) 
Áo sơ mi cộc tay (Amount: 200.000.00 VND. Số lượng: 1) 
Chân váy kẻ (Amount: 183.000.00 VND. Số lượng: 1) 
Quần dài thể thao (Amount: 170.000.00 VND. Số lượng: 1) 
Áo Hoodie (Amount: 370.000.00 VND. Số lượng: 1) 
Total: 1.123.000.00 VND</t>
  </si>
  <si>
    <t>Áo sơ mi cộc tay (Amount: 200.000.00 VND. Số lượng: 1) 
Chân váy kẻ (Amount: 183.000.00 VND. Số lượng: 1) 
Áo cộc tay thể thao (Amount: 140.000.00 VND. Số lượng: 1) 
Total: 523.000.00 VND</t>
  </si>
  <si>
    <t>Áo sơ mi dài tay (Amount: 200.000.00 VND. Số lượng: 1) 
Áo sơ mi cộc tay (Amount: 200.000.00 VND. Số lượng: 1) 
Quần sooc âu (Amount: 215.000.00 VND. Số lượng: 1) 
Áo Hoodie (Amount: 370.000.00 VND. Số lượng: 1) 
Total: 985.000.00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</si>
  <si>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2.544.000.00 VND</t>
  </si>
  <si>
    <t>Áo sơ mi dài tay (Amount: 200.000.00 VND. Số lượng: 1) 
Chân váy kẻ (Amount: 183.000.00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2) 
Áo khoác (Amount: 280.000.00 VND. Số lượng: 1) 
Áo Hoodie (Amount: 370.000.00 VND. Số lượng: 1) 
Total: 2.361.000.00 VND</t>
  </si>
  <si>
    <t>Quần dài âu (Amount: 278.000.00 VND. Số lượng: 1) 
Quần dài thể thao (Amount: 170.000.00 VND. Số lượng: 1) 
Quần sooc thể thao (Amount: 120.000.00 VND. Số lượng: 1) 
Áo Hoodie (Amount: 370.000.00 VND. Số lượng: 1) 
Total: 938.000.00 VND</t>
  </si>
  <si>
    <t>Áo sơ mi dài tay (Amount: 200.000.00 VND. Số lượng: 1) 
Áo sơ mi cộc tay (Amount: 200.000.00 VND. Số lượng: 1) 
Quần dài thể thao (Amount: 170.000.00 VND. Số lượng: 1) 
Quần sooc thể thao (Amount: 120.000.00 VND. Số lượng: 1) 
Áo Hoodie (Amount: 370.000.00 VND. Số lượng: 1) 
Total: 1.060.000.00 VND</t>
  </si>
  <si>
    <t>Áo sơ mi dài tay (Amount: 200.000.00 VND. Số lượng: 1) 
Áo sơ mi cộc tay (Amount: 200.000.00 VND. Số lượng: 2) 
Quần dài âu (Amount: 278.000.00 VND. Số lượng: 3)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3.140.000.00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</si>
  <si>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3.275.000.00 VND</t>
  </si>
  <si>
    <t>Áo sơ mi dài tay (Amount: 200.000.00 VND. Số lượng: 3) 
Áo sơ mi cộc tay (Amount: 200.000.00 VND. Số lượng: 3) 
Quần dài âu (Amount: 278.000.00 VND. Số lượng: 3) 
Quần sooc âu (Amount: 215.000.00 VND. Số lượng: 4) 
Áo polo dài tay (Amount: 195.000.00 VND. Số lượng: 3) 
Áo polo cộc tay (Amount: 184.000.00 VND. Số lượng: 4) 
Áo cộc tay thể thao (Amount: 140.000.00 VND. Số lượng: 3) 
Quần dài thể thao (Amount: 170.000.00 VND. Số lượng: 3) 
Quần sooc thể thao (Amount: 120.000.00 VND. Số lượng: 3) 
Áo khoác (Amount: 280.000.00 VND. Số lượng: 2) 
Áo Hoodie (Amount: 370.000.00 VND. Số lượng: 3) 
Total: 7.175.000.00 VND</t>
  </si>
  <si>
    <t>Áo sơ mi dài tay (Amount: 200.000.00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Total: 1.119.000.00 VND</t>
  </si>
  <si>
    <t>Áo sơ mi dài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2) 
Áo khoác (Amount: 280.000.00 VND. Số lượng: 1) 
Total: 1.592.000.00 VND</t>
  </si>
  <si>
    <t>Áo sơ mi cộc tay (Amount: 200.000.00 VND. Số lượng: 1) 
Chân váy kẻ (Amount: 183.000.00 VND. Số lượng: 1) 
Áo polo cộc tay (Amount: 184.000.00 VND. Số lượng: 1) 
Quần dài thể thao (Amount: 170.000.00 VND. Số lượng: 1) 
Total: 737.000.00 VND</t>
  </si>
  <si>
    <t>Áo polo dài tay (Amount: 195.000.00 VND. Số lượng: 2) 
Áo polo cộc tay (Amount: 184.000.00 VND. Số lượng: 2) 
Áo khoác (Amount: 280.000.00 VND. Số lượng: 1) 
Áo Hoodie (Amount: 370.000.00 VND. Số lượng: 1) 
Total: 1.408.000.00 VND</t>
  </si>
  <si>
    <t>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Total: 1.719.000.00 VND</t>
  </si>
  <si>
    <t>Áo sơ mi cộc tay (Amount: 200.000.00 VND. Số lượng: 1) 
Quần dài âu (Amount: 278.000.00 VND. Số lượng: 1) 
Quần sooc âu (Amount: 215.000.00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2.950.000.00 VND</t>
  </si>
  <si>
    <t>Áo sơ mi cộc tay (Amount: 200.000.00 VND. Số lượng: 1) 
Áo polo dài tay (Amount: 195.000.00 VND. Số lượng: 1) 
Áo polo cộc tay (Amount: 184.000.00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1.519.000.00 VND</t>
  </si>
  <si>
    <t>Áo sơ mi cộc tay (Amount: 200.000.00 VND. Số lượng: 1) 
Quần dài âu (Amount: 278.000.00 VND. Số lượng: 1) 
Áo polo dài tay (Amount: 195.000.00 VND. Số lượng: 1) 
Áo polo cộc tay (Amount: 184.000.00 VND. Số lượng: 1) 
Áo khoác (Amount: 280.000.00 VND. Số lượng: 1) 
Áo Hoodie (Amount: 370.000.00 VND. Số lượng: 1) 
Total: 1.507.000.00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</si>
  <si>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2.234.000.00 VND</t>
  </si>
  <si>
    <t>Áo sơ mi cộc tay (Amount: 200.000.00 VND. Số lượng: 1) 
Áo polo cộc tay (Amount: 184.000.00 VND. Số lượng: 1) 
Quần sooc thể thao (Amount: 120.000.00 VND. Số lượng: 1) 
Áo khoác (Amount: 280.000.00 VND. Số lượng: 1) 
Total: 784.000.00 VND</t>
  </si>
  <si>
    <t>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2.060.000.00 VND</t>
  </si>
  <si>
    <t>Áo sơ mi cộc tay (Amount: 200.000.00 VND. Số lượng: 1) 
Áo polo dài tay (Amount: 195.000.00 VND. Số lượng: 1) 
Áo polo cộc tay (Amount: 184.000.00 VND. Số lượng: 1) 
Áo cộc tay thể thao (Amount: 140.000.00 VND. Số lượng: 1) 
Áo Hoodie (Amount: 370.000.00 VND. Số lượng: 1) 
Total: 1.089.000.00 VND</t>
  </si>
  <si>
    <t>Áo sơ mi dài tay (Amount: 200.000.00 VND. Số lượng: 1) 
Áo sơ mi cộc tay (Amount: 200.000.00 VND. Số lượng: 1)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1.977.000.00 VND</t>
  </si>
  <si>
    <t>Áo sơ mi dài tay (Amount: 200.000.00 VND. Số lượng: 1) 
Áo sơ mi cộc tay (Amount: 200.000.00 VND. Số lượng: 1) 
Chân váy kẻ (Amount: 183.000.00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Total: 1.307.000.00 VND</t>
  </si>
  <si>
    <t>Áo sơ mi cộc tay (Amount: 200.000.00 VND. Số lượng: 1) 
Chân váy kẻ (Amount: 183.000.00 VND. Số lượng: 1) 
Total: 383.000.00 VND</t>
  </si>
  <si>
    <t>Áo sơ mi dài tay (Amount: 200.000.00 VND. Số lượng: 1) 
Áo sơ mi cộc tay (Amount: 200.000.00 VND. Số lượng: 2) 
Chân váy kẻ (Amount: 183.000.00 VND. Số lượng: 3) 
Áo polo cộc tay (Amount: 184.000.00 VND. Số lượng: 1) 
Áo cộc tay thể thao (Amount: 140.000.00 VND. Số lượng: 1) 
Quần dài thể thao (Amount: 170.000.00 VND. Số lượng: 1) 
Quần sooc thể thao (Amount: 120.000.00 VND. Số lượng: 1) 
Total: 1.763.000.00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</si>
  <si>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Hoodie (Amount: 370.000.00 VND. Số lượng: 1) 
Total: 1.977.000.00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</si>
  <si>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2.196.000.00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</si>
  <si>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Total: 1.686.000.00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</si>
  <si>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1) 
Áo cộc tay thể thao (Amount: 140.000.00 VND. Số lượng: 1) 
Quần dài thể thao (Amount: 170.000.00 VND. Số lượng: 2) 
Quần sooc thể thao (Amount: 120.000.00 VND. Số lượng: 1) 
Total: 2.067.000.00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</si>
  <si>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Hoodie (Amount: 370.000.00 VND. Số lượng: 1) 
Total: 1.332.000.00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</si>
  <si>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Total: 1.260.000.00 VND</t>
  </si>
  <si>
    <t>Áo sơ mi cộc tay (Amount: 200.000.00 VND. Số lượng: 1) 
Chân váy kẻ (Amount: 183.000.00 VND. Số lượng: 1) 
Áo polo cộc tay (Amount: 184.000.00 VND. Số lượng: 1) 
Quần dài thể thao (Amount: 170.000.00 VND. Số lượng: 1) 
Áo khoác (Amount: 280.000.00 VND. Số lượng: 1) 
Áo Hoodie (Amount: 370.000.00 VND. Số lượng: 1) 
Total: 1.387.000.00 VND</t>
  </si>
  <si>
    <t>Áo sơ mi dài tay (Amount: 200.000.00 VND. Số lượng: 1) 
Áo polo cộc tay (Amount: 184.000.00 VND. Số lượng: 2) 
Áo cộc tay thể thao (Amount: 140.000.00 VND. Số lượng: 1) 
Quần sooc thể thao (Amount: 120.000.00 VND. Số lượng: 1) 
Áo khoác (Amount: 280.000.00 VND. Số lượng: 1) 
Total: 1.108.000.00 VND</t>
  </si>
  <si>
    <t>Áo sơ mi dài tay (Amount: 200.000.00 VND. Số lượng: 1) 
Áo sơ mi cộc tay (Amount: 200.000.00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1.357.000.00 VND</t>
  </si>
  <si>
    <t>Áo sơ mi cộc tay (Amount: 200.000.00 VND. Số lượng: 2) 
Quần sooc âu (Amount: 215.000.00 VND. Số lượng: 1) 
Total: 615.000.00 VND</t>
  </si>
  <si>
    <t>Áo sơ mi dài tay (Amount: 200.000.00 VND. Số lượng: 2) 
Áo sơ mi cộc tay (Amount: 200.000.00 VND. Số lượng: 1) 
Quần dài âu (Amount: 278.000.00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1.987.000.00 VND</t>
  </si>
  <si>
    <t>Áo sơ mi dài tay (Amount: 200.000.00 VND. Số lượng: 1) 
Áo sơ mi cộc tay (Amount: 200.000.00 VND. Số lượng: 1) 
Quần dài âu (Amount: 278.000.00 VND. Số lượng: 1) 
Áo khoác (Amount: 280.000.00 VND. Số lượng: 1) 
Total: 958.000.00 VND</t>
  </si>
  <si>
    <t>Áo sơ mi cộc tay (Amount: 200.000.00 VND. Số lượng: 1) 
Áo polo dài tay (Amount: 195.000.00 VND. Số lượng: 1) 
Áo polo cộc tay (Amount: 184.000.00 VND. Số lượng: 1) 
Áo khoác (Amount: 280.000.00 VND. Số lượng: 1) 
Total: 859.000.00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</si>
  <si>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3.675.000.00 VND</t>
  </si>
  <si>
    <t>Áo sơ mi dài tay (Amount: 200.000.00 VND. Số lượng: 1) 
Áo sơ mi cộc tay (Amount: 200.000.00 VND. Số lượng: 1) 
Quần sooc âu (Amount: 215.000.00 VND. Số lượng: 2) 
Áo khoác (Amount: 280.000.00 VND. Số lượng: 1) 
Total: 1.110.000.00 VND</t>
  </si>
  <si>
    <t>Áo sơ mi dài tay (Amount: 200.000.00 VND. Số lượng: 1) 
Quần dài âu (Amount: 278.000.00 VND. Số lượng: 1) 
Áo polo cộc tay (Amount: 184.000.00 VND. Số lượng: 1) 
Áo cộc tay thể thao (Amount: 140.000.00 VND. Số lượng: 1) 
Áo khoác (Amount: 280.000.00 VND. Số lượng: 1) 
Áo Hoodie (Amount: 370.000.00 VND. Số lượng: 1) 
Total: 1.452.000.00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</si>
  <si>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3.504.000.00 VND</t>
  </si>
  <si>
    <t>Áo sơ mi cộc tay (Amount: 200.000.00 VND. Số lượng: 1) 
Chân váy kẻ (Amount: 183.000.00 VND. Số lượng: 1) 
Áo polo cộc tay (Amount: 184.000.00 VND. Số lượng: 2) 
Áo khoác (Amount: 280.000.00 VND. Số lượng: 1) 
Áo Hoodie (Amount: 370.000.00 VND. Số lượng: 1) 
Total: 1.401.000.00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</si>
  <si>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khoác (Amount: 280.000.00 VND. Số lượng: 1) 
Total: 1.058.000.00 VND</t>
  </si>
  <si>
    <t>Áo sơ mi cộc tay (Amount: 200.000.00 VND. Số lượng: 1) 
Áo polo dài tay (Amount: 195.000.00 VND. Số lượng: 2) 
Áo polo cộc tay (Amount: 184.000.00 VND. Số lượng: 2) 
Áo cộc tay thể thao (Amount: 140.000.00 VND. Số lượng: 1) 
Áo khoác (Amount: 280.000.00 VND. Số lượng: 1) 
Áo Hoodie (Amount: 370.000.00 VND. Số lượng: 2) 
Total: 2.118.000.00 VND</t>
  </si>
  <si>
    <t>Áo sơ mi cộc tay (Amount: 200.000.00 VND. Số lượng: 1) 
Quần dài âu (Amount: 278.000.00 VND. Số lượng: 2) 
Áo polo cộc tay (Amount: 184.000.00 VND. Số lượng: 2) 
Total: 1.124.000.00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</si>
  <si>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Hoodie (Amount: 370.000.00 VND. Số lượng: 1) 
Total: 2.430.000.00 VND</t>
  </si>
  <si>
    <t>Áo sơ mi dài tay (Amount: 200.000.00 VND. Số lượng: 1) 
Áo sơ mi cộc tay (Amount: 200.000.00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Total: 1.358.000.00 VND</t>
  </si>
  <si>
    <t>Áo sơ mi dài tay (Amount: 200.000.00 VND. Số lượng: 1) 
Áo sơ mi cộc tay (Amount: 200.000.00 VND. Số lượng: 1) 
Áo polo dài tay (Amount: 195.000.00 VND. Số lượng: 2) 
Áo polo cộc tay (Amount: 184.000.00 VND. Số lượng: 3) 
Áo cộc tay thể thao (Amount: 140.000.00 VND. Số lượng: 2) 
Áo khoác (Amount: 280.000.00 VND. Số lượng: 1) 
Áo Hoodie (Amount: 370.000.00 VND. Số lượng: 1) 
Total: 2.272.000.00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</si>
  <si>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1) 
Áo khoác (Amount: 280.000.00 VND. Số lượng: 1) 
Total: 1.230.000.00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</si>
  <si>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Quần dài thể thao (Amount: 170.000.00 VND. Số lượng: 1) 
Áo Hoodie (Amount: 370.000.00 VND. Số lượng: 1) 
Total: 1.812.000.00 VND</t>
  </si>
  <si>
    <t>Áo polo dài tay (Amount: 195.000.00 VND. Số lượng: 2) 
Áo polo cộc tay (Amount: 184.000.00 VND. Số lượng: 2) 
Total: 758.000.00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</si>
  <si>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Quần dài thể thao (Amount: 170.000.00 VND. Số lượng: 1) 
Quần sooc thể thao (Amount: 120.000.00 VND. Số lượng: 1) 
Total: 1.562.000.00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</si>
  <si>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sooc thể thao (Amount: 120.000.00 VND. Số lượng: 1) 
Total: 1.405.000.00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</si>
  <si>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Quần dài thể thao (Amount: 170.000.00 VND. Số lượng: 1) 
Áo khoác (Amount: 280.000.00 VND. Số lượng: 1) 
Total: 1.412.000.00 VND</t>
  </si>
  <si>
    <t>Áo sơ mi cộc tay (Amount: 200.000.00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Hoodie (Amount: 370.000.00 VND. Số lượng: 1) 
Total: 1.929.000.00 VND</t>
  </si>
  <si>
    <t>Áo sơ mi cộc tay (Amount: 200.000.00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Áo Hoodie (Amount: 370.000.00 VND. Số lượng: 1) 
Total: 1.279.000.00 VND</t>
  </si>
  <si>
    <t>Áo sơ mi dài tay (Amount: 200.000.00 VND. Số lượng: 1) 
Áo sơ mi cộc tay (Amount: 200.000.00 VND. Số lượng: 2) 
Quần dài âu (Amount: 278.000.00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2) 
Áo khoác (Amount: 280.000.00 VND. Số lượng: 1) 
Áo Hoodie (Amount: 370.000.00 VND. Số lượng: 1) 
Total: 2.989.000.00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</si>
  <si>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Quần dài thể thao (Amount: 170.000.00 VND. Số lượng: 2) 
Quần sooc thể thao (Amount: 120.000.00 VND. Số lượng: 2) 
Áo khoác (Amount: 280.000.00 VND. Số lượng: 1) 
Total: 2.511.000.00 VND</t>
  </si>
  <si>
    <t>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Total: 3.564.000.00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</si>
  <si>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Áo khoác (Amount: 280.000.00 VND. Số lượng: 1) 
Áo Hoodie (Amount: 370.000.00 VND. Số lượng: 1) 
Total: 2.934.000.00 VND</t>
  </si>
  <si>
    <t>Áo sơ mi dài tay (Amount: 200.000.00 VND. Số lượng: 1) 
Áo sơ mi cộc tay (Amount: 200.000.00 VND. Số lượng: 1) 
Quần dài âu (Amount: 278.000.00 VND. Số lượng: 2) 
Áo polo cộc tay (Amount: 184.000.00 VND. Số lượng: 1) 
Áo khoác (Amount: 280.000.00 VND. Số lượng: 1) 
Áo Hoodie (Amount: 370.000.00 VND. Số lượng: 1) 
Total: 1.790.000.00 VND</t>
  </si>
  <si>
    <t>Áo sơ mi dài tay (Amount: 200.000.00 VND. Số lượng: 1) 
Chân váy kẻ (Amount: 183.000.00 VND. Số lượng: 1) 
Áo polo cộc tay (Amount: 184.000.00 VND. Số lượng: 1) 
Áo cộc tay thể thao (Amount: 140.000.00 VND. Số lượng: 1) 
Quần sooc thể thao (Amount: 120.000.00 VND. Số lượng: 1) 
Total: 827.000.00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</si>
  <si>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1.472.000.00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</si>
  <si>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2.225.000.00 VND</t>
  </si>
  <si>
    <t>Áo sơ mi cộc tay (Amount: 200.000.00 VND. Số lượng: 1) 
Quần dài âu (Amount: 278.000.00 VND. Số lượng: 1) 
Quần sooc âu (Amount: 215.000.00 VND. Số lượng: 1) 
Áo polo cộc tay (Amount: 184.000.00 VND. Số lượng: 1) 
Total: 877.000.00 VND</t>
  </si>
  <si>
    <t>Áo sơ mi dài tay (Amount: 200.000.00 VND. Số lượng: 1)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Total: 2.439.000.00 VND</t>
  </si>
  <si>
    <t>Áo sơ mi dài tay (Amount: 200.000.00 VND. Số lượng: 1) 
Áo polo cộc tay (Amount: 184.000.00 VND. Số lượng: 1) 
Áo cộc tay thể thao (Amount: 140.000.00 VND. Số lượng: 1) 
Quần dài thể thao (Amount: 170.000.00 VND. Số lượng: 1) 
Total: 694.000.00 VND</t>
  </si>
  <si>
    <t>Áo sơ mi dài tay (Amount: 200.000.00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1.289.000.00 VND</t>
  </si>
  <si>
    <t>Áo sơ mi dài tay (Amount: 200.000.00 VND. Số lượng: 1) 
Quần sooc âu (Amount: 215.000.00 VND. Số lượng: 1) 
Áo Hoodie (Amount: 370.000.00 VND. Số lượng: 1) 
Total: 785.000.00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</si>
  <si>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3.310.000.00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</si>
  <si>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3.628.000.00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</si>
  <si>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Quần dài thể thao (Amount: 170.000.00 VND. Số lượng: 1) 
Quần sooc thể thao (Amount: 120.000.00 VND. Số lượng: 1) 
Total: 1.362.000.00 VND</t>
  </si>
  <si>
    <t>Áo sơ mi cộc tay (Amount: 200.000.00 VND. Số lượng: 1) 
Áo cộc tay thể thao (Amount: 140.000.00 VND. Số lượng: 1) 
Total: 340.000.00 VND</t>
  </si>
  <si>
    <t>Áo sơ mi dài tay (Amount: 200.000.00 VND. Số lượng: 2) 
Áo sơ mi cộc tay (Amount: 200.000.00 VND. Số lượng: 2) 
Quần dài âu (Amount: 278.000.00 VND. Số lượng: 2) 
Áo polo dài tay (Amount: 195.000.00 VND. Số lượng: 1) 
Áo polo cộc tay (Amount: 184.000.00 VND. Số lượng: 1) 
Quần dài thể thao (Amount: 170.000.00 VND. Số lượng: 1) 
Quần sooc thể thao (Amount: 120.000.00 VND. Số lượng: 1) 
Total: 2.025.000.00 VND</t>
  </si>
  <si>
    <t>Áo sơ mi dài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Total: 1.302.000.00 VND</t>
  </si>
  <si>
    <t>Áo sơ mi cộc tay (Amount: 200.000.00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Total: 909.000.00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</si>
  <si>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cộc tay (Amount: 184.000.00 VND. Số lượng: 1) 
Quần dài thể thao (Amount: 170.000.00 VND. Số lượng: 1) 
Total: 1.215.000.00 VND</t>
  </si>
  <si>
    <t>Áo sơ mi cộc tay (Amount: 200.000.00 VND. Số lượng: 1) 
Quần dài âu (Amount: 278.000.00 VND. Số lượng: 1) 
Chân váy kẻ (Amount: 183.000.00 VND. Số lượng: 1) 
Áo polo cộc tay (Amount: 184.000.00 VND. Số lượng: 1) 
Áo khoác (Amount: 280.000.00 VND. Số lượng: 1) 
Áo Hoodie (Amount: 370.000.00 VND. Số lượng: 1) 
Total: 1.495.000.00 VND</t>
  </si>
  <si>
    <t>Áo sơ mi dài tay (Amount: 200.000.00 VND. Số lượng: 1) 
Áo sơ mi cộc tay (Amount: 200.000.00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1.294.000.00 VND</t>
  </si>
  <si>
    <t>Áo sơ mi cộc tay (Amount: 200.000.00 VND. Số lượng: 1) 
Quần dài âu (Amount: 278.000.00 VND. Số lượng: 2) 
Quần dài thể thao (Amount: 170.000.00 VND. Số lượng: 1) 
Áo Hoodie (Amount: 370.000.00 VND. Số lượng: 1) 
Total: 1.296.000.00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</si>
  <si>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3)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Total: 2.789.000.00 VND</t>
  </si>
  <si>
    <t>Áo sơ mi cộc tay (Amount: 200.000.00 VND. Số lượng: 1) 
Quần sooc âu (Amount: 215.000.00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1.029.000.00 VND</t>
  </si>
  <si>
    <t>Áo sơ mi dài tay (Amount: 200.000.00 VND. Số lượng: 1) 
Áo sơ mi cộc tay (Amount: 200.000.00 VND. Số lượng: 1) 
Quần dài âu (Amount: 278.000.00 VND. Số lượng: 3)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3.502.000.00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</si>
  <si>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2) 
Quần sooc âu (Amount: 215.000.00 VND. Số lượng: 1) 
Áo polo cộc tay (Amount: 184.000.00 VND. Số lượng: 2) 
Áo cộc tay thể thao (Amount: 140.000.00 VND. Số lượng: 1) 
Total: 1.967.000.00 VND</t>
  </si>
  <si>
    <t>Áo sơ mi dài tay (Amount: 200.000.00 VND. Số lượng: 1) 
Áo sơ mi cộc tay (Amount: 200.000.00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2.378.000.00 VND</t>
  </si>
  <si>
    <t>Áo sơ mi dài tay (Amount: 200.000.00 VND. Số lượng: 1) 
Áo sơ mi cộc tay (Amount: 200.000.00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2.578.000.00 VND</t>
  </si>
  <si>
    <t>Chân váy kẻ (Amount: 183.000.00 VND. Số lượng: 1) 
Áo cộc tay thể thao (Amount: 140.000.00 VND. Số lượng: 1) 
Total: 323.000.00 VND</t>
  </si>
  <si>
    <t>Áo sơ mi dài tay (Amount: 200.000.00 VND. Số lượng: 2) 
Áo sơ mi cộc tay (Amount: 200.000.00 VND. Số lượng: 2) 
Quần dài âu (Amount: 278.000.00 VND. Số lượng: 3) 
Áo polo dài tay (Amount: 195.000.00 VND. Số lượng: 2) 
Áo polo cộc tay (Amount: 184.000.00 VND. Số lượng: 3) 
Áo cộc tay thể thao (Amount: 140.000.00 VND. Số lượng: 2) 
Quần dài thể thao (Amount: 170.000.00 VND. Số lượng: 2) 
Quần sooc thể thao (Amount: 120.000.00 VND. Số lượng: 1) 
Áo khoác (Amount: 280.000.00 VND. Số lượng: 1) 
Total: 3.596.000.00 VND</t>
  </si>
  <si>
    <t>Áo sơ mi dài tay (Amount: 200.000.00 VND. Số lượng: 1) 
Áo sơ mi cộc tay (Amount: 200.000.00 VND. Số lượng: 2) 
Quần sooc âu (Amount: 215.000.00 VND. Số lượng: 2) 
Áo polo cộc tay (Amount: 184.000.00 VND. Số lượng: 1) 
Quần sooc thể thao (Amount: 120.000.00 VND. Số lượng: 1) 
Total: 1.334.000.00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</si>
  <si>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2) 
Áo cộc tay thể thao (Amount: 140.000.00 VND. Số lượng: 2) 
Áo khoác (Amount: 280.000.00 VND. Số lượng: 1) 
Áo Hoodie (Amount: 370.000.00 VND. Số lượng: 1) 
Total: 1.893.000.00 VND</t>
  </si>
  <si>
    <t>Áo sơ mi cộc tay (Amount: 200.000.00 VND. Số lượng: 1)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1.644.000.00 VND</t>
  </si>
  <si>
    <t>Quần sooc âu (Amount: 215.000.00 VND. Số lượng: 1) 
Áo polo cộc tay (Amount: 184.000.00 VND. Số lượng: 1) 
Áo cộc tay thể thao (Amount: 140.000.00 VND. Số lượng: 1) 
Quần sooc thể thao (Amount: 120.000.00 VND. Số lượng: 1) 
Total: 659.000.00 VND</t>
  </si>
  <si>
    <t>Áo sơ mi cộc tay (Amount: 200.000.00 VND. Số lượng: 1) 
Áo polo dài tay (Amount: 195.000.00 VND. Số lượng: 1) 
Áo khoác (Amount: 280.000.00 VND. Số lượng: 1) 
Total: 675.000.00 VND</t>
  </si>
  <si>
    <t>Áo sơ mi dài tay (Amount: 200.000.00 VND. Số lượng: 1) 
Áo sơ mi cộc tay (Amount: 200.000.00 VND. Số lượng: 1) 
Áo cộc tay thể thao (Amount: 140.000.00 VND. Số lượng: 1) 
Quần dài thể thao (Amount: 170.000.00 VND. Số lượng: 1) 
Áo Hoodie (Amount: 370.000.00 VND. Số lượng: 1) 
Total: 1.080.000.00 VND</t>
  </si>
  <si>
    <t>Áo sơ mi dài tay (Amount: 200.000.00 VND. Số lượng: 1) 
Áo sơ mi cộc tay (Amount: 200.000.00 VND. Số lượng: 1) 
Chân váy kẻ (Amount: 183.000.00 VND. Số lượng: 1) 
Áo khoác (Amount: 280.000.00 VND. Số lượng: 1) 
Total: 863.000.00 VND</t>
  </si>
  <si>
    <t>Áo sơ mi dài tay (Amount: 200.000.00 VND. Số lượng: 1) 
Áo sơ mi cộc tay (Amount: 200.000.00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Total: 1.077.000.00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</si>
  <si>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2) 
Áo khoác (Amount: 280.000.00 VND. Số lượng: 1) 
Áo Hoodie (Amount: 370.000.00 VND. Số lượng: 1) 
Total: 1.596.000.00 VND</t>
  </si>
  <si>
    <t>Áo sơ mi dài tay (Amount: 200.000.00 VND. Số lượng: 1) 
Chân váy kẻ (Amount: 183.000.00 VND. Số lượng: 1) 
Áo polo cộc tay (Amount: 184.000.00 VND. Số lượng: 1) 
Quần dài thể thao (Amount: 170.000.00 VND. Số lượng: 1) 
Áo khoác (Amount: 280.000.00 VND. Số lượng: 1) 
Áo Hoodie (Amount: 370.000.00 VND. Số lượng: 1) 
Total: 1.387.000.00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</si>
  <si>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khoác (Amount: 280.000.00 VND. Số lượng: 1) 
Áo Hoodie (Amount: 370.000.00 VND. Số lượng: 1) 
Total: 1.795.000.00 VND</t>
  </si>
  <si>
    <t>Áo sơ mi dài tay (Amount: 200.000.00 VND. Số lượng: 1) 
Áo sơ mi cộc tay (Amount: 200.000.00 VND. Số lượng: 1) 
Quần dài âu (Amount: 278.000.00 VND. Số lượng: 2) 
Áo polo dài tay (Amount: 195.000.00 VND. Số lượng: 1) 
Áo polo cộc tay (Amount: 184.000.00 VND. Số lượng: 1) 
Áo cộc tay thể thao (Amount: 140.000.00 VND. Số lượng: 1) 
Áo khoác (Amount: 280.000.00 VND. Số lượng: 1) 
Áo Hoodie (Amount: 370.000.00 VND. Số lượng: 1) 
Total: 2.125.000.00 VND</t>
  </si>
  <si>
    <t>Áo sơ mi dài tay (Amount: 200.000.00 VND. Số lượng: 1) 
Áo sơ mi cộc tay (Amount: 200.000.00 VND. Số lượng: 1) 
Quần sooc âu (Amount: 215.000.00 VND. Số lượng: 1) 
Áo cộc tay thể thao (Amount: 140.000.00 VND. Số lượng: 1) 
Áo Hoodie (Amount: 370.000.00 VND. Số lượng: 1) 
Total: 1.125.000.00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</si>
  <si>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2) 
Total: 3.994.000.00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</si>
  <si>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3) 
Áo cộc tay thể thao (Amount: 140.000.00 VND. Số lượng: 2) 
Quần dài thể thao (Amount: 170.000.00 VND. Số lượng: 1) 
Total: 1.675.000.00 VND</t>
  </si>
  <si>
    <t>Áo sơ mi dài tay (Amount: 200.000.00 VND. Số lượng: 1) 
Áo sơ mi cộc tay (Amount: 200.000.00 VND. Số lượng: 1) 
Quần dài âu (Amount: 278.000.00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Áo khoác (Amount: 280.000.00 VND. Số lượng: 1) 
Total: 2.614.000.00 VND</t>
  </si>
  <si>
    <t>Áo sơ mi cộc tay (Amount: 200.000.00 VND. Số lượng: 1) 
Chân váy kẻ (Amount: 183.000.00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Hoodie (Amount: 370.000.00 VND. Số lượng: 1) 
Total: 1.790.000.00 VND</t>
  </si>
  <si>
    <t>Áo sơ mi cộc tay (Amount: 200.000.00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1.094.000.00 VND</t>
  </si>
  <si>
    <t>Áo sơ mi dài tay (Amount: 200.000.00 VND. Số lượng: 2) 
Quần dài âu (Amount: 278.000.00 VND. Số lượng: 2)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2) 
Quần sooc thể thao (Amount: 120.000.00 VND. Số lượng: 1) 
Áo khoác (Amount: 280.000.00 VND. Số lượng: 1) 
Áo Hoodie (Amount: 370.000.00 VND. Số lượng: 1) 
Total: 3.135.000.00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</si>
  <si>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1.888.000.00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</si>
  <si>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2.260.000.00 VND</t>
  </si>
  <si>
    <t>Áo sơ mi dài tay (Amount: 200.000.00 VND. Số lượng: 1) 
Áo sơ mi cộc tay (Amount: 200.000.00 VND. Số lượng: 1) 
Chân váy kẻ (Amount: 183.000.00 VND. Số lượng: 1) 
Quần sooc âu (Amount: 215.000.00 VND. Số lượng: 1) 
Áo cộc tay thể thao (Amount: 140.000.00 VND. Số lượng: 1) 
Quần dài thể thao (Amount: 170.000.00 VND. Số lượng: 1) 
Quần sooc thể thao (Amount: 120.000.00 VND. Số lượng: 1) 
Total: 1.228.000.00 VND</t>
  </si>
  <si>
    <t>Áo sơ mi dài tay (Amount: 200.000.00 VND. Số lượng: 1) 
Áo sơ mi cộc tay (Amount: 200.000.00 VND. Số lượng: 1) 
Chân váy kẻ (Amount: 183.000.00 VND. Số lượng: 2) 
Áo khoác (Amount: 280.000.00 VND. Số lượng: 1) 
Total: 1.046.000.00 VND</t>
  </si>
  <si>
    <t>Áo sơ mi cộc tay (Amount: 200.000.00 VND. Số lượng: 1) 
Quần dài âu (Amount: 278.000.00 VND. Số lượng: 1) 
Áo polo cộc tay (Amount: 184.000.00 VND. Số lượng: 1) 
Áo Hoodie (Amount: 370.000.00 VND. Số lượng: 1) 
Total: 1.032.000.00 VND</t>
  </si>
  <si>
    <t>Áo sơ mi dài tay (Amount: 200.000.00 VND. Số lượng: 1) 
Áo sơ mi cộc tay (Amount: 200.000.00 VND. Số lượng: 1) 
Áo polo dài tay (Amount: 195.000.00 VND. Số lượng: 2) 
Áo polo cộc tay (Amount: 184.000.00 VND. Số lượng: 2) 
Áo khoác (Amount: 280.000.00 VND. Số lượng: 1) 
Total: 1.438.000.00 VND</t>
  </si>
  <si>
    <t>Áo sơ mi dài tay (Amount: 200.000.00 VND. Số lượng: 2) 
Áo sơ mi cộc tay (Amount: 200.000.00 VND. Số lượng: 2) 
Quần dài âu (Amount: 278.000.00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3.346.000.00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</si>
  <si>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1) 
Total: 2.830.000.00 VND</t>
  </si>
  <si>
    <t>Áo sơ mi dài tay (Amount: 200.000.00 VND. Số lượng: 1) 
Áo sơ mi cộc tay (Amount: 200.000.00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Hoodie (Amount: 370.000.00 VND. Số lượng: 1) 
Total: 1.409.000.00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</si>
  <si>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cộc tay thể thao (Amount: 140.000.00 VND. Số lượng: 1) 
Quần dài thể thao (Amount: 170.000.00 VND. Số lượng: 1) 
Total: 1.676.000.00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</si>
  <si>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Áo polo cộc tay (Amount: 184.000.00 VND. Số lượng: 1) 
Áo Hoodie (Amount: 370.000.00 VND. Số lượng: 1) 
Total: 1.415.000.00 VND</t>
  </si>
  <si>
    <t>Áo sơ mi cộc tay (Amount: 200.000.00 VND. Số lượng: 2) 
Quần dài âu (Amount: 278.000.00 VND. Số lượng: 1) 
Quần sooc âu (Amount: 215.000.00 VND. Số lượng: 1) 
Áo polo cộc tay (Amount: 184.000.00 VND. Số lượng: 2) 
Quần sooc thể thao (Amount: 120.000.00 VND. Số lượng: 1) 
Áo khoác (Amount: 280.000.00 VND. Số lượng: 1) 
Áo Hoodie (Amount: 370.000.00 VND. Số lượng: 1) 
Total: 2.031.000.00 VND</t>
  </si>
  <si>
    <t>Áo sơ mi dài tay (Amount: 200.000.00 VND. Số lượng: 1) 
Áo sơ mi cộc tay (Amount: 200.000.00 VND. Số lượng: 1) 
Áo polo cộc tay (Amount: 184.000.00 VND. Số lượng: 1) 
Áo cộc tay thể thao (Amount: 140.000.00 VND. Số lượng: 1) 
Total: 724.000.00 VND</t>
  </si>
  <si>
    <t>Áo sơ mi dài tay (Amount: 200.000.00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2.038.000.00 VND</t>
  </si>
  <si>
    <t>Áo sơ mi dài tay (Amount: 200.000.00 VND. Số lượng: 1) 
Áo sơ mi cộc tay (Amount: 200.000.00 VND. Số lượng: 1) 
Quần dài âu (Amount: 278.000.00 VND. Số lượng: 3) 
Quần sooc âu (Amount: 215.000.00 VND. Số lượng: 3) 
Áo polo dài tay (Amount: 195.000.00 VND. Số lượng: 3)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3.726.000.00 VND</t>
  </si>
  <si>
    <t>Áo polo cộc tay (Amount: 184.000.00 VND. Số lượng: 2) 
Total: 368.000.00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</si>
  <si>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2) 
Áo khoác (Amount: 280.000.00 VND. Số lượng: 1) 
Áo Hoodie (Amount: 370.000.00 VND. Số lượng: 1) 
Total: 3.255.000.00 VND</t>
  </si>
  <si>
    <t>Áo sơ mi cộc tay (Amount: 200.000.00 VND. Số lượng: 2) 
Chân váy kẻ (Amount: 183.000.00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Áo khoác (Amount: 280.000.00 VND. Số lượng: 1) 
Áo Hoodie (Amount: 370.000.00 VND. Số lượng: 2) 
Total: 3.594.000.00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</si>
  <si>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2.255.000.00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</si>
  <si>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3.440.000.00 VND</t>
  </si>
  <si>
    <t>Áo sơ mi dài tay (Amount: 200.000.00 VND. Số lượng: 1) 
Chân váy kẻ (Amount: 183.000.00 VND. Số lượng: 1) 
Total: 383.000.00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</si>
  <si>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Quần sooc thể thao (Amount: 120.000.00 VND. Số lượng: 2) 
Áo Hoodie (Amount: 370.000.00 VND. Số lượng: 1) 
Total: 2.148.000.00 VND</t>
  </si>
  <si>
    <t>Áo sơ mi cộc tay (Amount: 200.000.00 VND. Số lượng: 1) 
Quần dài thể thao (Amount: 170.000.00 VND. Số lượng: 1) 
Áo khoác (Amount: 280.000.00 VND. Số lượng: 1) 
Total: 650.000.00 VND</t>
  </si>
  <si>
    <t>Áo sơ mi dài tay (Amount: 200.000.00 VND. Số lượng: 1) 
Chân váy kẻ (Amount: 183.000.00 VND. Số lượng: 1) 
Áo polo cộc tay (Amount: 184.000.00 VND. Số lượng: 1) 
Áo cộc tay thể thao (Amount: 140.000.00 VND. Số lượng: 1) 
Áo Hoodie (Amount: 370.000.00 VND. Số lượng: 1) 
Total: 1.077.000.00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</si>
  <si>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3.375.000.00 VND</t>
  </si>
  <si>
    <t>Áo sơ mi cộc tay (Amount: 200.000.00 VND. Số lượng: 1) 
Quần dài thể thao (Amount: 170.000.00 VND. Số lượng: 1) 
Quần sooc thể thao (Amount: 120.000.00 VND. Số lượng: 1) 
Total: 490.000.00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</si>
  <si>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2) 
Áo polo cộc tay (Amount: 184.000.00 VND. Số lượng: 1) 
Áo cộc tay thể thao (Amount: 140.000.00 VND. Số lượng: 1) 
Total: 1.632.000.00 VND</t>
  </si>
  <si>
    <t>Áo sơ mi cộc tay (Amount: 200.000.00 VND. Số lượng: 1) 
Quần dài âu (Amount: 278.000.00 VND. Số lượng: 1) 
Quần sooc âu (Amount: 215.000.00 VND. Số lượng: 1) 
Áo polo cộc tay (Amount: 184.000.00 VND. Số lượng: 1) 
Áo Hoodie (Amount: 370.000.00 VND. Số lượng: 1) 
Total: 1.247.000.00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</si>
  <si>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Quần dài thể thao (Amount: 170.000.00 VND. Số lượng: 1) 
Áo khoác (Amount: 280.000.00 VND. Số lượng: 1) 
Total: 1.595.000.00 VND</t>
  </si>
  <si>
    <t>Áo sơ mi cộc tay (Amount: 200.000.00 VND. Số lượng: 1) 
Chân váy kẻ (Amount: 183.000.00 VND. Số lượng: 2) 
Quần sooc thể thao (Amount: 120.000.00 VND. Số lượng: 1) 
Áo Hoodie (Amount: 370.000.00 VND. Số lượng: 1) 
Total: 1.056.000.00 VND</t>
  </si>
  <si>
    <t>Áo sơ mi cộc tay (Amount: 200.000.00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1.277.000.00 VND</t>
  </si>
  <si>
    <t>Áo sơ mi dài tay (Amount: 200.000.00 VND. Số lượng: 1) 
Chân váy kẻ (Amount: 183.000.00 VND. Số lượng: 1) 
Quần sooc âu (Amount: 215.000.00 VND. Số lượng: 2) 
Áo polo cộc tay (Amount: 184.000.00 VND. Số lượng: 1) 
Quần dài thể thao (Amount: 170.000.00 VND. Số lượng: 1) 
Quần sooc thể thao (Amount: 120.000.00 VND. Số lượng: 1) 
Total: 1.287.000.00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</si>
  <si>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2) 
Áo polo cộc tay (Amount: 184.000.00 VND. Số lượng: 2) 
Total: 2.544.000.00 VND</t>
  </si>
  <si>
    <t>Áo sơ mi cộc tay (Amount: 200.000.00 VND. Số lượng: 1) 
Áo polo cộc tay (Amount: 184.000.00 VND. Số lượng: 3) 
Áo Hoodie (Amount: 370.000.00 VND. Số lượng: 1) 
Total: 1.122.000.00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</si>
  <si>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2) 
Áo polo dài tay (Amount: 195.000.00 VND. Số lượng: 1) 
Áo polo cộc tay (Amount: 184.000.00 VND. Số lượng: 3) 
Áo cộc tay thể thao (Amount: 140.000.00 VND. Số lượng: 2) 
Quần dài thể thao (Amount: 170.000.00 VND. Số lượng: 2) 
Quần sooc thể thao (Amount: 120.000.00 VND. Số lượng: 2) 
Áo khoác (Amount: 280.000.00 VND. Số lượng: 2) 
Total: 3.411.000.00 VND</t>
  </si>
  <si>
    <t>Áo sơ mi dài tay (Amount: 200.000.00 VND. Số lượng: 1) 
Áo sơ mi cộc tay (Amount: 200.000.00 VND. Số lượng: 2) 
Áo polo dài tay (Amount: 195.000.00 VND. Số lượng: 1) 
Áo polo cộc tay (Amount: 184.000.00 VND. Số lượng: 1) 
Áo khoác (Amount: 280.000.00 VND. Số lượng: 1) 
Total: 1.259.000.00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</si>
  <si>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2) 
Quần dài thể thao (Amount: 170.000.00 VND. Số lượng: 1) 
Quần sooc thể thao (Amount: 120.000.00 VND. Số lượng: 2) 
Áo khoác (Amount: 280.000.00 VND. Số lượng: 1) 
Total: 2.242.000.00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</si>
  <si>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3.118.000.00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</si>
  <si>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2) 
Quần dài thể thao (Amount: 170.000.00 VND. Số lượng: 1) 
Quần sooc thể thao (Amount: 120.000.00 VND. Số lượng: 2) 
Total: 2.297.000.00 VND</t>
  </si>
  <si>
    <t>Áo sơ mi dài tay (Amount: 200.000.00 VND. Số lượng: 1) 
Áo sơ mi cộc tay (Amount: 200.000.00 VND. Số lượng: 1) 
Quần sooc âu (Amount: 215.000.00 VND. Số lượng: 1) 
Áo polo cộc tay (Amount: 184.000.00 VND. Số lượng: 1) 
Quần dài thể thao (Amount: 170.000.00 VND. Số lượng: 1) 
Quần sooc thể thao (Amount: 120.000.00 VND. Số lượng: 1) 
Áo Hoodie (Amount: 370.000.00 VND. Số lượng: 1) 
Total: 1.459.000.00 VND</t>
  </si>
  <si>
    <t>Áo sơ mi cộc tay (Amount: 200.000.00 VND. Số lượng: 1) 
Quần dài âu (Amount: 278.000.00 VND. Số lượng: 2) 
Chân váy kẻ (Amount: 183.000.00 VND. Số lượng: 1) 
Quần dài thể thao (Amount: 170.000.00 VND. Số lượng: 1) 
Áo khoác (Amount: 280.000.00 VND. Số lượng: 1) 
Total: 1.389.000.00 VND</t>
  </si>
  <si>
    <t>Áo sơ mi cộc tay (Amount: 200.000.00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Áo Hoodie (Amount: 370.000.00 VND. Số lượng: 1) 
Total: 1.489.000.00 VND</t>
  </si>
  <si>
    <t>Áo sơ mi cộc tay (Amount: 200.000.00 VND. Số lượng: 1) 
Quần dài âu (Amount: 278.000.00 VND. Số lượng: 1) 
Chân váy kẻ (Amount: 183.000.00 VND. Số lượng: 2) 
Áo polo cộc tay (Amount: 184.000.00 VND. Số lượng: 2) 
Quần dài thể thao (Amount: 170.000.00 VND. Số lượng: 1) 
Quần sooc thể thao (Amount: 120.000.00 VND. Số lượng: 1) 
Áo khoác (Amount: 280.000.00 VND. Số lượng: 1) 
Áo Hoodie (Amount: 370.000.00 VND. Số lượng: 1) 
Total: 2.152.000.00 VND</t>
  </si>
  <si>
    <t>Áo sơ mi dài tay (Amount: 200.000.00 VND. Số lượng: 1) 
Chân váy kẻ (Amount: 183.000.00 VND. Số lượng: 2) 
Áo polo cộc tay (Amount: 184.000.00 VND. Số lượng: 1) 
Áo cộc tay thể thao (Amount: 140.000.00 VND. Số lượng: 1) 
Quần dài thể thao (Amount: 170.000.00 VND. Số lượng: 1) 
Áo khoác (Amount: 280.000.00 VND. Số lượng: 1) 
Total: 1.340.000.00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</si>
  <si>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3)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Hoodie (Amount: 370.000.00 VND. Số lượng: 2) 
Total: 3.918.000.00 VND</t>
  </si>
  <si>
    <t>Áo sơ mi cộc tay (Amount: 200.000.00 VND. Số lượng: 1) 
Quần dài âu (Amount: 278.000.00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2.001.000.00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</si>
  <si>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Total: 1.386.000.00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</si>
  <si>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Áo cộc tay thể thao (Amount: 140.000.00 VND. Số lượng: 2) 
Total: 2.002.000.00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</si>
  <si>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Áo khoác (Amount: 280.000.00 VND. Số lượng: 1) 
Total: 2.261.000.00 VND</t>
  </si>
  <si>
    <t>Áo sơ mi dài tay (Amount: 200.000.00 VND. Số lượng: 1) 
Áo sơ mi cộc tay (Amount: 200.000.00 VND. Số lượng: 1) 
Quần dài thể thao (Amount: 170.000.00 VND. Số lượng: 1) 
Total: 570.000.00 VND</t>
  </si>
  <si>
    <t>Áo sơ mi dài tay (Amount: 200.000.00 VND. Số lượng: 1) 
Áo sơ mi cộc tay (Amount: 200.000.00 VND. Số lượng: 1) 
Quần sooc âu (Amount: 215.000.00 VND. Số lượng: 1) 
Áo polo dài tay (Amount: 195.000.00 VND. Số lượng: 1) 
Áo polo cộc tay (Amount: 184.000.00 VND. Số lượng: 2) 
Áo Hoodie (Amount: 370.000.00 VND. Số lượng: 1) 
Total: 1.548.000.00 VND</t>
  </si>
  <si>
    <t>Quần dài âu (Amount: 278.000.00 VND. Số lượng: 1) 
Áo khoác (Amount: 280.000.00 VND. Số lượng: 1) 
Áo Hoodie (Amount: 370.000.00 VND. Số lượng: 1) 
Total: 928.000.00 VND</t>
  </si>
  <si>
    <t>Áo sơ mi dài tay (Amount: 200.000.00 VND. Số lượng: 2) 
Áo sơ mi cộc tay (Amount: 200.000.00 VND. Số lượng: 2) 
Chân váy kẻ (Amount: 183.000.00 VND. Số lượng: 1) 
Áo polo dài tay (Amount: 195.000.00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2.258.000.00 VND</t>
  </si>
  <si>
    <t>Áo sơ mi dài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2) 
Áo Hoodie (Amount: 370.000.00 VND. Số lượng: 1) 
Total: 2.564.000.00 VND</t>
  </si>
  <si>
    <t>Áo sơ mi dài tay (Amount: 200.000.00 VND. Số lượng: 1) 
Áo sơ mi cộc tay (Amount: 200.000.00 VND. Số lượng: 2) 
Quần dài âu (Amount: 278.000.00 VND. Số lượng: 1) 
Áo polo cộc tay (Amount: 184.000.00 VND. Số lượng: 1) 
Quần dài thể thao (Amount: 170.000.00 VND. Số lượng: 1) 
Total: 1.232.000.00 VND</t>
  </si>
  <si>
    <t>Áo cộc tay thể thao (Amount: 140.000.00 VND. Số lượng: 1) 
Quần dài thể thao (Amount: 170.000.00 VND. Số lượng: 1) 
Áo khoác (Amount: 280.000.00 VND. Số lượng: 1) 
Áo Hoodie (Amount: 370.000.00 VND. Số lượng: 1) 
Total: 960.000.00 VND</t>
  </si>
  <si>
    <t>Áo sơ mi dài tay (Amount: 200.000.00 VND. Số lượng: 1) 
Quần dài âu (Amount: 278.000.00 VND. Số lượng: 1) 
Quần sooc thể thao (Amount: 120.000.00 VND. Số lượng: 1) 
Total: 598.000.00 VND</t>
  </si>
  <si>
    <t>Áo sơ mi cộc tay (Amount: 200.000.00 VND. Số lượng: 1) 
Quần dài âu (Amount: 278.000.00 VND. Số lượng: 1) 
Chân váy kẻ (Amount: 183.000.00 VND. Số lượng: 1) 
Áo polo cộc tay (Amount: 184.000.00 VND. Số lượng: 1) 
Áo Hoodie (Amount: 370.000.00 VND. Số lượng: 1) 
Total: 1.215.000.00 VND</t>
  </si>
  <si>
    <t>Áo polo dài tay (Amount: 195.000.00 VND. Số lượng: 2) 
Áo polo cộc tay (Amount: 184.000.00 VND. Số lượng: 2) 
Áo Hoodie (Amount: 370.000.00 VND. Số lượng: 1) 
Total: 1.128.000.00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</si>
  <si>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1) 
Áo polo dài tay (Amount: 195.000.00 VND. Số lượng: 2) 
Áo polo cộc tay (Amount: 184.000.00 VND. Số lượng: 2) 
Quần dài thể thao (Amount: 170.000.00 VND. Số lượng: 1) 
Áo khoác (Amount: 280.000.00 VND. Số lượng: 1) 
Áo Hoodie (Amount: 370.000.00 VND. Số lượng: 1) 
Total: 2.717.000.00 VND</t>
  </si>
  <si>
    <t>Áo sơ mi cộc tay (Amount: 200.000.00 VND. Số lượng: 2) 
Chân váy kẻ (Amount: 183.000.00 VND. Số lượng: 2) 
Áo polo cộc tay (Amount: 184.000.00 VND. Số lượng: 2) 
Total: 1.134.000.00 VND</t>
  </si>
  <si>
    <t>Áo sơ mi dài tay (Amount: 200.000.00 VND. Số lượng: 2)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Áo Hoodie (Amount: 370.000.00 VND. Số lượng: 1) 
Total: 2.305.000.00 VND</t>
  </si>
  <si>
    <t>Áo sơ mi dài tay (Amount: 200.000.00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Total: 998.000.00 VND</t>
  </si>
  <si>
    <t>Áo sơ mi dài tay (Amount: 200.000.00 VND. Số lượng: 1) 
Áo sơ mi cộc tay (Amount: 200.000.00 VND. Số lượng: 1) 
Quần dài âu (Amount: 278.000.00 VND. Số lượng: 2) 
Áo polo dài tay (Amount: 195.000.00 VND. Số lượng: 2) 
Áo polo cộc tay (Amount: 184.000.00 VND. Số lượng: 1) 
Quần dài thể thao (Amount: 170.000.00 VND. Số lượng: 1) 
Quần sooc thể thao (Amount: 120.000.00 VND. Số lượng: 1) 
Áo khoác (Amount: 280.000.00 VND. Số lượng: 1) 
Total: 2.100.000.00 VND</t>
  </si>
  <si>
    <t>Áo sơ mi cộc tay (Amount: 200.000.00 VND. Số lượng: 1) 
Quần dài âu (Amount: 278.000.00 VND. Số lượng: 2) 
Total: 756.000.00 VND</t>
  </si>
  <si>
    <t>Quần dài âu (Amount: 278.000.00 VND. Số lượng: 1) 
Áo cộc tay thể thao (Amount: 140.000.00 VND. Số lượng: 1) 
Quần dài thể thao (Amount: 170.000.00 VND. Số lượng: 1) 
Quần sooc thể thao (Amount: 120.000.00 VND. Số lượng: 1) 
Áo Hoodie (Amount: 370.000.00 VND. Số lượng: 1) 
Total: 1.078.000.00 VND</t>
  </si>
  <si>
    <t>Áo polo dài tay (Amount: 195.000.00 VND. Số lượng: 1) 
Áo polo cộc tay (Amount: 184.000.00 VND. Số lượng: 1) 
Quần dài thể thao (Amount: 170.000.00 VND. Số lượng: 2) 
Quần sooc thể thao (Amount: 120.000.00 VND. Số lượng: 2) 
Áo Hoodie (Amount: 370.000.00 VND. Số lượng: 1) 
Total: 1.329.000.00 VND</t>
  </si>
  <si>
    <t>Áo sơ mi cộc tay (Amount: 200.000.00 VND. Số lượng: 1) 
Quần dài thể thao (Amount: 170.000.00 VND. Số lượng: 1) 
Total: 370.000.00 VND</t>
  </si>
  <si>
    <t>Áo sơ mi dài tay (Amount: 200.000.00 VND. Số lượng: 1) 
Quần dài âu (Amount: 278.000.00 VND. Số lượng: 1) 
Áo polo cộc tay (Amount: 184.000.00 VND. Số lượng: 2) 
Áo cộc tay thể thao (Amount: 140.000.00 VND. Số lượng: 1) 
Quần dài thể thao (Amount: 170.000.00 VND. Số lượng: 1) 
Áo Hoodie (Amount: 370.000.00 VND. Số lượng: 1) 
Total: 1.526.000.00 VND</t>
  </si>
  <si>
    <t>Áo sơ mi dài tay (Amount: 200.000.00 VND. Số lượng: 1) 
Áo sơ mi cộc tay (Amount: 200.000.00 VND. Số lượng: 1) 
Quần dài âu (Amount: 278.000.00 VND. Số lượng: 2) 
Chân váy kẻ (Amount: 183.000.00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2.770.000.00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</si>
  <si>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cộc tay (Amount: 184.000.00 VND. Số lượng: 2) 
Áo cộc tay thể thao (Amount: 140.000.00 VND. Số lượng: 1) 
Quần sooc thể thao (Amount: 120.000.00 VND. Số lượng: 1) 
Total: 1.736.000.00 VND</t>
  </si>
  <si>
    <t>Áo sơ mi cộc tay (Amount: 200.000.00 VND. Số lượng: 2) 
Chân váy kẻ (Amount: 183.000.00 VND. Số lượng: 1) 
Áo polo dài tay (Amount: 195.000.00 VND. Số lượng: 1) 
Áo polo cộc tay (Amount: 184.000.00 VND. Số lượng: 1) 
Áo khoác (Amount: 280.000.00 VND. Số lượng: 1) 
Áo Hoodie (Amount: 370.000.00 VND. Số lượng: 1) 
Total: 1.612.000.00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</si>
  <si>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1) 
Áo khoác (Amount: 280.000.00 VND. Số lượng: 1) 
Áo Hoodie (Amount: 370.000.00 VND. Số lượng: 1) 
Total: 3.719.000.00 VND</t>
  </si>
  <si>
    <t>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sooc thể thao (Amount: 120.000.00 VND. Số lượng: 1) 
Total: 1.332.000.00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</si>
  <si>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1) 
Áo khoác (Amount: 280.000.00 VND. Số lượng: 1) 
Áo Hoodie (Amount: 370.000.00 VND. Số lượng: 1) 
Total: 1.922.000.00 VND</t>
  </si>
  <si>
    <t>Áo sơ mi cộc tay (Amount: 200.000.00 VND. Số lượng: 1) 
Áo polo dài tay (Amount: 195.000.00 VND. Số lượng: 1) 
Áo polo cộc tay (Amount: 184.000.00 VND. Số lượng: 1) 
Total: 579.000.00 VND</t>
  </si>
  <si>
    <t>Áo sơ mi dài tay (Amount: 200.000.00 VND. Số lượng: 2) 
Áo sơ mi cộc tay (Amount: 200.000.00 VND. Số lượng: 1) 
Chân váy kẻ (Amount: 183.000.00 VND. Số lượng: 4) 
Áo polo cộc tay (Amount: 184.000.00 VND. Số lượng: 3) 
Áo cộc tay thể thao (Amount: 140.000.00 VND. Số lượng: 2) 
Quần dài thể thao (Amount: 170.000.00 VND. Số lượng: 1) 
Quần sooc thể thao (Amount: 120.000.00 VND. Số lượng: 1) 
Áo khoác (Amount: 280.000.00 VND. Số lượng: 1) 
Total: 2.734.000.00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</si>
  <si>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cộc tay thể thao (Amount: 140.000.00 VND. Số lượng: 1) 
Quần dài thể thao (Amount: 170.000.00 VND. Số lượng: 1) 
Áo khoác (Amount: 280.000.00 VND. Số lượng: 1) 
Total: 1.483.000.00 VND</t>
  </si>
  <si>
    <t>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1) 
Quần sooc thể thao (Amount: 120.000.00 VND. Số lượng: 1) 
Áo Hoodie (Amount: 370.000.00 VND. Số lượng: 1) 
Total: 2.264.000.00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</si>
  <si>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cộc tay (Amount: 184.000.00 VND. Số lượng: 1) 
Áo khoác (Amount: 280.000.00 VND. Số lượng: 1) 
Total: 1.357.000.00 VND</t>
  </si>
  <si>
    <t>Áo sơ mi cộc tay (Amount: 200.000.00 VND. Số lượng: 1) 
Chân váy kẻ (Amount: 183.000.00 VND. Số lượng: 3)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2.011.000.00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</si>
  <si>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Áo khoác (Amount: 280.000.00 VND. Số lượng: 1) 
Áo Hoodie (Amount: 370.000.00 VND. Số lượng: 1) 
Total: 3.162.000.00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</si>
  <si>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1) 
Áo polo cộc tay (Amount: 184.000.00 VND. Số lượng: 2) 
Áo cộc tay thể thao (Amount: 140.000.00 VND. Số lượng: 1) 
Quần sooc thể thao (Amount: 120.000.00 VND. Số lượng: 1) 
Áo Hoodie (Amount: 370.000.00 VND. Số lượng: 1) 
Total: 2.086.000.00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</si>
  <si>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2)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Áo khoác (Amount: 280.000.00 VND. Số lượng: 2) 
Áo Hoodie (Amount: 370.000.00 VND. Số lượng: 1) 
Total: 3.934.000.00 VND</t>
  </si>
  <si>
    <t>Áo sơ mi dài tay (Amount: 200.000.00 VND. Số lượng: 2)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3.245.000.00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</si>
  <si>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3.580.000.00 VND</t>
  </si>
  <si>
    <t>Áo sơ mi dài tay (Amount: 200.000.00 VND. Số lượng: 1) 
Áo sơ mi cộc tay (Amount: 200.000.00 VND. Số lượng: 1) 
Quần dài âu (Amount: 278.000.00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1.925.000.00 VND</t>
  </si>
  <si>
    <t>Áo sơ mi dài tay (Amount: 200.000.00 VND. Số lượng: 2) 
Áo sơ mi cộc tay (Amount: 200.000.00 VND. Số lượng: 2) 
Chân váy kẻ (Amount: 183.000.00 VND. Số lượng: 4) 
Quần sooc âu (Amount: 215.000.00 VND. Số lượng: 1) 
Áo polo dài tay (Amount: 195.000.00 VND. Số lượng: 2) 
Áo polo cộc tay (Amount: 184.000.00 VND. Số lượng: 4) 
Áo cộc tay thể thao (Amount: 140.000.00 VND. Số lượng: 2) 
Quần dài thể thao (Amount: 170.000.00 VND. Số lượng: 2) 
Quần sooc thể thao (Amount: 120.000.00 VND. Số lượng: 2) 
Áo khoác (Amount: 280.000.00 VND. Số lượng: 1) 
Áo Hoodie (Amount: 370.000.00 VND. Số lượng: 1) 
Total: 4.383.000.00 VND</t>
  </si>
  <si>
    <t>Áo sơ mi cộc tay (Amount: 200.000.00 VND. Số lượng: 1) 
Áo polo cộc tay (Amount: 184.000.00 VND. Số lượng: 1) 
Áo cộc tay thể thao (Amount: 140.000.00 VND. Số lượng: 1) 
Quần sooc thể thao (Amount: 120.000.00 VND. Số lượng: 1) 
Áo Hoodie (Amount: 370.000.00 VND. Số lượng: 1) 
Total: 1.014.000.00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</si>
  <si>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Total: 893.000.00 VND</t>
  </si>
  <si>
    <t>Áo sơ mi cộc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1.937.000.00 VND</t>
  </si>
  <si>
    <t>Áo sơ mi dài tay (Amount: 200.000.00 VND. Số lượng: 1) 
Áo sơ mi cộc tay (Amount: 200.000.00 VND. Số lượng: 2) 
Quần dài âu (Amount: 278.000.00 VND. Số lượng: 1)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2.887.000.00 VND</t>
  </si>
  <si>
    <t>Áo sơ mi dài tay (Amount: 200.000.00 VND. Số lượng: 1) 
Chân váy kẻ (Amount: 183.000.00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1.157.000.00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</si>
  <si>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1) 
Total: 1.456.000.00 VND</t>
  </si>
  <si>
    <t>Áo sơ mi dài tay (Amount: 200.000.00 VND. Số lượng: 1) 
Áo sơ mi cộc tay (Amount: 200.000.00 VND. Số lượng: 1) 
Quần dài âu (Amount: 278.000.00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2.512.000.00 VND</t>
  </si>
  <si>
    <t>Áo sơ mi cộc tay (Amount: 200.000.00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Total: 814.000.00 VND</t>
  </si>
  <si>
    <t>Áo sơ mi dài tay (Amount: 200.000.00 VND. Số lượng: 1) 
Áo sơ mi cộc tay (Amount: 200.000.00 VND. Số lượng: 1) 
Chân váy kẻ (Amount: 183.000.00 VND. Số lượng: 2) 
Áo polo cộc tay (Amount: 184.000.00 VND. Số lượng: 2) 
Áo Hoodie (Amount: 370.000.00 VND. Số lượng: 1) 
Total: 1.504.000.00 VND</t>
  </si>
  <si>
    <t>Áo sơ mi dài tay (Amount: 200.000.00 VND. Số lượng: 2) 
Áo sơ mi cộc tay (Amount: 200.000.00 VND. Số lượng: 2) 
Quần dài âu (Amount: 278.000.00 VND. Số lượng: 2) 
Chân váy kẻ (Amount: 183.000.00 VND. Số lượng: 2) 
Quần sooc âu (Amount: 215.000.00 VND. Số lượng: 1) 
Áo polo cộc tay (Amount: 184.000.00 VND. Số lượng: 1) 
Áo cộc tay thể thao (Amount: 140.000.00 VND. Số lượng: 1) 
Quần sooc thể thao (Amount: 120.000.00 VND. Số lượng: 1) 
Áo khoác (Amount: 280.000.00 VND. Số lượng: 1) 
Áo Hoodie (Amount: 370.000.00 VND. Số lượng: 1) 
Total: 3.031.000.00 VND</t>
  </si>
  <si>
    <t>Áo sơ mi cộc tay (Amount: 200.000.00 VND. Số lượng: 1) 
Quần dài âu (Amount: 278.000.00 VND. Số lượng: 1) 
Chân váy kẻ (Amount: 183.000.00 VND. Số lượng: 1) 
Quần dài thể thao (Amount: 170.000.00 VND. Số lượng: 1) 
Áo Hoodie (Amount: 370.000.00 VND. Số lượng: 1) 
Total: 1.201.000.00 VND</t>
  </si>
  <si>
    <t>Áo sơ mi dài tay (Amount: 200.000.00 VND. Số lượng: 1) 
Áo sơ mi cộc tay (Amount: 200.000.00 VND. Số lượng: 2)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2.239.000.00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</si>
  <si>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2.565.000.00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</si>
  <si>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2.552.000.00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</si>
  <si>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Total: 1.272.000.00 VND</t>
  </si>
  <si>
    <t>Áo sơ mi cộc tay (Amount: 200.000.00 VND. Số lượng: 1) 
Chân váy kẻ (Amount: 183.000.00 VND. Số lượng: 1) 
Áo polo dài tay (Amount: 195.000.00 VND. Số lượng: 1) 
Áo polo cộc tay (Amount: 184.000.00 VND. Số lượng: 2) 
Total: 946.000.00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</si>
  <si>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2.533.000.00 VND</t>
  </si>
  <si>
    <t>Áo sơ mi dài tay (Amount: 200.000.00 VND. Số lượng: 1) 
Áo sơ mi cộc tay (Amount: 200.000.00 VND. Số lượng: 1) 
Chân váy kẻ (Amount: 183.000.00 VND. Số lượng: 1) 
Áo polo cộc tay (Amount: 184.000.00 VND. Số lượng: 1) 
Total: 767.000.00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</si>
  <si>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2.946.000.00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</si>
  <si>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1.447.000.00 VND</t>
  </si>
  <si>
    <t>Áo sơ mi cộc tay (Amount: 200.000.00 VND. Số lượng: 1) 
Quần dài âu (Amount: 278.000.00 VND. Số lượng: 1) 
Áo polo cộc tay (Amount: 184.000.00 VND. Số lượng: 2) 
Áo cộc tay thể thao (Amount: 140.000.00 VND. Số lượng: 2) 
Quần sooc thể thao (Amount: 120.000.00 VND. Số lượng: 1) 
Total: 1.246.000.00 VND</t>
  </si>
  <si>
    <t>Áo sơ mi cộc tay (Amount: 200.000.00 VND. Số lượng: 1) 
Quần dài âu (Amount: 278.000.00 VND. Số lượng: 1) 
Quần sooc âu (Amount: 215.000.00 VND. Số lượng: 2) 
Quần sooc thể thao (Amount: 120.000.00 VND. Số lượng: 1) 
Total: 1.028.000.00 VND</t>
  </si>
  <si>
    <t>Áo sơ mi dài tay (Amount: 200.000.00 VND. Số lượng: 1) 
Áo sơ mi cộc tay (Amount: 200.000.00 VND. Số lượng: 2) 
Chân váy kẻ (Amount: 183.000.00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2.609.000.00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</si>
  <si>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3.229.000.00 VND</t>
  </si>
  <si>
    <t>Áo sơ mi cộc tay (Amount: 200.000.00 VND. Số lượng: 1) 
Chân váy kẻ (Amount: 183.000.00 VND. Số lượng: 2) 
Áo polo cộc tay (Amount: 184.000.00 VND. Số lượng: 1) 
Total: 750.000.00 VND</t>
  </si>
  <si>
    <t>Áo sơ mi dài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2.531.000.00 VND</t>
  </si>
  <si>
    <t>Áo sơ mi dài tay (Amount: 200.000.00 VND. Số lượng: 1) 
Chân váy kẻ (Amount: 183.000.00 VND. Số lượng: 3) 
Áo polo dài tay (Amount: 195.000.00 VND. Số lượng: 2) 
Áo polo cộc tay (Amount: 184.000.00 VND. Số lượng: 2) 
Quần dài thể thao (Amount: 170.000.00 VND. Số lượng: 1) 
Quần sooc thể thao (Amount: 120.000.00 VND. Số lượng: 1) 
Áo khoác (Amount: 280.000.00 VND. Số lượng: 1) 
Total: 2.077.000.00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</si>
  <si>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Total: 1.855.000.00 VND</t>
  </si>
  <si>
    <t>Áo sơ mi dài tay (Amount: 200.000.00 VND. Số lượng: 1) 
Áo sơ mi cộc tay (Amount: 200.000.00 VND. Số lượng: 1) 
Chân váy kẻ (Amount: 183.000.00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Total: 2.223.000.00 VND</t>
  </si>
  <si>
    <t>Áo sơ mi dài tay (Amount: 200.000.00 VND. Số lượng: 1) 
Áo sơ mi cộc tay (Amount: 200.000.00 VND. Số lượng: 1) 
Quần dài âu (Amount: 278.000.00 VND. Số lượng: 1) 
Quần sooc âu (Amount: 215.000.00 VND. Số lượng: 1) 
Áo polo dài tay (Amount: 195.000.00 VND. Số lượng: 2) 
Áo polo cộc tay (Amount: 184.000.00 VND. Số lượng: 2) 
Áo cộc tay thể thao (Amount: 140.000.00 VND. Số lượng: 2) 
Quần dài thể thao (Amount: 170.000.00 VND. Số lượng: 2) 
Quần sooc thể thao (Amount: 120.000.00 VND. Số lượng: 2) 
Total: 2.511.000.00 VND</t>
  </si>
  <si>
    <t>Áo sơ mi dài tay (Amount: 200.000.00 VND. Số lượng: 1) 
Áo sơ mi cộc tay (Amount: 200.000.00 VND. Số lượng: 2) 
Quần dài âu (Amount: 278.000.00 VND. Số lượng: 1)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Total: 2.062.000.00 VND</t>
  </si>
  <si>
    <t>Áo polo cộc tay (Amount: 184.000.00 VND. Số lượng: 1) 
Áo cộc tay thể thao (Amount: 140.000.00 VND. Số lượng: 1) 
Áo khoác (Amount: 280.000.00 VND. Số lượng: 1) 
Total: 604.000.00 VND</t>
  </si>
  <si>
    <t>Áo sơ mi dài tay (Amount: 200.000.00 VND. Số lượng: 1)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2) 
Áo cộc tay thể thao (Amount: 140.000.00 VND. Số lượng: 1) 
Quần dài thể thao (Amount: 170.000.00 VND. Số lượng: 2) 
Quần sooc thể thao (Amount: 120.000.00 VND. Số lượng: 1) 
Áo Hoodie (Amount: 370.000.00 VND. Số lượng: 1) 
Total: 2.704.000.00 VND</t>
  </si>
  <si>
    <t>Áo sơ mi dài tay (Amount: 200.000.00 VND. Số lượng: 1) 
Quần dài âu (Amount: 278.000.00 VND. Số lượng: 1) 
Áo polo dài tay (Amount: 195.000.00 VND. Số lượng: 1) 
Áo polo cộc tay (Amount: 184.000.00 VND. Số lượng: 1) 
Áo cộc tay thể thao (Amount: 140.000.00 VND. Số lượng: 1) 
Áo khoác (Amount: 280.000.00 VND. Số lượng: 1) 
Total: 1.277.000.00 VND</t>
  </si>
  <si>
    <t>Áo sơ mi dài tay (Amount: 200.000.00 VND. Số lượng: 1) 
Áo sơ mi cộc tay (Amount: 200.000.00 VND. Số lượng: 1) 
Chân váy kẻ (Amount: 183.000.00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Áo khoác (Amount: 280.000.00 VND. Số lượng: 1) 
Áo Hoodie (Amount: 370.000.00 VND. Số lượng: 1) 
Total: 1.922.000.00 VND</t>
  </si>
  <si>
    <t>Áo sơ mi dài tay (Amount: 200.000.00 VND. Số lượng: 1) 
Áo sơ mi cộc tay (Amount: 200.000.00 VND. Số lượng: 1) 
Quần dài âu (Amount: 278.000.00 VND. Số lượng: 3) 
Quần sooc âu (Amount: 215.000.00 VND. Số lượng: 2) 
Áo polo dài tay (Amount: 195.000.00 VND. Số lượng: 1)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3.491.000.00 VND</t>
  </si>
  <si>
    <t>Áo sơ mi dài tay (Amount: 200.000.00 VND. Số lượng: 2) 
Áo sơ mi cộc tay (Amount: 200.000.00 VND. Số lượng: 1) 
Quần dài âu (Amount: 278.000.00 VND. Số lượng: 2) 
Quần sooc âu (Amount: 215.000.00 VND. Số lượng: 1)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2) 
Áo Hoodie (Amount: 370.000.00 VND. Số lượng: 1) 
Total: 3.110.000.00 VND</t>
  </si>
  <si>
    <t>Áo sơ mi dài tay (Amount: 200.000.00 VND. Số lượng: 1) 
Áo sơ mi cộc tay (Amount: 200.000.00 VND. Số lượng: 1) 
Chân váy kẻ (Amount: 183.000.00 VND. Số lượng: 3) 
Áo polo dài tay (Amount: 195.000.00 VND. Số lượng: 2) 
Áo polo cộc tay (Amount: 184.000.00 VND. Số lượng: 3)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2.971.000.00 VND</t>
  </si>
  <si>
    <t>Áo sơ mi dài tay (Amount: 200.000.00 VND. Số lượng: 2) 
Áo sơ mi cộc tay (Amount: 200.000.00 VND. Số lượng: 2) 
Quần dài âu (Amount: 278.000.00 VND. Số lượng: 3) 
Chân váy kẻ (Amount: 183.000.00 VND. Số lượng: 3) 
Quần sooc âu (Amount: 215.000.00 VND. Số lượng: 1)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4.236.000.00 VND</t>
  </si>
  <si>
    <t>Áo sơ mi cộc tay (Amount: 200.000.00 VND. Số lượng: 1) 
Chân váy kẻ (Amount: 183.000.00 VND. Số lượng: 2) 
Áo polo dài tay (Amount: 195.000.00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2) 
Total: 2.314.000.00 VND</t>
  </si>
  <si>
    <t>Áo sơ mi dài tay (Amount: 200.000.00 VND. Số lượng: 1) 
Áo sơ mi cộc tay (Amount: 200.000.00 VND. Số lượng: 2) 
Quần dài âu (Amount: 278.000.00 VND. Số lượng: 2) 
Quần sooc âu (Amount: 215.000.00 VND. Số lượng: 2) 
Áo polo dài tay (Amount: 195.000.00 VND. Số lượng: 1) 
Áo polo cộc tay (Amount: 184.000.00 VND. Số lượng: 2) 
Quần dài thể thao (Amount: 170.000.00 VND. Số lượng: 1) 
Quần sooc thể thao (Amount: 120.000.00 VND. Số lượng: 1) 
Áo Hoodie (Amount: 370.000.00 VND. Số lượng: 1) 
Total: 2.809.000.00 VND</t>
  </si>
  <si>
    <t>Áo sơ mi dài tay (Amount: 200.000.00 VND. Số lượng: 1) 
Áo sơ mi cộc tay (Amount: 200.000.00 VND. Số lượng: 1) 
Chân váy kẻ (Amount: 183.000.00 VND. Số lượng: 3)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2.397.000.00 VND</t>
  </si>
  <si>
    <t>Áo sơ mi dài tay (Amount: 200.000.00 VND. Số lượng: 1) 
Quần dài âu (Amount: 278.000.00 VND. Số lượng: 2) 
Quần sooc âu (Amount: 215.000.00 VND. Số lượng: 2) 
Áo polo cộc tay (Amount: 184.000.00 VND. Số lượng: 2) 
Áo cộc tay thể thao (Amount: 140.000.00 VND. Số lượng: 1) 
Quần dài thể thao (Amount: 170.000.00 VND. Số lượng: 1) 
Quần sooc thể thao (Amount: 120.000.00 VND. Số lượng: 1) 
Áo khoác (Amount: 280.000.00 VND. Số lượng: 1) 
Total: 2.264.000.00 VND</t>
  </si>
  <si>
    <t>Áo sơ mi dài tay (Amount: 200.000.00 VND. Số lượng: 2) 
Áo sơ mi cộc tay (Amount: 200.000.00 VND. Số lượng: 2) 
Quần dài âu (Amount: 278.000.00 VND. Số lượng: 1) 
Chân váy kẻ (Amount: 183.000.00 VND. Số lượng: 2) 
Áo polo dài tay (Amount: 195.000.00 VND. Số lượng: 1) 
Áo polo cộc tay (Amount: 184.000.00 VND. Số lượng: 1) 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2.903.000.00 VND</t>
  </si>
  <si>
    <t>Áo sơ mi dài tay (Amount: 200,000.00 VND, Số lượng: 1) 
Áo sơ mi cộc tay (Amount: 200,000.00 VND, Số lượng: 1) 
Chân váy kẻ (Amount: 183,000.00 VND, Số lượng: 2) 
Áo polo dài tay (Amount: 195,000.00 VND, Số lượng: 1)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2,409,000.00 VND + 1 váy = 2.592.000</t>
  </si>
  <si>
    <t>Áo sơ mi dài tay (Amount: 200,000.00 VND, Số lượng: 1) 
Áo sơ mi cộc tay (Amount: 200,000.00 VND, Số lượng: 1) 
Quần dài âu (Amount: 278,000.00 VND, Số lượng: 1) 
Quần sooc âu (Amount: 215,000.00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2,352,000.00 VND
Quần dài âu (Amount: 278,000.00 VND, Số lượng: 1) 
Áo polo cộc tay (Amount: 184,000.00 VND, Số lượng: 1) 
Total: 462,000.00 VND</t>
  </si>
  <si>
    <t>Quần sooc âu (Amount: 215.000.00 VND. Số lượng: 1) 
Áo polo dài tay (Amount: 195.000.00 VND. Số lượng: 1) 
Áo polo cộc tay (Amount: 184.000.00 VND. Số lượng: 1) 
Áo Hoodie (Amount: 370.000.00 VND. Số lượng: 1) 
Total: 964.000.00 VND
Áo sơ mi dài tay (Amount: 200,000.00 VND, Số lượng: 1) 
Quần dài âu (Amount: 278,000.00 VND, Số lượng: 1) 
Quần sooc âu (Amount: 215,000.00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1,782,000.00 VND</t>
  </si>
  <si>
    <t>Áo cộc tay thể thao (Amount: 140.000.00 VND. Số lượng: 1) 
Total: 140.000.00 VND
Áo sơ mi dài tay (Amount: 200,000.00 VND, Số lượng: 1) 
Áo sơ mi cộc tay (Amount: 200,000.00 VND, Số lượng: 1) 
Quần dài âu (Amount: 278,000.00 VND, Số lượng: 2) 
Quần sooc âu (Amount: 215,000.00 VND, Số lượng: 1) 
Áo polo dài tay (Amount: 195,000.00 VND, Số lượng: 2) 
Áo polo cộc tay (Amount: 184,000.00 VND, Số lượng: 2) 
Quần dài thể thao (Amount: 170,000.00 VND, Số lượng: 1) 
Quần sooc thể thao (Amount: 120,000.00 VND, Số lượng: 1) 
Áo khoác (Amount: 280,000.00 VND, Số lượng: 1) 
Áo Hoodie (Amount: 370,000.00 VND, Số lượng: 1) 
Total: 2,869,000.00 VND</t>
  </si>
  <si>
    <t>Quần dài thể thao (Amount: 170.000.00 VND. Số lượng: 1) 
Total: 170.000.00 VND
Áo sơ mi cộc tay (Amount: 200,000.00 VND, Số lượng: 1) 
Quần dài âu (Amount: 278,000.00 VND, Số lượng: 2) 
Áo polo cộc tay (Amount: 184,000.00 VND, Số lượng: 2) 
Total: 1,124,000.00 VND</t>
  </si>
  <si>
    <t>Quần dài âu (Amount: 278.000.00 VND. Số lượng: 1) 
Total: 278.000.00 VND + 1 áo dài tay, 1 áo sơm mi cộc tay</t>
  </si>
  <si>
    <t>Áo sơ mi dài tay (Amount: 200.000.00 VND. Số lượng: 1) 
Áo sơ mi cộc tay (Amount: 200.000.00 VND. Số lượng: 1) 
Áo polo dài tay (Amount: 195.000.00 VND. Số lượng: 1) 
Áo polo cộc tay (Amount: 184.000.00 VND. Số lượng: 2) 
Total:  963.000.00 VND
Quần dài âu (Amount: 278,000.00 VND, Số lượng: 1) 
Quần sooc âu (Amount: 215,000.00 VND, Số lượng: 1) 
Áo polo dài tay (Amount: 195,000.00 VND, Số lượng: 1) 
Áo polo cộc tay (Amount: 184,000.00 VND, Số lượng: 1) 
Quần sooc thể thao (Amount: 120,000.00 VND, Số lượng: 1) 
Áo khoác (Amount: 280,000.00 VND, Số lượng: 1) 
Total: 1,272,000.00 VND</t>
  </si>
  <si>
    <t>Áo sơ mi dài tay (Amount: 200,000.00 VND, Số lượng: 1) 
Áo sơ mi cộc tay (Amount: 200,000.00 VND, Số lượng: 1) 
Quần dài âu (Amount: 278,000.00 VND, Số lượng: 2) 
Quần sooc âu (Amount: 215,000.00 VND, Số lượng: 2) 
Áo polo dài tay (Amount: 195,000.00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3,224,000.00 VND</t>
  </si>
  <si>
    <t>Áo sơ mi dài tay (Amount: 200,000.00 VND, Số lượng: 2) 
Áo sơ mi cộc tay (Amount: 200,000.00 VND, Số lượng: 1) 
Quần dài âu (Amount: 278,000.00 VND, Số lượng: 2) 
Quần sooc âu (Amount: 215,000.00 VND, Số lượng: 2) 
Áo polo dài tay (Amount: 195,000.00 VND, Số lượng: 3) 
Áo polo cộc tay (Amount: 184,000.00 VND, Số lượng: 3) 
Total: 2,723,000.00 VND
Áo cộc tay thể thao (Amount: 140.000.00 VND. Số lượng: 1) 
Quần dài thể thao (Amount: 170.000.00 VND. Số lượng: 1) 
Quần sooc thể thao (Amount: 120.000.00 VND. Số lượng: 1) 
Áo khoác (Amount: 280.000.00 VND. Số lượng: 1) 
Áo Hoodie (Amount: 370.000.00 VND. Số lượng: 1) 
Total: 1.080.000.00 VND</t>
  </si>
  <si>
    <t>Áo sơ mi cộc tay (Amount: 200,000.00 VND, Số lượng: 1) 
Quần dài âu (Amount: 278,000.00 VND, Số lượng: 1) 
Quần sooc âu (Amount: 215,000.00 VND, Số lượng: 1) 
Áo polo dài tay (Amount: 195,000.00 VND, Số lượng: 1) 
Áo polo cộc tay (Amount: 184,000.00 VND, Số lượng: 2) 
Áo khoác (Amount: 280,000.00 VND, Số lượng: 1) 
Total: 1,536,000.00 VND
Áo cộc tay thể thao (Amount: 140.000.00 VND. Số lượng: 1) 
Quần dài thể thao (Amount: 170.000.00 VND. Số lượng: 1) 
Áo Hoodie (Amount: 370.000.00 VND. Số lượng: 1) 
Total: 680.000.00 VND</t>
  </si>
  <si>
    <t>Áo sơ mi dài tay (Amount: 200,000.00 VND, Số lượng: 2) 
Áo sơ mi cộc tay (Amount: 200,000.00 VND, Số lượng: 2) 
Chân váy kẻ (Amount: 183,000.00 VND, Số lượng: 2) 
Áo cộc tay thể thao (Amount: 140,000.00 VND, Số lượng: 1) 
Quần dài thể thao (Amount: 170,000.00 VND, Số lượng: 1) 
Quần sooc thể thao (Amount: 120,000.00 VND, Số lượng: 1) 
Total: 1,596,000.00 VND
Chân váy kẻ (Amount: 183.000.00 VND. Số lượng: 1) 
Áo polo dài tay (Amount: 195.000.00 VND. Số lượng: 1) 
Áo polo cộc tay (Amount: 184.000.00 VND. Số lượng: 1) 
Total: 562.000.00 VND</t>
  </si>
  <si>
    <t>Trường Tiểu học Nguyễn Siêu</t>
  </si>
  <si>
    <t>DANH SÁCH ĐĂNG KÝ TOÀN TRƯỜNG</t>
  </si>
  <si>
    <t>Họ và tên</t>
  </si>
  <si>
    <t>Trịnh Minh An</t>
  </si>
  <si>
    <t>Nguyễn Phương Tuệ Anh</t>
  </si>
  <si>
    <t>Từ Gia Bảo</t>
  </si>
  <si>
    <t>Nguyễn Thanh Bình</t>
  </si>
  <si>
    <t>Chu Xuân Cường</t>
  </si>
  <si>
    <t>Bùi Tuệ Khánh Chi</t>
  </si>
  <si>
    <t>Trịnh Vân Chi</t>
  </si>
  <si>
    <t>Nguyễn Hoàng Duy</t>
  </si>
  <si>
    <t>Phạm  Dương Đức</t>
  </si>
  <si>
    <t>Trần Hà An Hà An</t>
  </si>
  <si>
    <t>Nguyễn Anh Huy</t>
  </si>
  <si>
    <t>Phạm Đức Huy</t>
  </si>
  <si>
    <t>Trần Gia Huy</t>
  </si>
  <si>
    <t>Nguyen Justin</t>
  </si>
  <si>
    <t>Lê Thị Ngọc Khánh</t>
  </si>
  <si>
    <t>Phạm Anh Khoa</t>
  </si>
  <si>
    <t>Nguyễn Minh Khuê</t>
  </si>
  <si>
    <t>Trần Anh Minh</t>
  </si>
  <si>
    <t>Đặng Hà My</t>
  </si>
  <si>
    <t>Nguyễn Huyền My</t>
  </si>
  <si>
    <t>Phương Khánh Ngọc</t>
  </si>
  <si>
    <t>Phạm Anh THƯ</t>
  </si>
  <si>
    <t>Trần Ngọc Anh Thư</t>
  </si>
  <si>
    <t>Đào Minh Trí</t>
  </si>
  <si>
    <t>Nguyễn An Vy</t>
  </si>
  <si>
    <t>Rong Yan Yue</t>
  </si>
  <si>
    <t>Lê Nguyễn Trình Anh</t>
  </si>
  <si>
    <t>Nguyễn Hoàng Quỳnh Anh</t>
  </si>
  <si>
    <t>Vũ Diệp Anh</t>
  </si>
  <si>
    <t>Lê Ngọc Duy Duy</t>
  </si>
  <si>
    <t>Nguyễn Yên Đan</t>
  </si>
  <si>
    <t>Nguyễn Minh Đăng</t>
  </si>
  <si>
    <t>Trần Công Hiếu</t>
  </si>
  <si>
    <t>Nguyễn Minh Khang</t>
  </si>
  <si>
    <t>Nguyễn Minh Khiêm</t>
  </si>
  <si>
    <t>NGUYỄN MINH KHÔI</t>
  </si>
  <si>
    <t>Trần Hạ Lam</t>
  </si>
  <si>
    <t>Đỗ Tùng Lâm</t>
  </si>
  <si>
    <t>Vũ Cát Gia Linh</t>
  </si>
  <si>
    <t>Nguyễn Bùi Tuệ Minh</t>
  </si>
  <si>
    <t>Nguyễn Duy Minh</t>
  </si>
  <si>
    <t>Nguyễn Quốc Minh</t>
  </si>
  <si>
    <t>Nguyễn Trà  My</t>
  </si>
  <si>
    <t>Hà Thảo Nguyên</t>
  </si>
  <si>
    <t>Nguyễn Hải Phong</t>
  </si>
  <si>
    <t>Trần An Phương</t>
  </si>
  <si>
    <t>Mẫn Mai Tú</t>
  </si>
  <si>
    <t>Vũ Minh Lâm Tùng</t>
  </si>
  <si>
    <t>LÊ ĐỨC TRỌNG</t>
  </si>
  <si>
    <t>Lê Lam Vy</t>
  </si>
  <si>
    <t>Phạm Đức An</t>
  </si>
  <si>
    <t>Mạc Phúc Hà Anh</t>
  </si>
  <si>
    <t>Phạm Nguyễn Minh Anh</t>
  </si>
  <si>
    <t>VŨ HOÀNG BÁCH</t>
  </si>
  <si>
    <t>Trần Phương Chi</t>
  </si>
  <si>
    <t>Dương Trung Dũng</t>
  </si>
  <si>
    <t>NGUYỄN NGỌC THUỲ DƯƠNG</t>
  </si>
  <si>
    <t>Lê quang Đăng</t>
  </si>
  <si>
    <t>Nhữ Sơn Hà</t>
  </si>
  <si>
    <t>Phạm Gia Hân</t>
  </si>
  <si>
    <t>Nguyễn Minh Khôi</t>
  </si>
  <si>
    <t>Nguyễn Ngọc Tường Lam</t>
  </si>
  <si>
    <t>Bùi Minh Lâm</t>
  </si>
  <si>
    <t>Mai Hoàng Lâm</t>
  </si>
  <si>
    <t>Phan Hoàng Long</t>
  </si>
  <si>
    <t>Nguyễn Hồng Thanh Mai</t>
  </si>
  <si>
    <t>Nguyễn Trần Nhật Minh</t>
  </si>
  <si>
    <t>Nguyễn Hà My</t>
  </si>
  <si>
    <t>Phạm Nhật Nam</t>
  </si>
  <si>
    <t>Lê Tuấn Phát</t>
  </si>
  <si>
    <t>Phạm dương Phong</t>
  </si>
  <si>
    <t>Nguyễn Nhật Phương</t>
  </si>
  <si>
    <t>Đỗ Thanh Thư</t>
  </si>
  <si>
    <t>Vũ Minh Trang</t>
  </si>
  <si>
    <t>Hoàng Trương Khánh Vy</t>
  </si>
  <si>
    <t>Hoàng Lê Khánh An</t>
  </si>
  <si>
    <t>Nguyễn Tuệ An</t>
  </si>
  <si>
    <t>Lê Linh Anh</t>
  </si>
  <si>
    <t>Nguyễn Minh Anh</t>
  </si>
  <si>
    <t>Nguyễn Bảo Quỳnh Anh</t>
  </si>
  <si>
    <t>Phạm Minh Châu</t>
  </si>
  <si>
    <t>Lưu Phạm Kiều Diễm</t>
  </si>
  <si>
    <t>Bùi Trung Dũng</t>
  </si>
  <si>
    <t>LẠI CAO DUY</t>
  </si>
  <si>
    <t>Ngô Gia Huy</t>
  </si>
  <si>
    <t>Nguyễn Thảo Hân</t>
  </si>
  <si>
    <t>Nguyễn Trường Hiếu</t>
  </si>
  <si>
    <t>Nguyễn Sỹ Hữu Phước</t>
  </si>
  <si>
    <t>VŨ MINH KHÔI</t>
  </si>
  <si>
    <t>LÊ DUY LÂM</t>
  </si>
  <si>
    <t>Nguyễn Đức Long</t>
  </si>
  <si>
    <t>NGUYỄN KHÁNH PHƯƠNG LY</t>
  </si>
  <si>
    <t>Nguyễn Đăng Nhật Minh</t>
  </si>
  <si>
    <t>Nguyễn Nhật Khánh Minh</t>
  </si>
  <si>
    <t>Nguyễn Trần Minh</t>
  </si>
  <si>
    <t>Trần Hà My</t>
  </si>
  <si>
    <t>Bùi Phúc Nam</t>
  </si>
  <si>
    <t>Dương Phương Nghi</t>
  </si>
  <si>
    <t>Nông Quang Phong</t>
  </si>
  <si>
    <t>Bùi Khánh Vy</t>
  </si>
  <si>
    <t>Lê Nguyễn Nhật Vy</t>
  </si>
  <si>
    <t>Phạm Hà An</t>
  </si>
  <si>
    <t>Nguyễn Lê Tú Anh</t>
  </si>
  <si>
    <t>Lê Hoàng Bách</t>
  </si>
  <si>
    <t>Cù Quốc Bảo</t>
  </si>
  <si>
    <t>LÊ MINH CHÂU</t>
  </si>
  <si>
    <t>Nguyễn Ngọc Diệp</t>
  </si>
  <si>
    <t>Nguyễn Quang Hiển</t>
  </si>
  <si>
    <t>Nguyễn Minh Huy</t>
  </si>
  <si>
    <t>VŨ THẾ KIÊN</t>
  </si>
  <si>
    <t>Nguyễn Đăng Khôi</t>
  </si>
  <si>
    <t>Phan Khôi</t>
  </si>
  <si>
    <t>Nguyễn Quang Lâm</t>
  </si>
  <si>
    <t>Bùi Nguyễn Ngọc Mai</t>
  </si>
  <si>
    <t>Hoàng Hạnh Minh</t>
  </si>
  <si>
    <t>NGUYỄN TUẤN MINH</t>
  </si>
  <si>
    <t>Vũ Hà Kiều My</t>
  </si>
  <si>
    <t>Lê Nhật Nam</t>
  </si>
  <si>
    <t>Phạm Lê Thành Nam</t>
  </si>
  <si>
    <t>Võ Hồng nam</t>
  </si>
  <si>
    <t>Nguyễn Khánh Ngọc</t>
  </si>
  <si>
    <t>Nguyễn Lân Nhã</t>
  </si>
  <si>
    <t>Trần Hoàng An Nhiên</t>
  </si>
  <si>
    <t>Lê Ngọc Minh Tâm</t>
  </si>
  <si>
    <t>Đinh Tiến Thành</t>
  </si>
  <si>
    <t>Phan Diệp Minh Thảo</t>
  </si>
  <si>
    <t>Trương Quỳnh Trang</t>
  </si>
  <si>
    <t>Lê Mỹ Anh</t>
  </si>
  <si>
    <t>Trần Quỳnh Anh</t>
  </si>
  <si>
    <t>Nguyễn Bảo Minh Châu</t>
  </si>
  <si>
    <t>Lã Phương Chi</t>
  </si>
  <si>
    <t>Trần Nguyễn Khánh Chi</t>
  </si>
  <si>
    <t>Nguyễn Hoàng Dương</t>
  </si>
  <si>
    <t>Hoàng Minh Huy</t>
  </si>
  <si>
    <t>Nguyễn Cảnh Hưng</t>
  </si>
  <si>
    <t>NGUYỄN NGỌC ĐĂNG KHÔI</t>
  </si>
  <si>
    <t>Tạ Minh Khuê</t>
  </si>
  <si>
    <t>Nguyễn Hải Minh</t>
  </si>
  <si>
    <t>Phạm Nhật Minh</t>
  </si>
  <si>
    <t>Trần Quang Nam</t>
  </si>
  <si>
    <t>Nguyễn Phương Nga</t>
  </si>
  <si>
    <t>Trần Bảo Khánh Ngọc</t>
  </si>
  <si>
    <t>Nguyễn Minh Nhật</t>
  </si>
  <si>
    <t>Nguyễn Quốc Nhật Minh</t>
  </si>
  <si>
    <t>Trần Hà Phương</t>
  </si>
  <si>
    <t>Đỗ Minh Quang</t>
  </si>
  <si>
    <t>Vũ Đăng Quang Quang</t>
  </si>
  <si>
    <t>LÊ TUẤN TÚ</t>
  </si>
  <si>
    <t>Trần Lê Tú Anh</t>
  </si>
  <si>
    <t>Nguyễn Tiến Thành</t>
  </si>
  <si>
    <t>Vũ Ngọc Bảo Trâm</t>
  </si>
  <si>
    <t>Nguyễn khánh Vi</t>
  </si>
  <si>
    <t>Trịnh Duy Việt</t>
  </si>
  <si>
    <t>Đỗ Thùy An</t>
  </si>
  <si>
    <t>Nguyễn Diệu Anh</t>
  </si>
  <si>
    <t>Phạm Huyền Anh</t>
  </si>
  <si>
    <t>Đặng Duy Bách</t>
  </si>
  <si>
    <t>Hồ Quang Đức Bình</t>
  </si>
  <si>
    <t>Vương minh Châu</t>
  </si>
  <si>
    <t>Phạm Xuân Ngọc Diệp</t>
  </si>
  <si>
    <t>Nguyễn Ngọc Minh Duy</t>
  </si>
  <si>
    <t>Lê trung Hiếu</t>
  </si>
  <si>
    <t>Lê Quốc Khang</t>
  </si>
  <si>
    <t>Trần Trọng Khôi</t>
  </si>
  <si>
    <t>Kiều Long</t>
  </si>
  <si>
    <t>Bùi Quang Minh</t>
  </si>
  <si>
    <t>Nguyễn Hoàng Minh</t>
  </si>
  <si>
    <t>Đặng Minh Dũng</t>
  </si>
  <si>
    <t>Đỗ mỹ Nhật</t>
  </si>
  <si>
    <t>Nguyễn An Nhiên</t>
  </si>
  <si>
    <t>Trần Đức Phúc</t>
  </si>
  <si>
    <t>Nguyễn Minh Phương</t>
  </si>
  <si>
    <t>Nguyễn Minh Quân</t>
  </si>
  <si>
    <t>Phạm Phú Thành</t>
  </si>
  <si>
    <t>Phạm hoàng Thư</t>
  </si>
  <si>
    <t>Nguyễn Khánh Trang</t>
  </si>
  <si>
    <t>Lê Khánh Vi</t>
  </si>
  <si>
    <t>Phạm Hoàng An</t>
  </si>
  <si>
    <t>Bùi Phương Tú Anh</t>
  </si>
  <si>
    <t>Nguyễn Đức Anh</t>
  </si>
  <si>
    <t>nguyễn trí bảo</t>
  </si>
  <si>
    <t>Nguyễn Ngọc Minh Chi</t>
  </si>
  <si>
    <t>Dương Thùy Dương</t>
  </si>
  <si>
    <t>Hà Phạm Mạnh Hùng</t>
  </si>
  <si>
    <t>Vũ Gia Khánh</t>
  </si>
  <si>
    <t>Đỗ Đăng Khoa</t>
  </si>
  <si>
    <t>Bùi Nguyễn Minh Khôi</t>
  </si>
  <si>
    <t>Đặng Dương Phương Linh</t>
  </si>
  <si>
    <t>Dương Công Minh</t>
  </si>
  <si>
    <t>VŨ MỸ AN</t>
  </si>
  <si>
    <t>ĐOÀN NAM</t>
  </si>
  <si>
    <t>Mai Minh Ngọc</t>
  </si>
  <si>
    <t>Trần Khôi Nguyên</t>
  </si>
  <si>
    <t>Nguyễn Đức Quang</t>
  </si>
  <si>
    <t>PHẠM Minh Quân</t>
  </si>
  <si>
    <t>Nguyễn Linh Thư</t>
  </si>
  <si>
    <t>Phạm Minh Trí</t>
  </si>
  <si>
    <t>Trần Vũ</t>
  </si>
  <si>
    <t>Vũ tường Vy</t>
  </si>
  <si>
    <t>Hoàng Trúc An</t>
  </si>
  <si>
    <t>Huỳnh Diệp An</t>
  </si>
  <si>
    <t>Bùi Tuấn Anh</t>
  </si>
  <si>
    <t>Phạm Quốc Anh</t>
  </si>
  <si>
    <t>Ngô Vi Sơn Bách</t>
  </si>
  <si>
    <t>Nguyễn Diệu Chi</t>
  </si>
  <si>
    <t>Hoàng Dương Ngọc Diệp</t>
  </si>
  <si>
    <t>Phan Anh Huy</t>
  </si>
  <si>
    <t>Trần Minh Khang</t>
  </si>
  <si>
    <t>NGUYỄN HỮU KHOA</t>
  </si>
  <si>
    <t>Nguyễn Đình Đăng Khôi</t>
  </si>
  <si>
    <t>Trần Nguyễn Ngọc Minh Khuê</t>
  </si>
  <si>
    <t>Phạm Nguyễn Bảo Lâm</t>
  </si>
  <si>
    <t>VŨ NGỌC TRÚC MAI</t>
  </si>
  <si>
    <t>Đỗ Ngọc Tuệ Minh</t>
  </si>
  <si>
    <t>Nguyễn Bình Minh</t>
  </si>
  <si>
    <t>An Hạ Nhiên</t>
  </si>
  <si>
    <t>Nghiêm Hoàng Phúc</t>
  </si>
  <si>
    <t>Võ Tá Nhật Quân</t>
  </si>
  <si>
    <t>Dương Vĩ Quyên</t>
  </si>
  <si>
    <t>Phạm Thái Sơn</t>
  </si>
  <si>
    <t>Trần Hoài Trung</t>
  </si>
  <si>
    <t>Bùi Hữu Quốc Vượng</t>
  </si>
  <si>
    <t>Trịnh Tường Vy</t>
  </si>
  <si>
    <t>Phùng Minh An</t>
  </si>
  <si>
    <t>Trần Khánh An</t>
  </si>
  <si>
    <t>Lê Hà Anh</t>
  </si>
  <si>
    <t>Mai Huy Tùng Anh</t>
  </si>
  <si>
    <t>Trương Minh Anh</t>
  </si>
  <si>
    <t>Hà Nguyên Ngọc Chi</t>
  </si>
  <si>
    <t>Nghiêm Xuân Đạt</t>
  </si>
  <si>
    <t>Lại Nhật Huy</t>
  </si>
  <si>
    <t>Đinh Thuỵ Khanh</t>
  </si>
  <si>
    <t>Nguyễn Lê Vân Khánh</t>
  </si>
  <si>
    <t>Nguyễn Trọng Minh Khôi</t>
  </si>
  <si>
    <t>Trần Đăng Khôi</t>
  </si>
  <si>
    <t>Vũ Tuệ Linh</t>
  </si>
  <si>
    <t>Nguyễn Phạm Nhật Minh</t>
  </si>
  <si>
    <t>Đỗ Nhật mỹ</t>
  </si>
  <si>
    <t>NGUYỄN SƠN NAM</t>
  </si>
  <si>
    <t>NGUYẾN SƠN NAM</t>
  </si>
  <si>
    <t>Nghiêm Bá Khánh Ngọc</t>
  </si>
  <si>
    <t>Vương Bảo Ngọc</t>
  </si>
  <si>
    <t>Nguyễn Vi Thảo Nguyên</t>
  </si>
  <si>
    <t>KIỀU PHONG</t>
  </si>
  <si>
    <t>Đặng An Phúc</t>
  </si>
  <si>
    <t>Nguyễn Hồng Quang</t>
  </si>
  <si>
    <t>Nguyễn Cát Tường Vy</t>
  </si>
  <si>
    <t>NGUYỄN NAM AN</t>
  </si>
  <si>
    <t>Thiều Lê Bảo An</t>
  </si>
  <si>
    <t>Đoàn Thục Anh</t>
  </si>
  <si>
    <t>Trần Đăng Nhật Anh</t>
  </si>
  <si>
    <t>Phạm Cao Phương Dung</t>
  </si>
  <si>
    <t>Nguyễn Ngọc Linh Đan</t>
  </si>
  <si>
    <t>Nguyễn Hải Đăng</t>
  </si>
  <si>
    <t>Nguyễn Minh Hoàng</t>
  </si>
  <si>
    <t>Ngô Nguyên Hưng</t>
  </si>
  <si>
    <t>Trần Phúc Khang</t>
  </si>
  <si>
    <t>Tạ Gia Khánh</t>
  </si>
  <si>
    <t>Nguyễn Đạt Nam Khôi</t>
  </si>
  <si>
    <t>Trần Mạnh Khôi</t>
  </si>
  <si>
    <t>Nguyễn Linh Lâm</t>
  </si>
  <si>
    <t>Hoàng Nhật Minh</t>
  </si>
  <si>
    <t>LÊ TRÀ MY</t>
  </si>
  <si>
    <t>Phạm Đình Nguyên</t>
  </si>
  <si>
    <t>NGUYỄN LÊ MINH NHẬT</t>
  </si>
  <si>
    <t>Phạm Quốc Phong</t>
  </si>
  <si>
    <t>Nguyễn Gia Thanh Tú</t>
  </si>
  <si>
    <t>Nguyễn Gia Vinh</t>
  </si>
  <si>
    <t>Mar 24, 2017</t>
  </si>
  <si>
    <t>Nguyễn Trà My</t>
  </si>
  <si>
    <t>0989685364</t>
  </si>
  <si>
    <t>tramy.coe@gmail.com</t>
  </si>
  <si>
    <t>Áo sơ mi dài tay (Amount: 200,000.00 VND, Số lượng: 1) 
Áo sơ mi cộc tay (Amount: 200,000.00 VND, Số lượng: 1) 
Quần dài âu (Amount: 278,000.00 VND, Số lượng: 1) 
Áo polo cộc tay (Amount: 184,000.00 VND, Số lượng: 1) 
Áo cộc tay thể thao (Amount: 140,000.00 VND, Số lượng: 1) 
Quần dài thể thao (Amount: 170,000.00 VND, Số lượng: 1) 
Áo khoác (Amount: 280,000.00 VND, Số lượng: 1) 
Total: 1,452,000.00 VND</t>
  </si>
  <si>
    <t>Jul 12, 2024</t>
  </si>
  <si>
    <t>Nguyễn Quốc Nhật</t>
  </si>
  <si>
    <t>Vũ Đăng</t>
  </si>
  <si>
    <t>Trần Lê Tú</t>
  </si>
  <si>
    <t xml:space="preserve">Đặng Minh </t>
  </si>
  <si>
    <t>Vũ Mỹ</t>
  </si>
  <si>
    <t>Đoàn</t>
  </si>
  <si>
    <t>Jul 17, 2023</t>
  </si>
  <si>
    <t>Lê Nhật Anh</t>
  </si>
  <si>
    <t>2017</t>
  </si>
  <si>
    <t>Jul 16, 2023</t>
  </si>
  <si>
    <t>Nguyễn Nam Anh</t>
  </si>
  <si>
    <t>2013</t>
  </si>
  <si>
    <t>Nguyễn Lân Vũ</t>
  </si>
  <si>
    <t>0904359593</t>
  </si>
  <si>
    <t>lanvuvr@gmail.com</t>
  </si>
  <si>
    <t>Áo sơ mi dài tay (Amount: 200,000.00 VND, Số lượng: 1) 
Áo sơ mi cộc tay (Amount: 200,000.00 VND, Số lượng: 1) 
Quần dài âu (Amount: 278,000.00 VND, Số lượng: 1) 
Quần sooc âu (Amount: 215,000.00 VND, Số lượng: 1) 
Áo polo dài tay (Amount: 195,000.00 VND, Số lượng: 2) 
Áo polo cộc tay (Amount: 184,000.00 VND, Số lượng: 2) 
Total: 1,651,000.00 VND</t>
  </si>
  <si>
    <t>Jul 18, 2023</t>
  </si>
  <si>
    <t>Bùi Nguyên</t>
  </si>
  <si>
    <t>Bùi Nguyên Bình</t>
  </si>
  <si>
    <t>2015</t>
  </si>
  <si>
    <t>Nguyễn Lệ Hằng</t>
  </si>
  <si>
    <t>0975173333</t>
  </si>
  <si>
    <t>megau321593@gmail.com</t>
  </si>
  <si>
    <t>Áo sơ mi dài tay (Amount: 200,000.00 VND, Số lượng: 1) 
Áo sơ mi cộc tay (Amount: 200,000.00 VND, Số lượng: 2) 
Quần dài âu (Amount: 278,000.00 VND, Số lượng: 2) 
Quần sooc âu (Amount: 215,000.00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3,034,000.00 VND</t>
  </si>
  <si>
    <t>Phan Bảo</t>
  </si>
  <si>
    <t>Phan Bảo Châu</t>
  </si>
  <si>
    <t>Feb 25, 2016</t>
  </si>
  <si>
    <t>2016</t>
  </si>
  <si>
    <t>Bùi Cúc Phương</t>
  </si>
  <si>
    <t>0972683066</t>
  </si>
  <si>
    <t>buiphuongdhqg@gmail.com</t>
  </si>
  <si>
    <t>Áo sơ mi cộc tay (Amount: 200,000.00 VND, Số lượng: 1) 
Quần dài âu (Amount: 278,000.00 VND, Số lượng: 1) 
Áo polo dài tay (Amount: 195,000.00 VND, Số lượng: 1) 
Áo polo cộc tay (Amount: 184,000.00 VND, Số lượng: 1) 
Áo khoác (Amount: 280,000.00 VND, Số lượng: 1) 
Áo Hoodie (Amount: 370,000.00 VND, Số lượng: 1) 
Total: 1,507,000.00 VND</t>
  </si>
  <si>
    <t>Jul 19, 2023</t>
  </si>
  <si>
    <t>Cao mạnh</t>
  </si>
  <si>
    <t>Cao mạnh Dũng</t>
  </si>
  <si>
    <t>May 3, 2015</t>
  </si>
  <si>
    <t>Nguyễn thi lan phương</t>
  </si>
  <si>
    <t>0868833826</t>
  </si>
  <si>
    <t>sangtrongquyenru@gmail.com</t>
  </si>
  <si>
    <t>Áo sơ mi dài tay (Amount: 200,000.00 VND, Số lượng: 2) 
Áo sơ mi cộc tay (Amount: 200,000.00 VND, Số lượng: 2) 
Quần dài âu (Amount: 278,000.00 VND, Số lượng: 2) 
Quần sooc âu (Amount: 215,000.00 VND, Số lượng: 2) 
Áo polo dài tay (Amount: 195,000.00 VND, Số lượng: 1)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3,429,000.00 VND</t>
  </si>
  <si>
    <t>Jul 20, 2023</t>
  </si>
  <si>
    <t>Nguyễn Đức Duy</t>
  </si>
  <si>
    <t>Nguyễn Thị Thu Dung</t>
  </si>
  <si>
    <t>0983487889</t>
  </si>
  <si>
    <t>dung1982.sicu@gmail.com</t>
  </si>
  <si>
    <t>Áo sơ mi dài tay (Amount: 200,000.00 VND, Số lượng: 2) 
Áo sơ mi cộc tay (Amount: 200,000.00 VND, Số lượng: 2) 
Quần dài âu (Amount: 278,000.00 VND, Số lượng: 2) 
Quần sooc âu (Amount: 215,000.00 VND, Số lượng: 2) 
Áo polo dài tay (Amount: 195,000.00 VND, Số lượng: 2) 
Áo polo cộc tay (Amount: 184,000.00 VND, Số lượng: 2) 
Áo cộc tay thể thao (Amount: 140,000.00 VND, Số lượng: 2) 
Quần dài thể thao (Amount: 170,000.00 VND, Số lượng: 2) 
Quần sooc thể thao (Amount: 120,000.00 VND, Số lượng: 2) 
Áo khoác (Amount: 280,000.00 VND, Số lượng: 2) 
Áo Hoodie (Amount: 370,000.00 VND, Số lượng: 1) 
Total: 4,334,000.00 VND</t>
  </si>
  <si>
    <t>Đoàn Minh</t>
  </si>
  <si>
    <t>Đoàn Minh Đăng</t>
  </si>
  <si>
    <t>Nguyễn Ngọc Nga</t>
  </si>
  <si>
    <t>0987769990</t>
  </si>
  <si>
    <t>Ngocnga1312@gmail.com</t>
  </si>
  <si>
    <t>Áo sơ mi dài tay (Amount: 200,000.00 VND, Số lượng: 1) 
Áo sơ mi cộc tay (Amount: 200,000.00 VND, Số lượng: 1) 
Quần dài âu (Amount: 278,000.00 VND, Số lượng: 2) 
Quần sooc âu (Amount: 215,000.00 VND, Số lượng: 2) 
Áo polo dài tay (Amount: 195,000.00 VND, Số lượng: 3) 
Áo polo cộc tay (Amount: 184,000.00 VND, Số lượng: 2) 
Áo cộc tay thể thao (Amount: 140,000.00 VND, Số lượng: 2) 
Quần dài thể thao (Amount: 170,000.00 VND, Số lượng: 2) 
Quần sooc thể thao (Amount: 120,000.00 VND, Số lượng: 2) 
Áo khoác (Amount: 280,000.00 VND, Số lượng: 1) 
Áo Hoodie (Amount: 370,000.00 VND, Số lượng: 1) 
Total: 3,849,000.00 VND</t>
  </si>
  <si>
    <t>Đào Quang</t>
  </si>
  <si>
    <t>Đào Quang Đức</t>
  </si>
  <si>
    <t>May 13, 2015</t>
  </si>
  <si>
    <t>0904050506</t>
  </si>
  <si>
    <t>thom.nt0808@gmail.com</t>
  </si>
  <si>
    <t>Áo sơ mi dài tay (Amount: 200,000.00 VND, Số lượng: 2) 
Áo sơ mi cộc tay (Amount: 200,000.00 VND, Số lượng: 2) 
Quần dài âu (Amount: 278,000.00 VND, Số lượng: 2) 
Quần sooc âu (Amount: 215,000.00 VND, Số lượng: 2)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3,245,000.00 VND</t>
  </si>
  <si>
    <t>Nguyễn Duy Hiếu</t>
  </si>
  <si>
    <t>May 4, 2015</t>
  </si>
  <si>
    <t>Hà Thúy Anh</t>
  </si>
  <si>
    <t>0902278888</t>
  </si>
  <si>
    <t>thuyanh.aacc@gmail.com</t>
  </si>
  <si>
    <t>Áo sơ mi dài tay (Amount: 200,000.00 VND, Số lượng: 1) 
Áo sơ mi cộc tay (Amount: 200,000.00 VND, Số lượng: 2) 
Quần dài âu (Amount: 278,000.00 VND, Số lượng: 3) 
Quần sooc âu (Amount: 215,000.00 VND, Số lượng: 2) 
Áo polo dài tay (Amount: 195,000.00 VND, Số lượng: 3) 
Áo polo cộc tay (Amount: 184,000.00 VND, Số lượng: 3) 
Áo cộc tay thể thao (Amount: 140,000.00 VND, Số lượng: 1) 
Quần dài thể thao (Amount: 170,000.00 VND, Số lượng: 1) 
Quần sooc thể thao (Amount: 120,000.00 VND, Số lượng: 1) 
Áo khoác (Amount: 280,000.00 VND, Số lượng: 2) 
Áo Hoodie (Amount: 370,000.00 VND, Số lượng: 2) 
Total: 4,731,000.00 VND</t>
  </si>
  <si>
    <t>Nguyễn Hiếu</t>
  </si>
  <si>
    <t>Nguyễn Hiếu Kiên</t>
  </si>
  <si>
    <t>Jan 28, 2014</t>
  </si>
  <si>
    <t>2014</t>
  </si>
  <si>
    <t>Nguyễn Kim Anh</t>
  </si>
  <si>
    <t>0904004323</t>
  </si>
  <si>
    <t>nkanhvn@gmail.com</t>
  </si>
  <si>
    <t>Áo sơ mi dài tay (Amount: 200,000.00 VND, Số lượng: 1) 
Áo sơ mi cộc tay (Amount: 200,000.00 VND, Số lượng: 1) 
Quần dài âu (Amount: 278,000.00 VND, Số lượng: 1) 
Quần sooc âu (Amount: 215,000.00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1,787,000.00 VND</t>
  </si>
  <si>
    <t>Jul 21, 2023</t>
  </si>
  <si>
    <t>Lâm Tử</t>
  </si>
  <si>
    <t>Kỳ</t>
  </si>
  <si>
    <t>Lâm Tử Kỳ</t>
  </si>
  <si>
    <t>Feb 26, 2014</t>
  </si>
  <si>
    <t>Lâm Hoài Uyên</t>
  </si>
  <si>
    <t>0904879600</t>
  </si>
  <si>
    <t>lamuyen84@gmail.com</t>
  </si>
  <si>
    <t>Áo sơ mi cộc tay (Amount: 200,000.00 VND, Số lượng: 1) 
Quần sooc âu (Amount: 215,000.00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1,125,000.00 VND</t>
  </si>
  <si>
    <t>Nguyễn Vũ Minh</t>
  </si>
  <si>
    <t>Nguyễn Vũ Minh Khôi</t>
  </si>
  <si>
    <t>Jan 23, 2015</t>
  </si>
  <si>
    <t>Vũ Thị Ngọc Mai</t>
  </si>
  <si>
    <t>0916857452</t>
  </si>
  <si>
    <t>mai.vungoc89@gmail.com</t>
  </si>
  <si>
    <t>Áo sơ mi dài tay (Amount: 200,000.00 VND, Số lượng: 1) 
Áo sơ mi cộc tay (Amount: 200,000.00 VND, Số lượng: 1) 
Quần sooc âu (Amount: 215,000.00 VND, Số lượng: 1) 
Áo polo dài tay (Amount: 195,000.00 VND, Số lượng: 1) 
Áo polo cộc tay (Amount: 184,000.00 VND, Số lượng: 1) 
Áo cộc tay thể thao (Amount: 140,000.00 VND, Số lượng: 1) 
Quần sooc thể thao (Amount: 120,000.00 VND, Số lượng: 1) 
Áo khoác (Amount: 280,000.00 VND, Số lượng: 1) 
Áo Hoodie (Amount: 370,000.00 VND, Số lượng: 1) 
Total: 1,904,000.00 VND</t>
  </si>
  <si>
    <t>Doãn Thanh</t>
  </si>
  <si>
    <t>Doãn Thanh Lâm</t>
  </si>
  <si>
    <t>Oct 10, 2015</t>
  </si>
  <si>
    <t>Phạm Thị Xuân Thu</t>
  </si>
  <si>
    <t>0984223828</t>
  </si>
  <si>
    <t>thupham.html@gmail.com</t>
  </si>
  <si>
    <t>Áo sơ mi dài tay (Amount: 200,000.00 VND, Số lượng: 2) 
Áo sơ mi cộc tay (Amount: 200,000.00 VND, Số lượng: 2) 
Quần dài âu (Amount: 278,000.00 VND, Số lượng: 2) 
Quần sooc âu (Amount: 215,000.00 VND, Số lượng: 2) 
Áo polo dài tay (Amount: 195,000.00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3,624,000.00 VND</t>
  </si>
  <si>
    <t>Nguyễn Minh Lâm</t>
  </si>
  <si>
    <t>Nov 4, 2013</t>
  </si>
  <si>
    <t>Nguyễn Thị Thuỳ Linh</t>
  </si>
  <si>
    <t>0902151133</t>
  </si>
  <si>
    <t>linhnt.mobi@gmail.com</t>
  </si>
  <si>
    <t>Áo sơ mi cộc tay (Amount: 200,000.00 VND, Số lượng: 1) 
Quần dài âu (Amount: 278,000.00 VND, Số lượng: 1) 
Total: 478,000.00 VND</t>
  </si>
  <si>
    <t>Phan Tùng</t>
  </si>
  <si>
    <t>Phan Tùng Lâm</t>
  </si>
  <si>
    <t>Feb 11, 2013</t>
  </si>
  <si>
    <t>Lê Thị Thu Hà</t>
  </si>
  <si>
    <t>0967658568</t>
  </si>
  <si>
    <t>halehappy123@gmail.com</t>
  </si>
  <si>
    <t>Áo sơ mi dài tay (Amount: 200,000.00 VND, Số lượng: 1) 
Áo sơ mi cộc tay (Amount: 200,000.00 VND, Số lượng: 1) 
Quần sooc âu (Amount: 215,000.00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Total: 1,424,000.00 VND</t>
  </si>
  <si>
    <t>Lê nhật</t>
  </si>
  <si>
    <t>Lê nhật Minh</t>
  </si>
  <si>
    <t>Nov 23, 2013</t>
  </si>
  <si>
    <t>Nguyễn thị phương thanh</t>
  </si>
  <si>
    <t>090499495</t>
  </si>
  <si>
    <t>Áo sơ mi dài tay (Amount: 200,000.00 VND, Số lượng: 2) 
Áo sơ mi cộc tay (Amount: 200,000.00 VND, Số lượng: 2) 
Quần dài âu (Amount: 278,000.00 VND, Số lượng: 2) 
Áo polo dài tay (Amount: 195,000.00 VND, Số lượng: 1) 
Quần dài thể thao (Amount: 170,000.00 VND, Số lượng: 1) 
Áo Hoodie (Amount: 370,000.00 VND, Số lượng: 1) 
Total: 2,091,000.00 VND</t>
  </si>
  <si>
    <t>Ngô Nhật</t>
  </si>
  <si>
    <t>Ngô Nhật Minh</t>
  </si>
  <si>
    <t>Nov 21, 2016</t>
  </si>
  <si>
    <t>Nguyễn Thị Duyên</t>
  </si>
  <si>
    <t>0389914104</t>
  </si>
  <si>
    <t>duyen.nguyen225@gmail.com</t>
  </si>
  <si>
    <t>Quần sooc âu (Amount: 215,000.00 VND, Số lượng: 1) 
Áo khoác (Amount: 280,000.00 VND, Số lượng: 1) 
Total: 495,000.00 VND</t>
  </si>
  <si>
    <t>Kiều Phúc</t>
  </si>
  <si>
    <t>Kiều Phúc Nguyên</t>
  </si>
  <si>
    <t>Jul 14, 2016</t>
  </si>
  <si>
    <t>Kiều Thị Thu Linh</t>
  </si>
  <si>
    <t>0904863431</t>
  </si>
  <si>
    <t>kieuthulinh88@gmail.com</t>
  </si>
  <si>
    <t>Áo polo cộc tay (Amount: 184,000.00 VND, Số lượng: 2) 
Áo khoác (Amount: 280,000.00 VND, Số lượng: 1) 
Total: 648,000.00 VND</t>
  </si>
  <si>
    <t>Cao Thiên</t>
  </si>
  <si>
    <t>Phú</t>
  </si>
  <si>
    <t>Cao Thiên Phú</t>
  </si>
  <si>
    <t>Trần Thị Phương Ngân</t>
  </si>
  <si>
    <t>0963279516</t>
  </si>
  <si>
    <t>nganbds8686@gmail.com</t>
  </si>
  <si>
    <t>Áo sơ mi cộc tay (Amount: 200,000.00 VND, Số lượng: 1) 
Áo polo dài tay (Amount: 195,000.00 VND, Số lượng: 1) 
Áo polo cộc tay (Amount: 184,000.00 VND, Số lượng: 1) 
Quần dài thể thao (Amount: 170,000.00 VND, Số lượng: 1) 
Áo khoác (Amount: 280,000.00 VND, Số lượng: 1) 
Total: 1,029,000.00 VND</t>
  </si>
  <si>
    <t>Vũ Đức Quang</t>
  </si>
  <si>
    <t>May 8, 2016</t>
  </si>
  <si>
    <t>Bùi Mai Phương</t>
  </si>
  <si>
    <t>0976669889</t>
  </si>
  <si>
    <t>bui.maiphuong89@gmail.com</t>
  </si>
  <si>
    <t>Quần dài âu (Amount: 278,000.00 VND, Số lượng: 2) 
Quần sooc âu (Amount: 215,000.00 VND, Số lượng: 2) 
Total: 986,000.00 VND</t>
  </si>
  <si>
    <t>Nguyễn Hiếu Quân</t>
  </si>
  <si>
    <t>Áo sơ mi dài tay (Amount: 200,000.00 VND, Số lượng: 1) 
Áo sơ mi cộc tay (Amount: 200,000.00 VND, Số lượng: 1) 
Quần dài âu (Amount: 278,000.00 VND, Số lượng: 1) 
Quần sooc âu (Amount: 215,000.00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Total: 1,702,000.00 VND</t>
  </si>
  <si>
    <t>Lại Nam</t>
  </si>
  <si>
    <t>Lại Nam Sơn</t>
  </si>
  <si>
    <t>Jun 15, 2016</t>
  </si>
  <si>
    <t>Ngô Thanh Huệ</t>
  </si>
  <si>
    <t>0915625827</t>
  </si>
  <si>
    <t>ngothanhhue@gmail.com</t>
  </si>
  <si>
    <t>Lê Trần Khánh</t>
  </si>
  <si>
    <t>Lê Trần Khánh An</t>
  </si>
  <si>
    <t>Jan 21, 2015</t>
  </si>
  <si>
    <t>Trần Thị Vân Quỳnh</t>
  </si>
  <si>
    <t>0982411181</t>
  </si>
  <si>
    <t>vanquynh11181@gmail.com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</si>
  <si>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Áo khoác (Amount: 280,000.00 VND, Số lượng: 1) 
Áo Hoodie (Amount: 370,000.00 VND, Số lượng: 1) 
Total: 2,200,000.00 VND</t>
  </si>
  <si>
    <t>Trịnh Khánh</t>
  </si>
  <si>
    <t>Trịnh Khánh An</t>
  </si>
  <si>
    <t>Nguyễn Hải Vân</t>
  </si>
  <si>
    <t>0975369866</t>
  </si>
  <si>
    <t>haivan219@gmail.com</t>
  </si>
  <si>
    <t>Áo sơ mi dài tay (Amount: 200,000.00 VND, Số lượng: 1) 
Áo sơ mi cộc tay (Amount: 200,000.00 VND, Số lượng: 1) 
Chân váy kẻ (Amount: 183,000.00 VND, Số lượng: 2) 
Áo polo dài tay (Amount: 195,000.00 VND, Số lượng: 2) 
Áo polo cộc tay (Amount: 184,000.00 VND, Số lượng: 2) 
Áo cộc tay thể thao (Amount: 140,000.00 VND, Số lượng: 2) 
Quần dài thể thao (Amount: 170,000.00 VND, Số lượng: 1) 
Quần sooc thể thao (Amount: 120,000.00 VND, Số lượng: 2) 
Áo khoác (Amount: 280,000.00 VND, Số lượng: 1) 
Áo Hoodie (Amount: 370,000.00 VND, Số lượng: 1) 
Total: 2,864,000.00 VND</t>
  </si>
  <si>
    <t>Đoàn Phương Minh</t>
  </si>
  <si>
    <t>Đoàn Phương Minh Anh</t>
  </si>
  <si>
    <t>May 29, 2016</t>
  </si>
  <si>
    <t>Nguyễn Thị Lan Phương</t>
  </si>
  <si>
    <t>0971266148</t>
  </si>
  <si>
    <t>lanphuong8589@gmail.com</t>
  </si>
  <si>
    <t>Áo sơ mi dài tay (Amount: 200,000.00 VND, Số lượng: 1) 
Chân váy kẻ (Amount: 183,000.00 VND, Số lượng: 2) 
Áo polo dài tay (Amount: 195,000.00 VND, Số lượng: 1) 
Áo polo cộc tay (Amount: 184,000.00 VND, Số lượng: 2) 
Áo cộc tay thể thao (Amount: 140,000.00 VND, Số lượng: 1) 
Quần dài thể thao (Amount: 170,000.00 VND, Số lượng: 1) 
Áo Hoodie (Amount: 370,000.00 VND, Số lượng: 1) 
Total: 1,809,000.00 VND</t>
  </si>
  <si>
    <t>Đỗ Phương</t>
  </si>
  <si>
    <t>Đỗ Phương Anh</t>
  </si>
  <si>
    <t>Aug 23, 2014</t>
  </si>
  <si>
    <t>Tạ Thị Thu Hà</t>
  </si>
  <si>
    <t>0989084645</t>
  </si>
  <si>
    <t>anh.dp230814@gmail.com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</si>
  <si>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2) 
Áo polo dài tay (Amount: 195,000.00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2,882,000.00 VND</t>
  </si>
  <si>
    <t>Nguyễn Lê Minh Anh</t>
  </si>
  <si>
    <t>Nguyễn Thị Thu Hoài</t>
  </si>
  <si>
    <t>0915058289</t>
  </si>
  <si>
    <t>nguyenthuhoaivks249@gmail.com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</si>
  <si>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1,950,000.00 VND</t>
  </si>
  <si>
    <t>Phạm Trang</t>
  </si>
  <si>
    <t>Phạm Trang Anh</t>
  </si>
  <si>
    <t>Apr 27, 2015</t>
  </si>
  <si>
    <t>Võ Thị Hằng</t>
  </si>
  <si>
    <t>0973289968</t>
  </si>
  <si>
    <t>hanghagl85@gmail.com</t>
  </si>
  <si>
    <t>Áo sơ mi dài tay (Amount: 200,000.00 VND, Số lượng: 1) 
Quần dài âu (Amount: 278,000.00 VND, Số lượng: 1) 
Quần dài thể thao (Amount: 170,000.00 VND, Số lượng: 1) 
Áo khoác (Amount: 280,000.00 VND, Số lượng: 1) 
Total: 928,000.00 VND</t>
  </si>
  <si>
    <t>Uông Mỹ</t>
  </si>
  <si>
    <t>Uông Mỹ Anh</t>
  </si>
  <si>
    <t>May 23, 2017</t>
  </si>
  <si>
    <t>0934549969</t>
  </si>
  <si>
    <t>phuongthaodr@gmail.com</t>
  </si>
  <si>
    <t>Áo sơ mi dài tay (Amount: 200,000.00 VND, Số lượng: 1) 
Áo sơ mi cộc tay (Amount: 200,000.00 VND, Số lượng: 1) 
Chân váy kẻ (Amount: 183,000.00 VND, Số lượng: 2)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1,855,000.00 VND</t>
  </si>
  <si>
    <t>Nguyễn Nhật Băng</t>
  </si>
  <si>
    <t>NGUYỄN THỊ QUỲNH ANH</t>
  </si>
  <si>
    <t>0913392222</t>
  </si>
  <si>
    <t>anhntq87@gmail.com</t>
  </si>
  <si>
    <t>Áo sơ mi dài tay (Amount: 200,000.00 VND, Số lượng: 1) 
Áo sơ mi cộc tay (Amount: 200,000.00 VND, Số lượng: 1) 
Quần dài âu (Amount: 278,000.00 VND, Số lượng: 2) 
Chân váy kẻ (Amount: 183,000.00 VND, Số lượng: 2) 
Quần sooc âu (Amount: 215,000.00 VND, Số lượng: 1) 
Áo polo dài tay (Amount: 195,000.00 VND, Số lượng: 1) 
Áo polo cộc tay (Amount: 184,000.00 VND, Số lượng: 2) 
Áo cộc tay thể thao (Amount: 140,000.00 VND, Số lượng: 2) 
Quần dài thể thao (Amount: 170,000.00 VND, Số lượng: 1) 
Quần sooc thể thao (Amount: 120,000.00 VND, Số lượng: 1) 
Áo khoác (Amount: 280,000.00 VND, Số lượng: 1) 
Áo Hoodie (Amount: 370,000.00 VND, Số lượng: 1) 
Total: 3,320,000.00 VND</t>
  </si>
  <si>
    <t>Bùi Bảo Châu</t>
  </si>
  <si>
    <t>Feb 9, 2014</t>
  </si>
  <si>
    <t>Bạch Thị Thu Trang</t>
  </si>
  <si>
    <t>0986206306</t>
  </si>
  <si>
    <t>Bachtrang.89@gmail.com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</si>
  <si>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1) 
Áo polo cộc tay (Amount: 184,000.00 VND, Số lượng: 1) 
Quần dài thể thao (Amount: 170,000.00 VND, Số lượng: 1) 
Áo khoác (Amount: 280,000.00 VND, Số lượng: 1) 
Total: 1,495,000.00 VND</t>
  </si>
  <si>
    <t>Nguyễn Phúc Thùy</t>
  </si>
  <si>
    <t>Nguyễn Phúc Thùy Chi</t>
  </si>
  <si>
    <t>Dec 6, 2015</t>
  </si>
  <si>
    <t>Trần Thị Thùy Dương</t>
  </si>
  <si>
    <t>0904084884</t>
  </si>
  <si>
    <t>namhod6483@gmail.com</t>
  </si>
  <si>
    <t>Nguyễn Thùy</t>
  </si>
  <si>
    <t>Nguyễn Thùy Chi</t>
  </si>
  <si>
    <t>Lý Thị Thu Thuỷ</t>
  </si>
  <si>
    <t>0854845149</t>
  </si>
  <si>
    <t>tlythithu@gmail.com</t>
  </si>
  <si>
    <t>Áo sơ mi dài tay (Amount: 200,000.00 VND, Số lượng: 1) 
Áo sơ mi cộc tay (Amount: 200,000.00 VND, Số lượng: 1) 
Quần dài âu (Amount: 278,000.00 VND, Số lượng: 1) 
Áo polo cộc tay (Amount: 184,000.00 VND, Số lượng: 2) 
Áo cộc tay thể thao (Amount: 140,000.00 VND, Số lượng: 2) 
Quần dài thể thao (Amount: 170,000.00 VND, Số lượng: 2) 
Áo khoác (Amount: 280,000.00 VND, Số lượng: 1) 
Áo Hoodie (Amount: 370,000.00 VND, Số lượng: 1) 
Total: 2,316,000.00 VND</t>
  </si>
  <si>
    <t>Phạm Lan</t>
  </si>
  <si>
    <t>Phạm Lan Chi</t>
  </si>
  <si>
    <t>Apr 11, 2015</t>
  </si>
  <si>
    <t>0915105189</t>
  </si>
  <si>
    <t>lananh89.nguyen@gmail.com</t>
  </si>
  <si>
    <t>Áo sơ mi dài tay (Amount: 200,000.00 VND, Số lượng: 2) 
Áo sơ mi cộc tay (Amount: 200,000.00 VND, Số lượng: 1) 
Quần dài âu (Amount: 278,000.00 VND, Số lượng: 2) 
Chân váy kẻ (Amount: 183,000.00 VND, Số lượng: 2) 
Quần sooc âu (Amount: 215,000.00 VND, Số lượng: 1) 
Áo polo dài tay (Amount: 195,000.00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3,575,000.00 VND</t>
  </si>
  <si>
    <t>Lê Thân Vương</t>
  </si>
  <si>
    <t>Lê Thân Vương Diễm</t>
  </si>
  <si>
    <t>Sep 1, 2016</t>
  </si>
  <si>
    <t>Lê Hồng Phong</t>
  </si>
  <si>
    <t>0904093838</t>
  </si>
  <si>
    <t>hayliearmstrong@gmail.com</t>
  </si>
  <si>
    <t>Áo sơ mi dài tay (Amount: 200,000.00 VND, Số lượng: 2) 
Áo sơ mi cộc tay (Amount: 200,000.00 VND, Số lượng: 1) 
Quần dài âu (Amount: 278,000.00 VND, Số lượng: 2) 
Chân váy kẻ (Amount: 183,000.00 VND, Số lượng: 1) 
Áo polo dài tay (Amount: 195,000.00 VND, Số lượng: 1) 
Áo cộc tay thể thao (Amount: 140,000.00 VND, Số lượng: 1) 
Quần dài thể thao (Amount: 170,000.00 VND, Số lượng: 1) 
Áo khoác (Amount: 280,000.00 VND, Số lượng: 1) 
Áo Hoodie (Amount: 370,000.00 VND, Số lượng: 1) 
Total: 2,494,000.00 VND</t>
  </si>
  <si>
    <t>Thái Quỳnh</t>
  </si>
  <si>
    <t>Thái Quỳnh Giang</t>
  </si>
  <si>
    <t>Apr 14, 2015</t>
  </si>
  <si>
    <t>Nguyễn Bích Ngọc</t>
  </si>
  <si>
    <t>0984711985</t>
  </si>
  <si>
    <t>ngocnguyen.hvnh2012@gmail.com</t>
  </si>
  <si>
    <t>Áo sơ mi dài tay (Amount: 200,000.00 VND, Số lượng: 1) 
Quần dài âu (Amount: 278,000.00 VND, Số lượng: 1) 
Chân váy kẻ (Amount: 183,000.00 VND, Số lượng: 1) 
Áo polo dài tay (Amount: 195,000.00 VND, Số lượng: 1) 
Áo polo cộc tay (Amount: 184,000.00 VND, Số lượng: 2) 
Áo cộc tay thể thao (Amount: 140,000.00 VND, Số lượng: 1) 
Quần dài thể thao (Amount: 170,000.00 VND, Số lượng: 1) 
Áo khoác (Amount: 280,000.00 VND, Số lượng: 1) 
Áo Hoodie (Amount: 370,000.00 VND, Số lượng: 1) 
Total: 2,184,000.00 VND</t>
  </si>
  <si>
    <t>Lê Bảo Hân</t>
  </si>
  <si>
    <t>Oct 4, 2013</t>
  </si>
  <si>
    <t>Đào Hồng Ngọc</t>
  </si>
  <si>
    <t>0982036985</t>
  </si>
  <si>
    <t>ruby3685@gmail.com</t>
  </si>
  <si>
    <t>Áo sơ mi dài tay (Amount: 200,000.00 VND, Số lượng: 1) 
Áo sơ mi cộc tay (Amount: 200,000.00 VND, Số lượng: 1) 
Chân váy kẻ (Amount: 183,000.00 VND, Số lượng: 1) 
Áo polo dài tay (Amount: 195,000.00 VND, Số lượng: 1) 
Áo polo cộc tay (Amount: 184,000.00 VND, Số lượng: 1) 
Áo khoác (Amount: 280,000.00 VND, Số lượng: 1) 
Áo Hoodie (Amount: 370,000.00 VND, Số lượng: 1) 
Total: 1,612,000.00 VND</t>
  </si>
  <si>
    <t>Nguyễn Gia Hân</t>
  </si>
  <si>
    <t>Jan 19, 2014</t>
  </si>
  <si>
    <t>Dương Hồng Nhung</t>
  </si>
  <si>
    <t>0912361655</t>
  </si>
  <si>
    <t>duonghongnhung81@yahoo.com</t>
  </si>
  <si>
    <t>Áo sơ mi dài tay (Amount: 200,000.00 VND, Số lượng: 1) 
Áo sơ mi cộc tay (Amount: 200,000.00 VND, Số lượng: 1) 
Quần dài âu (Amount: 278,000.00 VND, Số lượng: 1) 
Chân váy kẻ (Amount: 183,000.00 VND, Số lượng: 1) 
Áo polo dài tay (Amount: 195,000.00 VND, Số lượng: 1) 
Áo cộc tay thể thao (Amount: 140,000.00 VND, Số lượng: 1) 
Quần dài thể thao (Amount: 170,000.00 VND, Số lượng: 1) 
Quần sooc thể thao (Amount: 120,000.00 VND, Số lượng: 1) 
Total: 1,486,000.00 VND</t>
  </si>
  <si>
    <t>Tô Vũ Khánh</t>
  </si>
  <si>
    <t>Tô Vũ Khánh Hân</t>
  </si>
  <si>
    <t>Apr 20, 2013</t>
  </si>
  <si>
    <t>Vũ Thị Hoa</t>
  </si>
  <si>
    <t>0983422241</t>
  </si>
  <si>
    <t>maihoa79vn@gmail.com</t>
  </si>
  <si>
    <t>Áo sơ mi dài tay (Amount: 200,000.00 VND, Số lượng: 1) 
Áo sơ mi cộc tay (Amount: 200,000.00 VND, Số lượng: 1) 
Quần dài âu (Amount: 278,000.00 VND, Số lượng: 2) 
Chân váy kẻ (Amount: 183,000.00 VND, Số lượng: 1) 
Áo polo dài tay (Amount: 195,000.00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2,414,000.00 VND</t>
  </si>
  <si>
    <t>Nguyễn Mỹ</t>
  </si>
  <si>
    <t>Nguyễn Mỹ Kỳ</t>
  </si>
  <si>
    <t>lamuyen.kthn@gmail.com</t>
  </si>
  <si>
    <t>Áo sơ mi cộc tay (Amount: 200,000.00 VND, Số lượng: 1) 
Chân váy kẻ (Amount: 183,000.00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1,093,000.00 VND</t>
  </si>
  <si>
    <t>Nguyễn Khả</t>
  </si>
  <si>
    <t>Nguyễn Khả Minh</t>
  </si>
  <si>
    <t>Nguyễn Thanh Nam</t>
  </si>
  <si>
    <t>0983210180</t>
  </si>
  <si>
    <t>tnamht@gmail.com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</si>
  <si>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2) 
Áo polo dài tay (Amount: 195,000.00 VND, Số lượng: 1)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2,687,000.00 VND</t>
  </si>
  <si>
    <t>Nguyễn Trịnh Huy</t>
  </si>
  <si>
    <t>Nguyễn Trịnh Huy Minh</t>
  </si>
  <si>
    <t>Jun 26, 2014</t>
  </si>
  <si>
    <t>Trịnh Mai Linh</t>
  </si>
  <si>
    <t>0988886669</t>
  </si>
  <si>
    <t>mailinhtrinh2712@gmail.com</t>
  </si>
  <si>
    <t>Áo sơ mi dài tay (Amount: 200,000.00 VND, Số lượng: 2) 
Áo sơ mi cộc tay (Amount: 200,000.00 VND, Số lượng: 3) 
Quần dài âu (Amount: 278,000.00 VND, Số lượng: 3) 
Quần sooc âu (Amount: 215,000.00 VND, Số lượng: 2) 
Áo polo dài tay (Amount: 195,000.00 VND, Số lượng: 3) 
Áo polo cộc tay (Amount: 184,000.00 VND, Số lượng: 3) 
Áo cộc tay thể thao (Amount: 140,000.00 VND, Số lượng: 2) 
Quần dài thể thao (Amount: 170,000.00 VND, Số lượng: 2) 
Quần sooc thể thao (Amount: 120,000.00 VND, Số lượng: 2) 
Áo khoác (Amount: 280,000.00 VND, Số lượng: 2) 
Áo Hoodie (Amount: 370,000.00 VND, Số lượng: 2) 
Total: 5,561,000.00 VND</t>
  </si>
  <si>
    <t>Tạ Khánh</t>
  </si>
  <si>
    <t>Tạ Khánh Ngọc</t>
  </si>
  <si>
    <t>Jun 5, 2015</t>
  </si>
  <si>
    <t>Nguyễn Thị Lê Vân</t>
  </si>
  <si>
    <t>0936083083</t>
  </si>
  <si>
    <t>levan3006@gmail.com</t>
  </si>
  <si>
    <t>Áo sơ mi cộc tay (Amount: 200,000.00 VND, Số lượng: 1) 
Quần dài âu (Amount: 278,000.00 VND, Số lượng: 2) 
Chân váy kẻ (Amount: 183,000.00 VND, Số lượng: 1) 
Total: 939,000.00 VND</t>
  </si>
  <si>
    <t>Như</t>
  </si>
  <si>
    <t>Bùi An Như</t>
  </si>
  <si>
    <t>Mar 3, 2017</t>
  </si>
  <si>
    <t>Bùi phương thảo</t>
  </si>
  <si>
    <t>0889678668</t>
  </si>
  <si>
    <t>thuyhg70@gmail.com</t>
  </si>
  <si>
    <t>Áo sơ mi dài tay (Amount: 200,000.00 VND, Số lượng: 1) 
Áo sơ mi cộc tay (Amount: 200,000.00 VND, Số lượng: 2) 
Chân váy kẻ (Amount: 183,000.00 VND, Số lượng: 2) 
Quần sooc âu (Amount: 215,000.00 VND, Số lượng: 1) 
Áo polo dài tay (Amount: 195,000.00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2,456,000.00 VND</t>
  </si>
  <si>
    <t>Bùi Lan</t>
  </si>
  <si>
    <t>Jul 4, 2014</t>
  </si>
  <si>
    <t>Áo sơ mi dài tay (Amount: 200,000.00 VND, Số lượng: 1) 
Áo sơ mi cộc tay (Amount: 200,000.00 VND, Số lượng: 1) 
Chân váy kẻ (Amount: 183,000.00 VND, Số lượng: 2) 
Áo polo dài tay (Amount: 195,000.00 VND, Số lượng: 2)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2) 
Áo Hoodie (Amount: 370,000.00 VND, Số lượng: 1) 
Total: 2,884,000.00 VND</t>
  </si>
  <si>
    <t>Nguyễn Đỗ Thục</t>
  </si>
  <si>
    <t>Nguyễn Đỗ Thục Phương</t>
  </si>
  <si>
    <t>Aug 12, 2013</t>
  </si>
  <si>
    <t>Đỗ Thuỳ Ninh</t>
  </si>
  <si>
    <t>0985099023</t>
  </si>
  <si>
    <t>thuyninh226@gmail.com</t>
  </si>
  <si>
    <t>Áo sơ mi dài tay (Amount: 200,000.00 VND, Số lượng: 1) 
Áo sơ mi cộc tay (Amount: 200,000.00 VND, Số lượng: 1) 
Chân váy kẻ (Amount: 183,000.00 VND, Số lượng: 3) 
Áo polo dài tay (Amount: 195,000.00 VND, Số lượng: 1) 
Áo polo cộc tay (Amount: 184,000.00 VND, Số lượng: 2) 
Áo cộc tay thể thao (Amount: 140,000.00 VND, Số lượng: 1) 
Quần dài thể thao (Amount: 170,000.00 VND, Số lượng: 1) 
Quần sooc thể thao (Amount: 120,000.00 VND, Số lượng: 1) 
Áo khoác (Amount: 280,000.00 VND, Số lượng: 1) 
Áo Hoodie (Amount: 370,000.00 VND, Số lượng: 1) 
Total: 2,592,000.00 VND</t>
  </si>
  <si>
    <t>Hà Thị Phương Loan</t>
  </si>
  <si>
    <t>0979181286</t>
  </si>
  <si>
    <t>ngocquangc3@gmail.com</t>
  </si>
  <si>
    <t>Áo sơ mi dài tay (Amount: 200,000.00 VND, Số lượng: 1) 
Áo sơ mi cộc tay (Amount: 200,000.00 VND, Số lượng: 1) 
Chân váy kẻ (Amount: 183,000.00 VND, Số lượng: 1)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Áo khoác (Amount: 280,000.00 VND, Số lượng: 1) 
Total: 1,672,000.00 VND</t>
  </si>
  <si>
    <t>Nguyễn Thanh</t>
  </si>
  <si>
    <t>Nguyễn Thanh Vân</t>
  </si>
  <si>
    <t>Mar 5, 2015</t>
  </si>
  <si>
    <t>Nguyễn Đức Việt</t>
  </si>
  <si>
    <t>0904111256</t>
  </si>
  <si>
    <t>nguyenducviet1983@gmail.com</t>
  </si>
  <si>
    <t>Áo sơ mi dài tay (Amount: 200,000.00 VND, Số lượng: 1) 
Áo sơ mi cộc tay (Amount: 200,000.00 VND, Số lượng: 1) 
Quần dài âu (Amount: 278,000.00 VND, Số lượng: 1) 
Áo polo cộc tay (Amount: 184,000.00 VND, Số lượng: 1) 
Quần sooc thể thao (Amount: 120,000.00 VND, Số lượng: 1) 
Total: 982,000.00 VND</t>
  </si>
  <si>
    <t>Phạm Khánh Vân</t>
  </si>
  <si>
    <t>Áo sơ mi cộc tay (Amount: 200,000.00 VND, Số lượng: 1) 
Áo polo dài tay (Amount: 195,000.00 VND, Số lượng: 1) 
Áo polo cộc tay (Amount: 184,000.00 VND, Số lượng: 2) 
Áo khoác (Amount: 280,000.00 VND, Số lượng: 1) 
Áo Hoodie (Amount: 370,000.00 VND, Số lượng: 1) 
Total: 1,413,000.00 VND</t>
  </si>
  <si>
    <t>Phạm Hoàng Phúc</t>
  </si>
  <si>
    <t>Áo sơ mi dài tay (Amount: 200.000.00 VND. Số lượng: 1) 
Áo sơ mi cộc tay (Amount: 200.000.00 VND. Số lượng: 2) 
Total: 600.000.00 VND + 1 chân váy</t>
  </si>
  <si>
    <t>Vũ Tuấn</t>
  </si>
  <si>
    <t>Hải</t>
  </si>
  <si>
    <t>Nguyễn Ngọc Quỳnh</t>
  </si>
  <si>
    <t xml:space="preserve">Đào Châu </t>
  </si>
  <si>
    <t>Trịnh Nguyễn Thùy</t>
  </si>
  <si>
    <t>Nguyễn Bảo Châu</t>
  </si>
  <si>
    <t>Đỗ Nguyễn Minh</t>
  </si>
  <si>
    <t>Trần Văn</t>
  </si>
  <si>
    <t>Hường</t>
  </si>
  <si>
    <t>Nguyễn Dương Minh</t>
  </si>
  <si>
    <t>Trà</t>
  </si>
  <si>
    <t>Nguyễn Ngọc Thụy</t>
  </si>
  <si>
    <t>Bùi Trí</t>
  </si>
  <si>
    <t>Hoàng Ngọc Tú</t>
  </si>
  <si>
    <t>Phạm Trúc</t>
  </si>
  <si>
    <t>Nguyễn Bá Minh Lâm</t>
  </si>
  <si>
    <t>Elan</t>
  </si>
  <si>
    <t>Trần Đặng Minh</t>
  </si>
  <si>
    <t>Nguyễn Ngọc Khánh</t>
  </si>
  <si>
    <t>Đào Duy Gia</t>
  </si>
  <si>
    <t>Nguyễn Minh Thụy</t>
  </si>
  <si>
    <t>Đào Anh</t>
  </si>
  <si>
    <t>Nguyễn ngọc lan</t>
  </si>
  <si>
    <t>0795633888</t>
  </si>
  <si>
    <t>lankiengo@gmail.com</t>
  </si>
  <si>
    <t>Áo sơ mi cộc tay (Amount: 200,000.00 VND, Số lượng: 1) 
Quần dài âu (Amount: 278,000.00 VND, Số lượng: 1) 
Quần sooc âu (Amount: 215,000.00 VND, Số lượng: 1) 
Áo polo cộc tay (Amount: 184,000.00 VND, Số lượng: 2) 
Áo cộc tay thể thao (Amount: 140,000.00 VND, Số lượng: 2) 
Quần sooc thể thao (Amount: 120,000.00 VND, Số lượng: 2) 
Áo khoác (Amount: 280,000.00 VND, Số lượng: 1) 
Total: 1,861,000.00 VND</t>
  </si>
  <si>
    <t>Apr 19, 2016</t>
  </si>
  <si>
    <t>TRần Lan Hương</t>
  </si>
  <si>
    <t>0902539899</t>
  </si>
  <si>
    <t>lan.huong.tran294@gmail.com</t>
  </si>
  <si>
    <t>Áo sơ mi cộc tay (Amount: 200,000.00 VND, Số lượng: 1) 
Áo khoác (Amount: 280,000.00 VND, Số lượng: 1) 
Áo Hoodie (Amount: 370,000.00 VND, Số lượng: 1) 
Total: 850,000.00 VND</t>
  </si>
  <si>
    <t>Lương Trần Trí</t>
  </si>
  <si>
    <t>Ghi chú</t>
  </si>
  <si>
    <t>Ở cột Áo sơ mi, kích thước tối đa là 48kg. Tuy nhiên có 11HS trên 48kg nên nhà trường để bôi vàng và chưa có size</t>
  </si>
  <si>
    <t>Cột cân nặng</t>
  </si>
  <si>
    <t>Bôi đỏ là những HS ngoại cỡ có khoảng cách chiều cao và cân nặng quá xa.</t>
  </si>
  <si>
    <t>Cột size</t>
  </si>
  <si>
    <t>Màu vàng, ngoại cữ</t>
  </si>
  <si>
    <t>Màu đỏ là những ô vuông không có size trong bảng (Do học sinh có chiều cao và cân nặng vượt khỏi bảng quy size)</t>
  </si>
  <si>
    <t>Jul 22, 2023</t>
  </si>
  <si>
    <t>Áo sơ mi dài tay (Amount: 200,000.00 VND, Số lượng: 1) 
Áo sơ mi cộc tay (Amount: 200,000.00 VND, Số lượng: 2) 
Quần dài âu (Amount: 278,000.00 VND, Số lượng: 1) 
Quần sooc âu (Amount: 215,000.00 VND, Số lượng: 2) 
Áo polo dài tay (Amount: 195,000.00 VND, Số lượng: 1) 
Áo polo cộc tay (Amount: 184,000.00 VND, Số lượng: 2) 
Áo cộc tay thể thao (Amount: 140,000.00 VND, Số lượng: 2) 
Quần dài thể thao (Amount: 170,000.00 VND, Số lượng: 1) 
Quần sooc thể thao (Amount: 120,000.00 VND, Số lượng: 2) 
Áo khoác (Amount: 280,000.00 VND, Số lượng: 1) 
Áo Hoodie (Amount: 370,000.00 VND, Số lượng: 1) 
Total: 3,211,000.00 VND</t>
  </si>
  <si>
    <t>Đoàn Quỳnh</t>
  </si>
  <si>
    <t>lê ngọc quỳnh</t>
  </si>
  <si>
    <t>0914362887</t>
  </si>
  <si>
    <t>nquynh.le.87@gmail.com</t>
  </si>
  <si>
    <t>Áo sơ mi dài tay (Amount: 200,000.00 VND, Số lượng: 1) 
Áo sơ mi cộc tay (Amount: 200,000.00 VND, Số lượng: 1) 
Quần dài âu (Amount: 278,000.00 VND, Số lượng: 1) 
Chân váy kẻ (Amount: 183,000.00 VND, Số lượng: 1) 
Quần sooc âu (Amount: 215,000.00 VND, Số lượng: 1) 
Áo polo dài tay (Amount: 195,000.00 VND, Số lượng: 1) 
Áo cộc tay thể thao (Amount: 140,000.00 VND, Số lượng: 2) 
Quần dài thể thao (Amount: 170,000.00 VND, Số lượng: 2) 
Quần sooc thể thao (Amount: 120,000.00 VND, Số lượng: 1) 
Áo khoác (Amount: 280,000.00 VND, Số lượng: 1) 
Áo Hoodie (Amount: 370,000.00 VND, Số lượng: 1) 
Total: 2,661,000.00 VND</t>
  </si>
  <si>
    <t>Nguyễn Thị Thanh Phương</t>
  </si>
  <si>
    <t>0901462999</t>
  </si>
  <si>
    <t>phuong.ntt@tasecoairs.vn</t>
  </si>
  <si>
    <t>Áo sơ mi dài tay (Amount: 200,000.00 VND, Số lượng: 2) 
Áo sơ mi cộc tay (Amount: 200,000.00 VND, Số lượng: 2) 
Chân váy kẻ (Amount: 183,000.00 VND, Số lượng: 2) 
Áo polo dài tay (Amount: 195,000.00 VND, Số lượng: 1) 
Áo polo cộc tay (Amount: 184,000.00 VND, Số lượng: 1) 
Áo cộc tay thể thao (Amount: 140,000.00 VND, Số lượng: 1) 
Quần dài thể thao (Amount: 170,000.00 VND, Số lượng: 1) 
Quần sooc thể thao (Amount: 120,000.00 VND, Số lượng: 1) 
Total: 1,975,000.00 VND</t>
  </si>
  <si>
    <t>Trần Hoàng Thu</t>
  </si>
  <si>
    <t>Lương Thị Hoài Thu</t>
  </si>
  <si>
    <t>0913279823</t>
  </si>
  <si>
    <t>quatanghoahongxanh@gmail.com</t>
  </si>
  <si>
    <t>Áo sơ mi dài tay (Amount: 200,000.00 VND, Số lượng: 1) 
Quần dài âu (Amount: 278,000.00 VND, Số lượng: 1) 
Chân váy kẻ (Amount: 183,000.00 VND, Số lượng: 1) 
Áo polo cộc tay (Amount: 184,000.00 VND, Số lượng: 1) 
Áo cộc tay thể thao (Amount: 140,000.00 VND, Số lượng: 1) 
Quần sooc thể thao (Amount: 120,000.00 VND, Số lượng: 1) 
Total: 1,105,000.00 VND</t>
  </si>
  <si>
    <t>1.55-&gt;1.6m</t>
  </si>
  <si>
    <t>1.6-&gt;1.65m</t>
  </si>
  <si>
    <t>40- 45kg</t>
  </si>
  <si>
    <t>45- 50kg</t>
  </si>
  <si>
    <t>25- 30kg</t>
  </si>
  <si>
    <t>50- 55kg</t>
  </si>
  <si>
    <t>55- 60kg</t>
  </si>
  <si>
    <t>1.55- 1.6m</t>
  </si>
  <si>
    <t>1.6-1.65m</t>
  </si>
  <si>
    <t>Dài áo</t>
  </si>
  <si>
    <t>1,4-&gt;1.45 m</t>
  </si>
  <si>
    <t>30- 35kg</t>
  </si>
  <si>
    <t>35- 40kg</t>
  </si>
  <si>
    <t>Chú ý</t>
  </si>
  <si>
    <t xml:space="preserve">Chiều cao </t>
  </si>
  <si>
    <t xml:space="preserve">Cân nặng </t>
  </si>
  <si>
    <t>TÊN HÀNG</t>
  </si>
  <si>
    <t>25 -&gt; 30kg</t>
  </si>
  <si>
    <t>30-&gt; 35kg</t>
  </si>
  <si>
    <t>35-&gt;40kg</t>
  </si>
  <si>
    <t>40-&gt;45kg</t>
  </si>
  <si>
    <t>45-&gt;50kg</t>
  </si>
  <si>
    <t>1,55-&gt;1,6m</t>
  </si>
  <si>
    <t>50-&gt;55kg</t>
  </si>
  <si>
    <t>1,3-&gt;1.40 m</t>
  </si>
  <si>
    <t>1,40-&gt;1.45m</t>
  </si>
  <si>
    <t>1.45-&gt;1.50m</t>
  </si>
  <si>
    <t>40-45kg</t>
  </si>
  <si>
    <t>1.50-&gt;1.55m</t>
  </si>
  <si>
    <t>45-50kg</t>
  </si>
  <si>
    <t>VB ÊM CHUN</t>
  </si>
  <si>
    <t>40- 52kg</t>
  </si>
  <si>
    <t>45- 64kg</t>
  </si>
  <si>
    <t>50- 69kg</t>
  </si>
  <si>
    <t>55- 74kg</t>
  </si>
  <si>
    <t>Dài áo từ đỉnh vai
 đến gấu</t>
  </si>
  <si>
    <t xml:space="preserve">Áo  sơ mi   nam, nữ  dài tay, cộc tay Cổ Đức </t>
  </si>
  <si>
    <t>Quần âu, cạp Chun 2 bên sườn</t>
  </si>
  <si>
    <t>BẢNG QUY SIZE ĐỒNG PHỤC ÁO</t>
  </si>
  <si>
    <t xml:space="preserve"> 60- 70 kg</t>
  </si>
  <si>
    <t>1.65-1.7m</t>
  </si>
  <si>
    <t>1.7-1.75m</t>
  </si>
  <si>
    <t>&gt;1.75~</t>
  </si>
  <si>
    <t>70-75kg</t>
  </si>
  <si>
    <t>&gt;75kg</t>
  </si>
  <si>
    <t>- Nếu chiều cao cỡ 6, cân nặng cỡ 7 -&gt; thì chọn size 7</t>
  </si>
  <si>
    <r>
      <t>- Chiều cao của con thuộc size 6
Cân nặng thuộc size 7
Chọn size 7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</si>
  <si>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 xml:space="preserve">- Nếu chiều cao thuộc size 6
Cân nặng thuộc size 7
=&gt; chọn size 7. 
</t>
  </si>
  <si>
    <t xml:space="preserve">- Chiều cao của con thuộc size 6
Cân nặng thuộc size 7
Chọn size 7
</t>
  </si>
  <si>
    <t>- Nếu chiều cao thuộc size 6
Cân nặng thuộc size 7
=&gt; chọn size 7.</t>
  </si>
  <si>
    <t xml:space="preserve">- Nếu chiều cao thuộc size 6
Cân nặng thuộc size 7 
=&gt; chọn size 7. 
</t>
  </si>
  <si>
    <t>Dài quần cả cạp</t>
  </si>
  <si>
    <t>VB êm chun</t>
  </si>
  <si>
    <t>BẢNG QUY SIZE ĐỒNG PHỤC THCS NAM TỪ LIÊM</t>
  </si>
  <si>
    <r>
      <rPr>
        <b/>
        <sz val="14"/>
        <color theme="1"/>
        <rFont val="Calibri"/>
        <family val="2"/>
        <scheme val="minor"/>
      </rPr>
      <t xml:space="preserve">- Nếu chiều cao thuộc size 6
Cân nặng thuộc size 7 
=&gt; chọn size 7
</t>
    </r>
  </si>
  <si>
    <t xml:space="preserve">Quần váy nữ 
</t>
  </si>
  <si>
    <t xml:space="preserve">ÁO KHOÁC 2 LỚP - Nam, Nữ </t>
  </si>
  <si>
    <t>Áo  Polo(2 loại) - Nam, nữ</t>
  </si>
  <si>
    <t>Quần dài thể thao - Nam, Nữ</t>
  </si>
  <si>
    <t xml:space="preserve">Vòng bụng quần váy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</si>
</sst>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 x14ac:knownFonts="1">
    <font>
      <sz val="12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4"/>
      <color theme="1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sz val="12"/>
      <color rgb="FFC00000"/>
      <name val="Calibri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8"/>
      <color rgb="FF000000"/>
      <name val="Times New Roman"/>
      <family val="1"/>
    </font>
    <font>
      <sz val="18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5" tint="0.59999389629810485"/>
        <bgColor rgb="FFFF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10" fillId="0" borderId="0"/>
  </cellStyleXfs>
  <cellXfs count="27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1" fillId="8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/>
    <xf numFmtId="0" fontId="2" fillId="0" borderId="0" xfId="0" applyFont="1" applyAlignment="1">
      <alignment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9" fillId="2" borderId="0" xfId="0" applyFont="1" applyFill="1"/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1" xfId="0" applyFont="1" applyBorder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3" fontId="0" fillId="0" borderId="0" xfId="1" applyNumberFormat="1" applyFont="1" applyAlignment="1">
      <alignment vertical="top"/>
    </xf>
    <xf numFmtId="0" fontId="2" fillId="0" borderId="1" xfId="0" applyFont="1" applyBorder="1" applyAlignment="1">
      <alignment vertical="top"/>
    </xf>
    <xf numFmtId="3" fontId="0" fillId="0" borderId="0" xfId="1" applyNumberFormat="1" applyFont="1" applyFill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0" fillId="0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0" xfId="0" applyFont="1"/>
    <xf numFmtId="0" fontId="15" fillId="3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left" vertical="center"/>
    </xf>
    <xf numFmtId="0" fontId="2" fillId="2" borderId="0" xfId="0" applyFont="1" applyFill="1"/>
    <xf numFmtId="0" fontId="1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/>
    </xf>
    <xf numFmtId="0" fontId="16" fillId="17" borderId="1" xfId="0" applyFont="1" applyFill="1" applyBorder="1" applyAlignment="1">
      <alignment horizontal="left" vertical="center"/>
    </xf>
    <xf numFmtId="0" fontId="2" fillId="17" borderId="0" xfId="0" applyFont="1" applyFill="1"/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19" fillId="0" borderId="1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22" fillId="11" borderId="10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5" fillId="11" borderId="5" xfId="2" applyFont="1" applyFill="1" applyBorder="1" applyAlignment="1">
      <alignment horizontal="center" vertical="center"/>
    </xf>
    <xf numFmtId="0" fontId="25" fillId="11" borderId="1" xfId="2" applyFont="1" applyFill="1" applyBorder="1" applyAlignment="1">
      <alignment horizontal="center" vertical="center"/>
    </xf>
    <xf numFmtId="0" fontId="26" fillId="13" borderId="1" xfId="2" applyFont="1" applyFill="1" applyBorder="1" applyAlignment="1">
      <alignment horizontal="center" vertical="center"/>
    </xf>
    <xf numFmtId="0" fontId="25" fillId="13" borderId="1" xfId="2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18" borderId="2" xfId="0" applyFont="1" applyFill="1" applyBorder="1" applyAlignment="1">
      <alignment horizontal="center" vertical="center"/>
    </xf>
    <xf numFmtId="0" fontId="31" fillId="19" borderId="1" xfId="2" applyFont="1" applyFill="1" applyBorder="1" applyAlignment="1">
      <alignment horizontal="center" vertical="center"/>
    </xf>
    <xf numFmtId="0" fontId="22" fillId="11" borderId="5" xfId="2" applyFont="1" applyFill="1" applyBorder="1" applyAlignment="1">
      <alignment horizontal="center" vertical="center"/>
    </xf>
    <xf numFmtId="0" fontId="19" fillId="19" borderId="1" xfId="2" applyFont="1" applyFill="1" applyBorder="1" applyAlignment="1">
      <alignment horizontal="center" vertical="center"/>
    </xf>
    <xf numFmtId="0" fontId="19" fillId="19" borderId="2" xfId="2" applyFont="1" applyFill="1" applyBorder="1" applyAlignment="1">
      <alignment horizontal="center" vertical="center"/>
    </xf>
    <xf numFmtId="0" fontId="19" fillId="19" borderId="11" xfId="2" applyFont="1" applyFill="1" applyBorder="1" applyAlignment="1">
      <alignment horizontal="center" vertical="center"/>
    </xf>
    <xf numFmtId="0" fontId="26" fillId="19" borderId="1" xfId="2" applyFont="1" applyFill="1" applyBorder="1" applyAlignment="1">
      <alignment horizontal="center" vertical="center"/>
    </xf>
    <xf numFmtId="0" fontId="26" fillId="19" borderId="11" xfId="2" applyFont="1" applyFill="1" applyBorder="1" applyAlignment="1">
      <alignment horizontal="center" vertical="center"/>
    </xf>
    <xf numFmtId="0" fontId="34" fillId="11" borderId="1" xfId="2" applyFont="1" applyFill="1" applyBorder="1" applyAlignment="1">
      <alignment horizontal="center" vertical="center"/>
    </xf>
    <xf numFmtId="0" fontId="34" fillId="11" borderId="9" xfId="2" applyFont="1" applyFill="1" applyBorder="1" applyAlignment="1">
      <alignment horizontal="center" vertical="center"/>
    </xf>
    <xf numFmtId="0" fontId="34" fillId="11" borderId="19" xfId="2" applyFont="1" applyFill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6" fillId="19" borderId="0" xfId="2" applyFont="1" applyFill="1" applyAlignment="1">
      <alignment vertical="center"/>
    </xf>
    <xf numFmtId="0" fontId="7" fillId="19" borderId="0" xfId="2" applyFont="1" applyFill="1" applyAlignment="1">
      <alignment vertical="center"/>
    </xf>
    <xf numFmtId="0" fontId="24" fillId="19" borderId="0" xfId="2" applyFont="1" applyFill="1" applyAlignment="1">
      <alignment vertical="center"/>
    </xf>
    <xf numFmtId="0" fontId="22" fillId="19" borderId="0" xfId="2" applyFont="1" applyFill="1" applyAlignment="1">
      <alignment vertical="center"/>
    </xf>
    <xf numFmtId="0" fontId="22" fillId="20" borderId="10" xfId="2" applyFont="1" applyFill="1" applyBorder="1" applyAlignment="1">
      <alignment horizontal="center" vertical="center"/>
    </xf>
    <xf numFmtId="0" fontId="22" fillId="20" borderId="5" xfId="2" applyFont="1" applyFill="1" applyBorder="1" applyAlignment="1">
      <alignment horizontal="center" vertical="center"/>
    </xf>
    <xf numFmtId="0" fontId="22" fillId="20" borderId="1" xfId="2" applyFont="1" applyFill="1" applyBorder="1" applyAlignment="1">
      <alignment horizontal="center" vertical="center"/>
    </xf>
    <xf numFmtId="0" fontId="17" fillId="19" borderId="0" xfId="2" applyFont="1" applyFill="1" applyAlignment="1">
      <alignment vertical="center"/>
    </xf>
    <xf numFmtId="0" fontId="19" fillId="19" borderId="0" xfId="2" applyFont="1" applyFill="1" applyAlignment="1">
      <alignment vertical="center"/>
    </xf>
    <xf numFmtId="0" fontId="20" fillId="19" borderId="0" xfId="2" applyFont="1" applyFill="1" applyAlignment="1">
      <alignment vertical="center"/>
    </xf>
    <xf numFmtId="0" fontId="18" fillId="19" borderId="0" xfId="2" applyFont="1" applyFill="1" applyAlignment="1">
      <alignment vertical="center"/>
    </xf>
    <xf numFmtId="0" fontId="17" fillId="19" borderId="0" xfId="2" quotePrefix="1" applyFont="1" applyFill="1" applyAlignment="1">
      <alignment vertical="center" wrapText="1"/>
    </xf>
    <xf numFmtId="0" fontId="6" fillId="19" borderId="0" xfId="2" applyFont="1" applyFill="1" applyAlignment="1">
      <alignment horizontal="center" vertical="center"/>
    </xf>
    <xf numFmtId="0" fontId="7" fillId="19" borderId="0" xfId="2" applyFont="1" applyFill="1" applyAlignment="1">
      <alignment horizontal="center" vertical="center"/>
    </xf>
    <xf numFmtId="0" fontId="0" fillId="19" borderId="0" xfId="0" applyFill="1"/>
    <xf numFmtId="0" fontId="26" fillId="19" borderId="0" xfId="2" applyFont="1" applyFill="1" applyAlignment="1">
      <alignment vertical="center"/>
    </xf>
    <xf numFmtId="0" fontId="25" fillId="19" borderId="0" xfId="2" applyFont="1" applyFill="1" applyAlignment="1">
      <alignment vertical="center"/>
    </xf>
    <xf numFmtId="0" fontId="25" fillId="20" borderId="5" xfId="2" applyFont="1" applyFill="1" applyBorder="1" applyAlignment="1">
      <alignment horizontal="center" vertical="center"/>
    </xf>
    <xf numFmtId="0" fontId="25" fillId="19" borderId="1" xfId="2" applyFont="1" applyFill="1" applyBorder="1" applyAlignment="1">
      <alignment horizontal="center" vertical="center"/>
    </xf>
    <xf numFmtId="0" fontId="25" fillId="20" borderId="1" xfId="2" applyFont="1" applyFill="1" applyBorder="1" applyAlignment="1">
      <alignment horizontal="center" vertical="center"/>
    </xf>
    <xf numFmtId="0" fontId="26" fillId="19" borderId="2" xfId="2" applyFont="1" applyFill="1" applyBorder="1" applyAlignment="1">
      <alignment horizontal="center" vertical="center"/>
    </xf>
    <xf numFmtId="0" fontId="27" fillId="19" borderId="2" xfId="0" applyFont="1" applyFill="1" applyBorder="1" applyAlignment="1">
      <alignment horizontal="center" vertical="center"/>
    </xf>
    <xf numFmtId="0" fontId="34" fillId="11" borderId="22" xfId="2" applyFont="1" applyFill="1" applyBorder="1" applyAlignment="1">
      <alignment horizontal="center" vertical="center"/>
    </xf>
    <xf numFmtId="0" fontId="25" fillId="20" borderId="14" xfId="2" applyFont="1" applyFill="1" applyBorder="1" applyAlignment="1">
      <alignment vertical="center"/>
    </xf>
    <xf numFmtId="0" fontId="22" fillId="11" borderId="21" xfId="2" applyFont="1" applyFill="1" applyBorder="1" applyAlignment="1">
      <alignment horizontal="center" vertical="center"/>
    </xf>
    <xf numFmtId="0" fontId="25" fillId="11" borderId="14" xfId="2" applyFont="1" applyFill="1" applyBorder="1" applyAlignment="1">
      <alignment vertical="center"/>
    </xf>
    <xf numFmtId="0" fontId="22" fillId="11" borderId="1" xfId="2" applyFont="1" applyFill="1" applyBorder="1" applyAlignment="1">
      <alignment horizontal="center" vertical="center" wrapText="1"/>
    </xf>
    <xf numFmtId="0" fontId="22" fillId="20" borderId="21" xfId="2" applyFont="1" applyFill="1" applyBorder="1" applyAlignment="1">
      <alignment horizontal="center" vertical="center"/>
    </xf>
    <xf numFmtId="0" fontId="19" fillId="19" borderId="27" xfId="2" applyFont="1" applyFill="1" applyBorder="1" applyAlignment="1">
      <alignment horizontal="center" vertical="center"/>
    </xf>
    <xf numFmtId="0" fontId="25" fillId="11" borderId="8" xfId="2" applyFont="1" applyFill="1" applyBorder="1" applyAlignment="1">
      <alignment horizontal="center" vertical="center"/>
    </xf>
    <xf numFmtId="0" fontId="34" fillId="11" borderId="39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0" fontId="19" fillId="0" borderId="11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24" fillId="19" borderId="1" xfId="2" applyFont="1" applyFill="1" applyBorder="1" applyAlignment="1">
      <alignment horizontal="center" vertical="center"/>
    </xf>
    <xf numFmtId="0" fontId="24" fillId="19" borderId="11" xfId="2" applyFont="1" applyFill="1" applyBorder="1" applyAlignment="1">
      <alignment horizontal="center" vertical="center"/>
    </xf>
    <xf numFmtId="0" fontId="24" fillId="19" borderId="2" xfId="2" applyFont="1" applyFill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19" fillId="0" borderId="27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20" fillId="19" borderId="0" xfId="2" applyFont="1" applyFill="1" applyAlignment="1">
      <alignment vertical="center"/>
    </xf>
    <xf numFmtId="0" fontId="21" fillId="19" borderId="21" xfId="2" quotePrefix="1" applyFont="1" applyFill="1" applyBorder="1" applyAlignment="1">
      <alignment vertical="center" wrapText="1"/>
    </xf>
    <xf numFmtId="0" fontId="19" fillId="19" borderId="21" xfId="2" applyFont="1" applyFill="1" applyBorder="1" applyAlignment="1">
      <alignment vertical="center" wrapText="1"/>
    </xf>
    <xf numFmtId="0" fontId="19" fillId="19" borderId="37" xfId="2" applyFont="1" applyFill="1" applyBorder="1" applyAlignment="1">
      <alignment vertical="center" wrapText="1"/>
    </xf>
    <xf numFmtId="0" fontId="19" fillId="19" borderId="28" xfId="2" applyFont="1" applyFill="1" applyBorder="1" applyAlignment="1">
      <alignment vertical="center" wrapText="1"/>
    </xf>
    <xf numFmtId="0" fontId="17" fillId="19" borderId="36" xfId="2" applyFont="1" applyFill="1" applyBorder="1" applyAlignment="1">
      <alignment horizontal="center" vertical="center"/>
    </xf>
    <xf numFmtId="0" fontId="17" fillId="19" borderId="24" xfId="2" applyFont="1" applyFill="1" applyBorder="1" applyAlignment="1">
      <alignment horizontal="center" vertical="center"/>
    </xf>
    <xf numFmtId="0" fontId="17" fillId="19" borderId="25" xfId="2" applyFont="1" applyFill="1" applyBorder="1" applyAlignment="1">
      <alignment horizontal="center" vertical="center"/>
    </xf>
    <xf numFmtId="0" fontId="19" fillId="19" borderId="15" xfId="2" applyFont="1" applyFill="1" applyBorder="1" applyAlignment="1">
      <alignment horizontal="center" vertical="center" wrapText="1"/>
    </xf>
    <xf numFmtId="0" fontId="19" fillId="19" borderId="4" xfId="2" applyFont="1" applyFill="1" applyBorder="1" applyAlignment="1">
      <alignment horizontal="center" vertical="center" wrapText="1"/>
    </xf>
    <xf numFmtId="0" fontId="19" fillId="19" borderId="26" xfId="2" applyFont="1" applyFill="1" applyBorder="1" applyAlignment="1">
      <alignment horizontal="center" vertical="center" wrapText="1"/>
    </xf>
    <xf numFmtId="0" fontId="29" fillId="19" borderId="5" xfId="2" applyFont="1" applyFill="1" applyBorder="1" applyAlignment="1">
      <alignment horizontal="center" vertical="center"/>
    </xf>
    <xf numFmtId="0" fontId="30" fillId="19" borderId="6" xfId="2" applyFont="1" applyFill="1" applyBorder="1" applyAlignment="1">
      <alignment vertical="center"/>
    </xf>
    <xf numFmtId="0" fontId="30" fillId="19" borderId="35" xfId="2" applyFont="1" applyFill="1" applyBorder="1" applyAlignment="1">
      <alignment vertical="center"/>
    </xf>
    <xf numFmtId="0" fontId="22" fillId="20" borderId="7" xfId="2" applyFont="1" applyFill="1" applyBorder="1" applyAlignment="1">
      <alignment horizontal="center" vertical="center"/>
    </xf>
    <xf numFmtId="0" fontId="22" fillId="20" borderId="9" xfId="2" applyFont="1" applyFill="1" applyBorder="1" applyAlignment="1">
      <alignment horizontal="center" vertical="center"/>
    </xf>
    <xf numFmtId="0" fontId="22" fillId="19" borderId="7" xfId="2" applyFont="1" applyFill="1" applyBorder="1" applyAlignment="1">
      <alignment horizontal="center" vertical="center"/>
    </xf>
    <xf numFmtId="0" fontId="22" fillId="19" borderId="9" xfId="2" applyFont="1" applyFill="1" applyBorder="1" applyAlignment="1">
      <alignment horizontal="center" vertical="center"/>
    </xf>
    <xf numFmtId="0" fontId="22" fillId="21" borderId="7" xfId="2" applyFont="1" applyFill="1" applyBorder="1" applyAlignment="1">
      <alignment horizontal="center" vertical="center"/>
    </xf>
    <xf numFmtId="0" fontId="22" fillId="21" borderId="9" xfId="2" applyFont="1" applyFill="1" applyBorder="1" applyAlignment="1">
      <alignment horizontal="center" vertical="center"/>
    </xf>
    <xf numFmtId="0" fontId="22" fillId="20" borderId="5" xfId="2" applyFont="1" applyFill="1" applyBorder="1" applyAlignment="1">
      <alignment horizontal="center" vertical="center"/>
    </xf>
    <xf numFmtId="0" fontId="23" fillId="19" borderId="6" xfId="2" applyFont="1" applyFill="1" applyBorder="1" applyAlignment="1">
      <alignment vertical="center"/>
    </xf>
    <xf numFmtId="0" fontId="23" fillId="19" borderId="8" xfId="2" applyFont="1" applyFill="1" applyBorder="1" applyAlignment="1">
      <alignment vertical="center"/>
    </xf>
    <xf numFmtId="0" fontId="23" fillId="19" borderId="20" xfId="2" applyFont="1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0" borderId="11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/>
    </xf>
    <xf numFmtId="0" fontId="36" fillId="0" borderId="6" xfId="2" applyFont="1" applyBorder="1" applyAlignment="1">
      <alignment vertical="center"/>
    </xf>
    <xf numFmtId="0" fontId="36" fillId="0" borderId="8" xfId="2" applyFont="1" applyBorder="1" applyAlignment="1">
      <alignment vertical="center"/>
    </xf>
    <xf numFmtId="0" fontId="36" fillId="0" borderId="20" xfId="2" applyFont="1" applyBorder="1" applyAlignment="1">
      <alignment vertical="center"/>
    </xf>
    <xf numFmtId="0" fontId="34" fillId="11" borderId="7" xfId="2" applyFont="1" applyFill="1" applyBorder="1" applyAlignment="1">
      <alignment horizontal="center" vertical="center"/>
    </xf>
    <xf numFmtId="0" fontId="34" fillId="11" borderId="17" xfId="2" applyFont="1" applyFill="1" applyBorder="1" applyAlignment="1">
      <alignment horizontal="center" vertical="center"/>
    </xf>
    <xf numFmtId="0" fontId="34" fillId="13" borderId="7" xfId="2" applyFont="1" applyFill="1" applyBorder="1" applyAlignment="1">
      <alignment horizontal="center" vertical="center"/>
    </xf>
    <xf numFmtId="0" fontId="34" fillId="13" borderId="18" xfId="2" applyFont="1" applyFill="1" applyBorder="1" applyAlignment="1">
      <alignment horizontal="center" vertical="center"/>
    </xf>
    <xf numFmtId="0" fontId="34" fillId="12" borderId="16" xfId="2" applyFont="1" applyFill="1" applyBorder="1" applyAlignment="1">
      <alignment horizontal="center" vertical="center"/>
    </xf>
    <xf numFmtId="0" fontId="34" fillId="12" borderId="18" xfId="2" applyFont="1" applyFill="1" applyBorder="1" applyAlignment="1">
      <alignment horizontal="center" vertical="center"/>
    </xf>
    <xf numFmtId="0" fontId="34" fillId="11" borderId="1" xfId="2" applyFont="1" applyFill="1" applyBorder="1" applyAlignment="1">
      <alignment horizontal="center" vertical="center"/>
    </xf>
    <xf numFmtId="0" fontId="34" fillId="11" borderId="2" xfId="2" applyFont="1" applyFill="1" applyBorder="1" applyAlignment="1">
      <alignment horizontal="center" vertical="center"/>
    </xf>
    <xf numFmtId="0" fontId="34" fillId="11" borderId="21" xfId="2" applyFont="1" applyFill="1" applyBorder="1" applyAlignment="1">
      <alignment horizontal="center" vertical="center"/>
    </xf>
    <xf numFmtId="0" fontId="18" fillId="19" borderId="1" xfId="2" quotePrefix="1" applyFont="1" applyFill="1" applyBorder="1" applyAlignment="1">
      <alignment horizontal="left" vertical="center" wrapText="1"/>
    </xf>
    <xf numFmtId="0" fontId="18" fillId="19" borderId="1" xfId="2" applyFont="1" applyFill="1" applyBorder="1" applyAlignment="1">
      <alignment horizontal="left" vertical="center" wrapText="1"/>
    </xf>
    <xf numFmtId="0" fontId="25" fillId="20" borderId="16" xfId="2" applyFont="1" applyFill="1" applyBorder="1" applyAlignment="1">
      <alignment horizontal="center" vertical="center"/>
    </xf>
    <xf numFmtId="0" fontId="25" fillId="20" borderId="8" xfId="2" applyFont="1" applyFill="1" applyBorder="1" applyAlignment="1">
      <alignment horizontal="center" vertical="center"/>
    </xf>
    <xf numFmtId="0" fontId="28" fillId="19" borderId="29" xfId="0" applyFont="1" applyFill="1" applyBorder="1" applyAlignment="1">
      <alignment horizontal="center" vertical="center"/>
    </xf>
    <xf numFmtId="0" fontId="28" fillId="19" borderId="30" xfId="0" applyFont="1" applyFill="1" applyBorder="1" applyAlignment="1">
      <alignment horizontal="center" vertical="center"/>
    </xf>
    <xf numFmtId="0" fontId="28" fillId="19" borderId="31" xfId="0" applyFont="1" applyFill="1" applyBorder="1" applyAlignment="1">
      <alignment horizontal="center" vertical="center"/>
    </xf>
    <xf numFmtId="0" fontId="25" fillId="20" borderId="32" xfId="2" applyFont="1" applyFill="1" applyBorder="1" applyAlignment="1">
      <alignment horizontal="center" vertical="center"/>
    </xf>
    <xf numFmtId="0" fontId="25" fillId="20" borderId="33" xfId="2" applyFont="1" applyFill="1" applyBorder="1" applyAlignment="1">
      <alignment horizontal="center" vertical="center"/>
    </xf>
    <xf numFmtId="0" fontId="25" fillId="19" borderId="7" xfId="2" applyFont="1" applyFill="1" applyBorder="1" applyAlignment="1">
      <alignment horizontal="center" vertical="center"/>
    </xf>
    <xf numFmtId="0" fontId="25" fillId="19" borderId="9" xfId="2" applyFont="1" applyFill="1" applyBorder="1" applyAlignment="1">
      <alignment horizontal="center" vertical="center"/>
    </xf>
    <xf numFmtId="0" fontId="26" fillId="19" borderId="4" xfId="2" applyFont="1" applyFill="1" applyBorder="1" applyAlignment="1">
      <alignment horizontal="center" vertical="center" wrapText="1"/>
    </xf>
    <xf numFmtId="0" fontId="26" fillId="19" borderId="1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7" fillId="0" borderId="34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8" fillId="0" borderId="21" xfId="2" quotePrefix="1" applyFont="1" applyBorder="1" applyAlignment="1">
      <alignment vertical="center" wrapText="1"/>
    </xf>
    <xf numFmtId="0" fontId="18" fillId="0" borderId="21" xfId="2" applyFont="1" applyBorder="1" applyAlignment="1">
      <alignment vertical="center" wrapText="1"/>
    </xf>
    <xf numFmtId="0" fontId="29" fillId="0" borderId="16" xfId="2" applyFont="1" applyBorder="1" applyAlignment="1">
      <alignment horizontal="center" vertical="center"/>
    </xf>
    <xf numFmtId="0" fontId="30" fillId="0" borderId="8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22" fillId="11" borderId="34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3" fillId="13" borderId="1" xfId="2" applyFont="1" applyFill="1" applyBorder="1" applyAlignment="1">
      <alignment vertical="center"/>
    </xf>
    <xf numFmtId="0" fontId="23" fillId="13" borderId="21" xfId="2" applyFont="1" applyFill="1" applyBorder="1" applyAlignment="1">
      <alignment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5" fillId="11" borderId="32" xfId="2" applyFont="1" applyFill="1" applyBorder="1" applyAlignment="1">
      <alignment horizontal="center" vertical="center"/>
    </xf>
    <xf numFmtId="0" fontId="25" fillId="11" borderId="33" xfId="2" applyFont="1" applyFill="1" applyBorder="1" applyAlignment="1">
      <alignment horizontal="center" vertical="center"/>
    </xf>
    <xf numFmtId="0" fontId="25" fillId="13" borderId="7" xfId="2" applyFont="1" applyFill="1" applyBorder="1" applyAlignment="1">
      <alignment horizontal="center" vertical="center"/>
    </xf>
    <xf numFmtId="0" fontId="25" fillId="13" borderId="9" xfId="2" applyFont="1" applyFill="1" applyBorder="1" applyAlignment="1">
      <alignment horizontal="center" vertical="center"/>
    </xf>
    <xf numFmtId="0" fontId="25" fillId="11" borderId="16" xfId="2" applyFont="1" applyFill="1" applyBorder="1" applyAlignment="1">
      <alignment horizontal="center" vertical="center"/>
    </xf>
    <xf numFmtId="0" fontId="25" fillId="11" borderId="8" xfId="2" applyFont="1" applyFill="1" applyBorder="1" applyAlignment="1">
      <alignment horizontal="center" vertical="center"/>
    </xf>
    <xf numFmtId="0" fontId="26" fillId="0" borderId="4" xfId="2" applyFont="1" applyBorder="1" applyAlignment="1">
      <alignment horizontal="center" vertical="center" wrapText="1"/>
    </xf>
    <xf numFmtId="0" fontId="26" fillId="0" borderId="12" xfId="2" applyFont="1" applyBorder="1" applyAlignment="1">
      <alignment horizontal="center" vertical="center" wrapText="1"/>
    </xf>
    <xf numFmtId="0" fontId="18" fillId="0" borderId="1" xfId="2" quotePrefix="1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19" fillId="0" borderId="26" xfId="2" applyFont="1" applyBorder="1" applyAlignment="1">
      <alignment horizontal="center" vertical="center" wrapText="1"/>
    </xf>
    <xf numFmtId="0" fontId="19" fillId="0" borderId="21" xfId="2" quotePrefix="1" applyFont="1" applyBorder="1" applyAlignment="1">
      <alignment vertical="center" wrapText="1"/>
    </xf>
    <xf numFmtId="0" fontId="19" fillId="0" borderId="21" xfId="2" applyFont="1" applyBorder="1" applyAlignment="1">
      <alignment vertical="center" wrapText="1"/>
    </xf>
    <xf numFmtId="0" fontId="19" fillId="0" borderId="37" xfId="2" applyFont="1" applyBorder="1" applyAlignment="1">
      <alignment vertical="center" wrapText="1"/>
    </xf>
    <xf numFmtId="0" fontId="19" fillId="0" borderId="28" xfId="2" applyFont="1" applyBorder="1" applyAlignment="1">
      <alignment vertical="center" wrapText="1"/>
    </xf>
    <xf numFmtId="0" fontId="32" fillId="0" borderId="5" xfId="2" applyFont="1" applyBorder="1" applyAlignment="1">
      <alignment horizontal="center" vertical="center"/>
    </xf>
    <xf numFmtId="0" fontId="33" fillId="0" borderId="6" xfId="2" applyFont="1" applyBorder="1" applyAlignment="1">
      <alignment vertical="center"/>
    </xf>
    <xf numFmtId="0" fontId="33" fillId="0" borderId="35" xfId="2" applyFont="1" applyBorder="1" applyAlignment="1">
      <alignment vertical="center"/>
    </xf>
    <xf numFmtId="0" fontId="22" fillId="11" borderId="7" xfId="2" applyFont="1" applyFill="1" applyBorder="1" applyAlignment="1">
      <alignment horizontal="center" vertical="center"/>
    </xf>
    <xf numFmtId="0" fontId="22" fillId="11" borderId="9" xfId="2" applyFont="1" applyFill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12" borderId="7" xfId="2" applyFont="1" applyFill="1" applyBorder="1" applyAlignment="1">
      <alignment horizontal="center" vertical="center"/>
    </xf>
    <xf numFmtId="0" fontId="22" fillId="12" borderId="9" xfId="2" applyFont="1" applyFill="1" applyBorder="1" applyAlignment="1">
      <alignment horizontal="center" vertical="center"/>
    </xf>
    <xf numFmtId="0" fontId="22" fillId="11" borderId="5" xfId="2" applyFont="1" applyFill="1" applyBorder="1" applyAlignment="1">
      <alignment horizontal="center" vertical="center"/>
    </xf>
    <xf numFmtId="0" fontId="23" fillId="13" borderId="6" xfId="2" applyFont="1" applyFill="1" applyBorder="1" applyAlignment="1">
      <alignment vertical="center"/>
    </xf>
    <xf numFmtId="0" fontId="23" fillId="13" borderId="8" xfId="2" applyFont="1" applyFill="1" applyBorder="1" applyAlignment="1">
      <alignment vertical="center"/>
    </xf>
    <xf numFmtId="0" fontId="23" fillId="13" borderId="20" xfId="2" applyFont="1" applyFill="1" applyBorder="1" applyAlignment="1">
      <alignment vertical="center"/>
    </xf>
    <xf numFmtId="0" fontId="18" fillId="0" borderId="1" xfId="2" quotePrefix="1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colors>
    <mruColors>
      <color rgb="FFDDDDFF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63"/>
  <sheetViews>
    <sheetView zoomScale="85" zoomScaleNormal="85" workbookViewId="0">
      <pane xSplit="4" ySplit="5" topLeftCell="V759" activePane="bottomRight" state="frozen"/>
      <selection pane="topRight" activeCell="E1" sqref="E1"/>
      <selection pane="bottomLeft" activeCell="A4" sqref="A4"/>
      <selection pane="bottomRight" activeCell="Y721" sqref="Y721"/>
    </sheetView>
  </sheetViews>
  <sheetFormatPr defaultRowHeight="15.75" x14ac:dyDescent="0.25"/>
  <cols>
    <col min="1" max="1" width="4.875" customWidth="1"/>
    <col min="2" max="2" width="10.625" bestFit="1" customWidth="1"/>
    <col min="3" max="3" width="17.75" customWidth="1"/>
    <col min="4" max="4" width="10.125" customWidth="1"/>
    <col min="5" max="5" width="28.375" customWidth="1"/>
    <col min="6" max="6" width="11.25" customWidth="1"/>
    <col min="7" max="7" width="12" customWidth="1"/>
    <col min="8" max="9" width="8.75" customWidth="1"/>
    <col min="10" max="10" width="7.875" customWidth="1"/>
    <col min="11" max="11" width="6.625" customWidth="1"/>
    <col min="12" max="12" width="4.75" customWidth="1"/>
    <col min="13" max="18" width="8.75" customWidth="1"/>
    <col min="19" max="19" width="24.25" customWidth="1"/>
    <col min="20" max="20" width="13.375" customWidth="1"/>
    <col min="21" max="21" width="19.25" customWidth="1"/>
    <col min="22" max="22" width="49.625" hidden="1" customWidth="1"/>
    <col min="23" max="23" width="4.5" style="1" customWidth="1"/>
    <col min="24" max="46" width="4.25" style="1" customWidth="1"/>
    <col min="47" max="47" width="10.25" customWidth="1"/>
    <col min="48" max="48" width="10.875" hidden="1" customWidth="1"/>
    <col min="49" max="49" width="13.25" hidden="1" customWidth="1"/>
  </cols>
  <sheetData>
    <row r="1" spans="1:56" x14ac:dyDescent="0.25">
      <c r="A1" t="s">
        <v>4327</v>
      </c>
    </row>
    <row r="2" spans="1:56" ht="30.6" customHeight="1" x14ac:dyDescent="0.25">
      <c r="A2" s="39" t="s">
        <v>4328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56" ht="21" customHeight="1" x14ac:dyDescent="0.25">
      <c r="A3" s="80"/>
      <c r="B3" s="40" t="s">
        <v>4954</v>
      </c>
      <c r="W3" s="1">
        <v>200</v>
      </c>
      <c r="Y3" s="1">
        <v>200</v>
      </c>
      <c r="AA3" s="1">
        <v>278</v>
      </c>
      <c r="AC3" s="1">
        <v>183</v>
      </c>
      <c r="AE3" s="1">
        <v>215</v>
      </c>
      <c r="AG3" s="1">
        <v>195</v>
      </c>
      <c r="AI3" s="1">
        <v>184</v>
      </c>
      <c r="AK3" s="1">
        <v>140</v>
      </c>
      <c r="AM3" s="1">
        <v>170</v>
      </c>
      <c r="AO3" s="1">
        <v>120</v>
      </c>
      <c r="AQ3" s="1">
        <v>280</v>
      </c>
      <c r="AS3" s="1">
        <v>370</v>
      </c>
    </row>
    <row r="4" spans="1:56" ht="31.9" customHeight="1" x14ac:dyDescent="0.25">
      <c r="A4" s="156" t="s">
        <v>2247</v>
      </c>
      <c r="B4" s="5" t="s">
        <v>0</v>
      </c>
      <c r="C4" s="5" t="s">
        <v>1</v>
      </c>
      <c r="D4" s="5" t="s">
        <v>2</v>
      </c>
      <c r="E4" s="5" t="s">
        <v>4329</v>
      </c>
      <c r="F4" s="5"/>
      <c r="G4" s="5" t="s">
        <v>3</v>
      </c>
      <c r="H4" s="5" t="s">
        <v>2245</v>
      </c>
      <c r="I4" s="5" t="s">
        <v>4</v>
      </c>
      <c r="J4" s="5" t="s">
        <v>2243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5" t="s">
        <v>10</v>
      </c>
      <c r="Q4" s="5" t="s">
        <v>11</v>
      </c>
      <c r="R4" s="5" t="s">
        <v>12</v>
      </c>
      <c r="S4" s="5" t="s">
        <v>13</v>
      </c>
      <c r="T4" s="5" t="s">
        <v>2244</v>
      </c>
      <c r="U4" s="5" t="s">
        <v>14</v>
      </c>
      <c r="V4" s="5" t="s">
        <v>15</v>
      </c>
      <c r="W4" s="154" t="s">
        <v>2278</v>
      </c>
      <c r="X4" s="155"/>
      <c r="Y4" s="158" t="s">
        <v>2279</v>
      </c>
      <c r="Z4" s="159"/>
      <c r="AA4" s="160" t="s">
        <v>2281</v>
      </c>
      <c r="AB4" s="161"/>
      <c r="AC4" s="162" t="s">
        <v>2282</v>
      </c>
      <c r="AD4" s="163"/>
      <c r="AE4" s="152" t="s">
        <v>2283</v>
      </c>
      <c r="AF4" s="153"/>
      <c r="AG4" s="154" t="s">
        <v>2290</v>
      </c>
      <c r="AH4" s="155"/>
      <c r="AI4" s="158" t="s">
        <v>2284</v>
      </c>
      <c r="AJ4" s="159"/>
      <c r="AK4" s="160" t="s">
        <v>2285</v>
      </c>
      <c r="AL4" s="161"/>
      <c r="AM4" s="162" t="s">
        <v>2286</v>
      </c>
      <c r="AN4" s="163"/>
      <c r="AO4" s="152" t="s">
        <v>2287</v>
      </c>
      <c r="AP4" s="153"/>
      <c r="AQ4" s="154" t="s">
        <v>2288</v>
      </c>
      <c r="AR4" s="155"/>
      <c r="AS4" s="158" t="s">
        <v>2289</v>
      </c>
      <c r="AT4" s="159"/>
      <c r="AU4" s="37" t="s">
        <v>3704</v>
      </c>
      <c r="AV4" s="3"/>
      <c r="AW4" s="3"/>
      <c r="AX4" s="1"/>
      <c r="AY4" s="1"/>
      <c r="AZ4" s="1"/>
      <c r="BA4" s="1"/>
      <c r="BB4" s="1"/>
      <c r="BC4" s="1"/>
      <c r="BD4" s="1"/>
    </row>
    <row r="5" spans="1:56" ht="31.9" customHeight="1" x14ac:dyDescent="0.25">
      <c r="A5" s="15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1" t="s">
        <v>2280</v>
      </c>
      <c r="X5" s="41" t="s">
        <v>3703</v>
      </c>
      <c r="Y5" s="41" t="s">
        <v>2280</v>
      </c>
      <c r="Z5" s="41" t="s">
        <v>3703</v>
      </c>
      <c r="AA5" s="41" t="s">
        <v>2280</v>
      </c>
      <c r="AB5" s="68" t="s">
        <v>3703</v>
      </c>
      <c r="AC5" s="41" t="s">
        <v>2280</v>
      </c>
      <c r="AD5" s="41" t="s">
        <v>3703</v>
      </c>
      <c r="AE5" s="41" t="s">
        <v>2280</v>
      </c>
      <c r="AF5" s="41" t="s">
        <v>3703</v>
      </c>
      <c r="AG5" s="41" t="s">
        <v>2280</v>
      </c>
      <c r="AH5" s="41" t="s">
        <v>3703</v>
      </c>
      <c r="AI5" s="41" t="s">
        <v>2280</v>
      </c>
      <c r="AJ5" s="41" t="s">
        <v>3703</v>
      </c>
      <c r="AK5" s="41" t="s">
        <v>2280</v>
      </c>
      <c r="AL5" s="41" t="s">
        <v>3703</v>
      </c>
      <c r="AM5" s="41" t="s">
        <v>2280</v>
      </c>
      <c r="AN5" s="68" t="s">
        <v>3703</v>
      </c>
      <c r="AO5" s="41" t="s">
        <v>2280</v>
      </c>
      <c r="AP5" s="41" t="s">
        <v>3703</v>
      </c>
      <c r="AQ5" s="41" t="s">
        <v>2280</v>
      </c>
      <c r="AR5" s="76" t="s">
        <v>3703</v>
      </c>
      <c r="AS5" s="41" t="s">
        <v>2280</v>
      </c>
      <c r="AT5" s="41" t="s">
        <v>3703</v>
      </c>
      <c r="AU5" s="3"/>
      <c r="AV5" s="3"/>
      <c r="AW5" s="3"/>
      <c r="AX5" s="1"/>
      <c r="AY5" s="1"/>
      <c r="AZ5" s="1"/>
      <c r="BA5" s="1"/>
      <c r="BB5" s="1"/>
      <c r="BC5" s="1"/>
      <c r="BD5" s="1"/>
    </row>
    <row r="6" spans="1:56" ht="25.9" customHeight="1" x14ac:dyDescent="0.25">
      <c r="A6" s="3">
        <v>1</v>
      </c>
      <c r="B6" s="9" t="s">
        <v>123</v>
      </c>
      <c r="C6" s="9" t="s">
        <v>886</v>
      </c>
      <c r="D6" s="9" t="s">
        <v>219</v>
      </c>
      <c r="E6" s="9" t="str">
        <f t="shared" ref="E6:E35" si="0">C6&amp;" "&amp;D6</f>
        <v>Trịnh Minh An</v>
      </c>
      <c r="F6" s="9" t="b">
        <f t="shared" ref="F6:F27" si="1">E6=E7</f>
        <v>0</v>
      </c>
      <c r="G6" s="9" t="s">
        <v>1310</v>
      </c>
      <c r="H6" s="9" t="str">
        <f t="shared" ref="H6:H21" si="2">RIGHT(G6,4)</f>
        <v>2017</v>
      </c>
      <c r="I6" s="9" t="s">
        <v>44</v>
      </c>
      <c r="J6" s="9" t="str">
        <f t="shared" ref="J6:J35" si="3">N6&amp;O6&amp;P6&amp;Q6&amp;R6</f>
        <v>1CI1</v>
      </c>
      <c r="K6" s="48">
        <v>125</v>
      </c>
      <c r="L6" s="48">
        <v>23</v>
      </c>
      <c r="M6" s="9" t="s">
        <v>36</v>
      </c>
      <c r="N6" s="9" t="s">
        <v>85</v>
      </c>
      <c r="O6" s="9"/>
      <c r="P6" s="9"/>
      <c r="Q6" s="9"/>
      <c r="R6" s="9"/>
      <c r="S6" s="9" t="s">
        <v>1976</v>
      </c>
      <c r="T6" s="9" t="s">
        <v>1977</v>
      </c>
      <c r="U6" s="9" t="s">
        <v>1978</v>
      </c>
      <c r="V6" s="30" t="s">
        <v>4310</v>
      </c>
      <c r="W6" s="9">
        <v>2</v>
      </c>
      <c r="X6" s="48">
        <f>INDEX(table1,MATCH($K6,'Tham chiếu'!$A$3:$A$13,1),MATCH(DS!$L6,'Tham chiếu'!$B$2:$M$2,1))</f>
        <v>55</v>
      </c>
      <c r="Y6" s="49">
        <v>2</v>
      </c>
      <c r="Z6" s="48">
        <f>INDEX(table1,MATCH($K6,'Tham chiếu'!$A$3:$A$13,1),MATCH(DS!$L6,'Tham chiếu'!$B$2:$M$2,1))</f>
        <v>55</v>
      </c>
      <c r="AA6" s="50">
        <v>3</v>
      </c>
      <c r="AB6" s="50" t="str">
        <f>INDEX(table2,MATCH($K6,'Tham chiếu'!$A$17:$A$25,1),MATCH(DS!$L6,'Tham chiếu'!$B$16:$S$16,1))</f>
        <v>2B</v>
      </c>
      <c r="AC6" s="51">
        <v>3</v>
      </c>
      <c r="AD6" s="73">
        <f>INDEX(table4,MATCH($K6,'Tham chiếu'!$A$41:$A$49,1),MATCH(DS!$L6,'Tham chiếu'!$B$40:$T$40,1))</f>
        <v>3</v>
      </c>
      <c r="AE6" s="52">
        <v>1</v>
      </c>
      <c r="AF6" s="74" t="str">
        <f>INDEX(table3,MATCH($K6,'Tham chiếu'!$A$29:$A$37,1),MATCH(DS!$L6,'Tham chiếu'!$B$28:$T$28,1))</f>
        <v>2B</v>
      </c>
      <c r="AG6" s="48">
        <v>2</v>
      </c>
      <c r="AH6" s="48">
        <f>INDEX(table5,MATCH($K6,'Tham chiếu'!$A$53:$A$61,1),MATCH(DS!$L6,'Tham chiếu'!$B$52:$T$52,1))</f>
        <v>3</v>
      </c>
      <c r="AI6" s="49">
        <v>2</v>
      </c>
      <c r="AJ6" s="48">
        <f>INDEX(table5,MATCH($K6,'Tham chiếu'!$A$53:$A$61,1),MATCH(DS!$L6,'Tham chiếu'!$B$52:$T$52,1))</f>
        <v>3</v>
      </c>
      <c r="AK6" s="50">
        <v>1</v>
      </c>
      <c r="AL6" s="48">
        <f>INDEX(table5,MATCH($K6,'Tham chiếu'!$A$53:$A$61,1),MATCH(DS!$L6,'Tham chiếu'!$B$52:$T$52,1))</f>
        <v>3</v>
      </c>
      <c r="AM6" s="51">
        <v>1</v>
      </c>
      <c r="AN6" s="50" t="str">
        <f>INDEX(table2,MATCH($K6,'Tham chiếu'!$A$17:$A$25,1),MATCH(DS!$L6,'Tham chiếu'!$B$16:$S$16,1))</f>
        <v>2B</v>
      </c>
      <c r="AO6" s="52">
        <v>1</v>
      </c>
      <c r="AP6" s="48" t="str">
        <f>INDEX(table3,MATCH($K6,'Tham chiếu'!$A$29:$A$37,1),MATCH(DS!$L6,'Tham chiếu'!$B$28:$T$28,1))</f>
        <v>2B</v>
      </c>
      <c r="AQ6" s="48">
        <v>1</v>
      </c>
      <c r="AR6" s="77">
        <f>INDEX(table7,MATCH($K6,'Tham chiếu'!$A$78:$A$87,1),MATCH(DS!$L6,'Tham chiếu'!$B$77:$T$77,1))</f>
        <v>2</v>
      </c>
      <c r="AS6" s="49">
        <v>1</v>
      </c>
      <c r="AT6" s="48">
        <f>INDEX(table6,MATCH($K6,'Tham chiếu'!$A$65:$A$74,1),MATCH(DS!$L6,'Tham chiếu'!$B$64:$T$64,1))</f>
        <v>3</v>
      </c>
      <c r="AU6" s="57">
        <f t="shared" ref="AU6:AU69" si="4">(W6*$W$3+Y6*$Y$3+AA6*$AA$3+AC6*$AC$3+AE6*$AE$3+AG6*$AG$3+AI6*$AI$3+AK6*$AK$3+AM6*$AM$3+AO6*$AO$3+AQ6*$AQ$3+AS6*$AS$3)*1000</f>
        <v>4236000</v>
      </c>
      <c r="AV6" s="58">
        <v>4236000</v>
      </c>
      <c r="AW6" s="59" t="b">
        <f t="shared" ref="AW6:AW36" si="5">AV6=AU6</f>
        <v>1</v>
      </c>
      <c r="AX6" s="1"/>
      <c r="AY6" s="1"/>
      <c r="AZ6" s="1"/>
      <c r="BA6" s="1"/>
      <c r="BB6" s="1"/>
      <c r="BC6" s="1"/>
      <c r="BD6" s="1"/>
    </row>
    <row r="7" spans="1:56" ht="25.15" customHeight="1" x14ac:dyDescent="0.25">
      <c r="A7" s="3">
        <v>2</v>
      </c>
      <c r="B7" s="9" t="s">
        <v>123</v>
      </c>
      <c r="C7" s="9" t="s">
        <v>2248</v>
      </c>
      <c r="D7" s="9" t="s">
        <v>166</v>
      </c>
      <c r="E7" s="9" t="str">
        <f t="shared" si="0"/>
        <v>Nguyễn Phương Tuệ Anh</v>
      </c>
      <c r="F7" s="9" t="b">
        <f t="shared" si="1"/>
        <v>0</v>
      </c>
      <c r="G7" s="9" t="s">
        <v>1441</v>
      </c>
      <c r="H7" s="9" t="str">
        <f t="shared" si="2"/>
        <v>2017</v>
      </c>
      <c r="I7" s="9" t="s">
        <v>44</v>
      </c>
      <c r="J7" s="9" t="str">
        <f t="shared" si="3"/>
        <v>1CI1</v>
      </c>
      <c r="K7" s="48">
        <v>125</v>
      </c>
      <c r="L7" s="48">
        <v>29</v>
      </c>
      <c r="M7" s="9" t="s">
        <v>36</v>
      </c>
      <c r="N7" s="9" t="s">
        <v>85</v>
      </c>
      <c r="O7" s="9"/>
      <c r="P7" s="9"/>
      <c r="Q7" s="9"/>
      <c r="R7" s="9"/>
      <c r="S7" s="9" t="s">
        <v>1442</v>
      </c>
      <c r="T7" s="9" t="s">
        <v>1443</v>
      </c>
      <c r="U7" s="9" t="s">
        <v>1444</v>
      </c>
      <c r="V7" s="30" t="s">
        <v>4311</v>
      </c>
      <c r="W7" s="9"/>
      <c r="X7" s="48"/>
      <c r="Y7" s="9">
        <v>1</v>
      </c>
      <c r="Z7" s="48">
        <f>INDEX(table1,MATCH($K7,'Tham chiếu'!$A$3:$A$13,1),MATCH(DS!$L7,'Tham chiếu'!$B$2:$M$2,1))</f>
        <v>55</v>
      </c>
      <c r="AA7" s="9"/>
      <c r="AB7" s="50"/>
      <c r="AC7" s="9">
        <v>3</v>
      </c>
      <c r="AD7" s="73" t="str">
        <f>INDEX(table4,MATCH($K7,'Tham chiếu'!$A$41:$A$49,1),MATCH(DS!$L7,'Tham chiếu'!$B$40:$T$40,1))</f>
        <v>3A</v>
      </c>
      <c r="AE7" s="9"/>
      <c r="AF7" s="74"/>
      <c r="AG7" s="9">
        <v>2</v>
      </c>
      <c r="AH7" s="48">
        <f>INDEX(table5,MATCH($K7,'Tham chiếu'!$A$53:$A$61,1),MATCH(DS!$L7,'Tham chiếu'!$B$52:$T$52,1))</f>
        <v>3</v>
      </c>
      <c r="AI7" s="9">
        <v>2</v>
      </c>
      <c r="AJ7" s="48">
        <f>INDEX(table5,MATCH($K7,'Tham chiếu'!$A$53:$A$61,1),MATCH(DS!$L7,'Tham chiếu'!$B$52:$T$52,1))</f>
        <v>3</v>
      </c>
      <c r="AK7" s="9">
        <v>1</v>
      </c>
      <c r="AL7" s="48">
        <f>INDEX(table5,MATCH($K7,'Tham chiếu'!$A$53:$A$61,1),MATCH(DS!$L7,'Tham chiếu'!$B$52:$T$52,1))</f>
        <v>3</v>
      </c>
      <c r="AM7" s="9">
        <v>1</v>
      </c>
      <c r="AN7" s="50" t="str">
        <f>INDEX(table2,MATCH($K7,'Tham chiếu'!$A$17:$A$25,1),MATCH(DS!$L7,'Tham chiếu'!$B$16:$S$16,1))</f>
        <v>3A</v>
      </c>
      <c r="AO7" s="9">
        <v>1</v>
      </c>
      <c r="AP7" s="48" t="str">
        <f>INDEX(table3,MATCH($K7,'Tham chiếu'!$A$29:$A$37,1),MATCH(DS!$L7,'Tham chiếu'!$B$28:$T$28,1))</f>
        <v>3A</v>
      </c>
      <c r="AQ7" s="48">
        <v>2</v>
      </c>
      <c r="AR7" s="77">
        <f>INDEX(table7,MATCH($K7,'Tham chiếu'!$A$78:$A$87,1),MATCH(DS!$L7,'Tham chiếu'!$B$77:$T$77,1))</f>
        <v>2</v>
      </c>
      <c r="AS7" s="9"/>
      <c r="AT7" s="48"/>
      <c r="AU7" s="57">
        <f t="shared" si="4"/>
        <v>2497000</v>
      </c>
      <c r="AV7" s="58">
        <v>2497000</v>
      </c>
      <c r="AW7" s="59" t="b">
        <f t="shared" si="5"/>
        <v>1</v>
      </c>
      <c r="AX7" s="1"/>
      <c r="AY7" s="1"/>
      <c r="AZ7" s="1"/>
      <c r="BA7" s="1"/>
      <c r="BB7" s="1"/>
      <c r="BC7" s="1"/>
    </row>
    <row r="8" spans="1:56" ht="21" customHeight="1" x14ac:dyDescent="0.25">
      <c r="A8" s="3">
        <v>3</v>
      </c>
      <c r="B8" s="9" t="s">
        <v>123</v>
      </c>
      <c r="C8" s="9" t="s">
        <v>708</v>
      </c>
      <c r="D8" s="9" t="s">
        <v>306</v>
      </c>
      <c r="E8" s="9" t="str">
        <f t="shared" si="0"/>
        <v>Từ Gia Bảo</v>
      </c>
      <c r="F8" s="9" t="b">
        <f t="shared" si="1"/>
        <v>0</v>
      </c>
      <c r="G8" s="9" t="s">
        <v>709</v>
      </c>
      <c r="H8" s="9" t="str">
        <f t="shared" si="2"/>
        <v>2017</v>
      </c>
      <c r="I8" s="9" t="s">
        <v>18</v>
      </c>
      <c r="J8" s="9" t="str">
        <f t="shared" si="3"/>
        <v>1CI1</v>
      </c>
      <c r="K8" s="48">
        <v>125</v>
      </c>
      <c r="L8" s="48">
        <v>31</v>
      </c>
      <c r="M8" s="9" t="s">
        <v>36</v>
      </c>
      <c r="N8" s="9" t="s">
        <v>85</v>
      </c>
      <c r="O8" s="9"/>
      <c r="P8" s="9"/>
      <c r="Q8" s="9"/>
      <c r="R8" s="9"/>
      <c r="S8" s="9" t="s">
        <v>710</v>
      </c>
      <c r="T8" s="9" t="s">
        <v>711</v>
      </c>
      <c r="U8" s="9" t="s">
        <v>712</v>
      </c>
      <c r="V8" s="30" t="s">
        <v>4312</v>
      </c>
      <c r="W8" s="9">
        <v>1</v>
      </c>
      <c r="X8" s="48">
        <f>INDEX(table1,MATCH($K8,'Tham chiếu'!$A$3:$A$13,1),MATCH(DS!$L8,'Tham chiếu'!$B$2:$M$2,1))</f>
        <v>58</v>
      </c>
      <c r="Y8" s="9">
        <v>2</v>
      </c>
      <c r="Z8" s="48">
        <f>INDEX(table1,MATCH($K8,'Tham chiếu'!$A$3:$A$13,1),MATCH(DS!$L8,'Tham chiếu'!$B$2:$M$2,1))</f>
        <v>58</v>
      </c>
      <c r="AA8" s="9">
        <v>2</v>
      </c>
      <c r="AB8" s="50" t="str">
        <f>INDEX(table2,MATCH($K8,'Tham chiếu'!$A$17:$A$25,1),MATCH(DS!$L8,'Tham chiếu'!$B$16:$S$16,1))</f>
        <v>3B</v>
      </c>
      <c r="AC8" s="9"/>
      <c r="AD8" s="73" t="str">
        <f>INDEX(table4,MATCH($K8,'Tham chiếu'!$A$41:$A$49,1),MATCH(DS!$L8,'Tham chiếu'!$B$40:$T$40,1))</f>
        <v>3B</v>
      </c>
      <c r="AE8" s="9">
        <v>2</v>
      </c>
      <c r="AF8" s="74" t="str">
        <f>INDEX(table3,MATCH($K8,'Tham chiếu'!$A$29:$A$37,1),MATCH(DS!$L8,'Tham chiếu'!$B$28:$T$28,1))</f>
        <v>3B</v>
      </c>
      <c r="AG8" s="9">
        <v>1</v>
      </c>
      <c r="AH8" s="48">
        <f>INDEX(table5,MATCH($K8,'Tham chiếu'!$A$53:$A$61,1),MATCH(DS!$L8,'Tham chiếu'!$B$52:$T$52,1))</f>
        <v>4</v>
      </c>
      <c r="AI8" s="9">
        <v>2</v>
      </c>
      <c r="AJ8" s="48">
        <f>INDEX(table5,MATCH($K8,'Tham chiếu'!$A$53:$A$61,1),MATCH(DS!$L8,'Tham chiếu'!$B$52:$T$52,1))</f>
        <v>4</v>
      </c>
      <c r="AK8" s="9"/>
      <c r="AL8" s="48">
        <f>INDEX(table5,MATCH($K8,'Tham chiếu'!$A$53:$A$61,1),MATCH(DS!$L8,'Tham chiếu'!$B$52:$T$52,1))</f>
        <v>4</v>
      </c>
      <c r="AM8" s="9">
        <v>1</v>
      </c>
      <c r="AN8" s="50" t="str">
        <f>INDEX(table2,MATCH($K8,'Tham chiếu'!$A$17:$A$25,1),MATCH(DS!$L8,'Tham chiếu'!$B$16:$S$16,1))</f>
        <v>3B</v>
      </c>
      <c r="AO8" s="9">
        <v>1</v>
      </c>
      <c r="AP8" s="48" t="str">
        <f>INDEX(table3,MATCH($K8,'Tham chiếu'!$A$29:$A$37,1),MATCH(DS!$L8,'Tham chiếu'!$B$28:$T$28,1))</f>
        <v>3B</v>
      </c>
      <c r="AQ8" s="48"/>
      <c r="AR8" s="77">
        <f>INDEX(table7,MATCH($K8,'Tham chiếu'!$A$78:$A$87,1),MATCH(DS!$L8,'Tham chiếu'!$B$77:$T$77,1))</f>
        <v>2</v>
      </c>
      <c r="AS8" s="9">
        <v>1</v>
      </c>
      <c r="AT8" s="48">
        <f>INDEX(table6,MATCH($K8,'Tham chiếu'!$A$65:$A$74,1),MATCH(DS!$L8,'Tham chiếu'!$B$64:$T$64,1))</f>
        <v>3</v>
      </c>
      <c r="AU8" s="57">
        <f t="shared" si="4"/>
        <v>2809000</v>
      </c>
      <c r="AV8" s="58">
        <v>2809000</v>
      </c>
      <c r="AW8" s="59" t="b">
        <f t="shared" si="5"/>
        <v>1</v>
      </c>
      <c r="AX8" s="1"/>
      <c r="AY8" s="1"/>
      <c r="AZ8" s="1"/>
      <c r="BA8" s="1"/>
      <c r="BB8" s="1"/>
      <c r="BC8" s="1"/>
    </row>
    <row r="9" spans="1:56" ht="27.6" customHeight="1" x14ac:dyDescent="0.25">
      <c r="A9" s="3">
        <v>4</v>
      </c>
      <c r="B9" s="9" t="s">
        <v>123</v>
      </c>
      <c r="C9" s="9" t="s">
        <v>1034</v>
      </c>
      <c r="D9" s="9" t="s">
        <v>593</v>
      </c>
      <c r="E9" s="9" t="str">
        <f t="shared" si="0"/>
        <v>Nguyễn Thanh Bình</v>
      </c>
      <c r="F9" s="9" t="b">
        <f t="shared" si="1"/>
        <v>0</v>
      </c>
      <c r="G9" s="9" t="s">
        <v>1899</v>
      </c>
      <c r="H9" s="9" t="str">
        <f t="shared" si="2"/>
        <v>2017</v>
      </c>
      <c r="I9" s="9" t="s">
        <v>44</v>
      </c>
      <c r="J9" s="9" t="str">
        <f t="shared" si="3"/>
        <v>1CI1</v>
      </c>
      <c r="K9" s="48">
        <v>120</v>
      </c>
      <c r="L9" s="48">
        <v>21</v>
      </c>
      <c r="M9" s="9" t="s">
        <v>36</v>
      </c>
      <c r="N9" s="9" t="s">
        <v>85</v>
      </c>
      <c r="O9" s="9"/>
      <c r="P9" s="9"/>
      <c r="Q9" s="9"/>
      <c r="R9" s="9"/>
      <c r="S9" s="9" t="s">
        <v>1860</v>
      </c>
      <c r="T9" s="9" t="s">
        <v>1861</v>
      </c>
      <c r="U9" s="9" t="s">
        <v>1862</v>
      </c>
      <c r="V9" s="30" t="s">
        <v>4313</v>
      </c>
      <c r="W9" s="9">
        <v>1</v>
      </c>
      <c r="X9" s="48">
        <f>INDEX(table1,MATCH($K9,'Tham chiếu'!$A$3:$A$13,1),MATCH(DS!$L9,'Tham chiếu'!$B$2:$M$2,1))</f>
        <v>50</v>
      </c>
      <c r="Y9" s="9">
        <v>1</v>
      </c>
      <c r="Z9" s="48">
        <f>INDEX(table1,MATCH($K9,'Tham chiếu'!$A$3:$A$13,1),MATCH(DS!$L9,'Tham chiếu'!$B$2:$M$2,1))</f>
        <v>50</v>
      </c>
      <c r="AA9" s="9"/>
      <c r="AB9" s="50"/>
      <c r="AC9" s="9">
        <v>3</v>
      </c>
      <c r="AD9" s="73" t="str">
        <f>INDEX(table4,MATCH($K9,'Tham chiếu'!$A$41:$A$49,1),MATCH(DS!$L9,'Tham chiếu'!$B$40:$T$40,1))</f>
        <v>2A</v>
      </c>
      <c r="AE9" s="9"/>
      <c r="AF9" s="74"/>
      <c r="AG9" s="9"/>
      <c r="AH9" s="48"/>
      <c r="AI9" s="9">
        <v>2</v>
      </c>
      <c r="AJ9" s="48">
        <f>INDEX(table5,MATCH($K9,'Tham chiếu'!$A$53:$A$61,1),MATCH(DS!$L9,'Tham chiếu'!$B$52:$T$52,1))</f>
        <v>2</v>
      </c>
      <c r="AK9" s="9">
        <v>1</v>
      </c>
      <c r="AL9" s="48">
        <f>INDEX(table5,MATCH($K9,'Tham chiếu'!$A$53:$A$61,1),MATCH(DS!$L9,'Tham chiếu'!$B$52:$T$52,1))</f>
        <v>2</v>
      </c>
      <c r="AM9" s="9">
        <v>1</v>
      </c>
      <c r="AN9" s="50" t="str">
        <f>INDEX(table2,MATCH($K9,'Tham chiếu'!$A$17:$A$25,1),MATCH(DS!$L9,'Tham chiếu'!$B$16:$S$16,1))</f>
        <v>2A</v>
      </c>
      <c r="AO9" s="9">
        <v>1</v>
      </c>
      <c r="AP9" s="48" t="str">
        <f>INDEX(table3,MATCH($K9,'Tham chiếu'!$A$29:$A$37,1),MATCH(DS!$L9,'Tham chiếu'!$B$28:$T$28,1))</f>
        <v>2A</v>
      </c>
      <c r="AQ9" s="48">
        <v>1</v>
      </c>
      <c r="AR9" s="77">
        <f>INDEX(table7,MATCH($K9,'Tham chiếu'!$A$78:$A$87,1),MATCH(DS!$L9,'Tham chiếu'!$B$77:$T$77,1))</f>
        <v>1</v>
      </c>
      <c r="AS9" s="9">
        <v>1</v>
      </c>
      <c r="AT9" s="48">
        <f>INDEX(table6,MATCH($K9,'Tham chiếu'!$A$65:$A$74,1),MATCH(DS!$L9,'Tham chiếu'!$B$64:$T$64,1))</f>
        <v>2</v>
      </c>
      <c r="AU9" s="57">
        <f t="shared" si="4"/>
        <v>2397000</v>
      </c>
      <c r="AV9" s="58">
        <v>2397000</v>
      </c>
      <c r="AW9" s="59" t="b">
        <f t="shared" si="5"/>
        <v>1</v>
      </c>
      <c r="AX9" s="1"/>
      <c r="AY9" s="1"/>
      <c r="AZ9" s="1"/>
      <c r="BA9" s="1"/>
      <c r="BB9" s="1"/>
      <c r="BC9" s="1"/>
    </row>
    <row r="10" spans="1:56" ht="27.6" customHeight="1" x14ac:dyDescent="0.25">
      <c r="A10" s="3">
        <v>5</v>
      </c>
      <c r="B10" s="9" t="s">
        <v>123</v>
      </c>
      <c r="C10" s="9" t="s">
        <v>608</v>
      </c>
      <c r="D10" s="9" t="s">
        <v>609</v>
      </c>
      <c r="E10" s="9" t="str">
        <f t="shared" si="0"/>
        <v>Chu Xuân Cường</v>
      </c>
      <c r="F10" s="9" t="b">
        <f t="shared" si="1"/>
        <v>0</v>
      </c>
      <c r="G10" s="9" t="s">
        <v>610</v>
      </c>
      <c r="H10" s="9" t="str">
        <f t="shared" si="2"/>
        <v>2017</v>
      </c>
      <c r="I10" s="30" t="s">
        <v>18</v>
      </c>
      <c r="J10" s="9" t="str">
        <f t="shared" si="3"/>
        <v>1CI1</v>
      </c>
      <c r="K10" s="48">
        <v>130</v>
      </c>
      <c r="L10" s="48">
        <v>28</v>
      </c>
      <c r="M10" s="9" t="s">
        <v>36</v>
      </c>
      <c r="N10" s="9" t="s">
        <v>85</v>
      </c>
      <c r="O10" s="9"/>
      <c r="P10" s="9"/>
      <c r="Q10" s="9"/>
      <c r="R10" s="9"/>
      <c r="S10" s="9" t="s">
        <v>611</v>
      </c>
      <c r="T10" s="9" t="s">
        <v>612</v>
      </c>
      <c r="U10" s="9" t="s">
        <v>613</v>
      </c>
      <c r="V10" s="30" t="s">
        <v>4314</v>
      </c>
      <c r="W10" s="9">
        <v>1</v>
      </c>
      <c r="X10" s="48">
        <f>INDEX(table1,MATCH($K1,'Tham chiếu'!$A$3:$A$13,1),MATCH(DS!$L1,'Tham chiếu'!$B$2:$M$2,1))</f>
        <v>45</v>
      </c>
      <c r="Y10" s="9"/>
      <c r="Z10" s="48"/>
      <c r="AA10" s="9">
        <v>2</v>
      </c>
      <c r="AB10" s="50" t="str">
        <f>INDEX(table2,MATCH($K10,'Tham chiếu'!$A$17:$A$25,1),MATCH(DS!$L10,'Tham chiếu'!$B$16:$S$16,1))</f>
        <v>3A</v>
      </c>
      <c r="AC10" s="9"/>
      <c r="AD10" s="73" t="str">
        <f>INDEX(table4,MATCH($K10,'Tham chiếu'!$A$41:$A$49,1),MATCH(DS!$L10,'Tham chiếu'!$B$40:$T$40,1))</f>
        <v>3A</v>
      </c>
      <c r="AE10" s="9">
        <v>2</v>
      </c>
      <c r="AF10" s="74" t="str">
        <f>INDEX(table3,MATCH($K10,'Tham chiếu'!$A$29:$A$37,1),MATCH(DS!$L10,'Tham chiếu'!$B$28:$T$28,1))</f>
        <v>3A</v>
      </c>
      <c r="AG10" s="9"/>
      <c r="AH10" s="48">
        <f>INDEX(table5,MATCH($K10,'Tham chiếu'!$A$53:$A$61,1),MATCH(DS!$L10,'Tham chiếu'!$B$52:$T$52,1))</f>
        <v>3</v>
      </c>
      <c r="AI10" s="9">
        <v>2</v>
      </c>
      <c r="AJ10" s="48">
        <f>INDEX(table5,MATCH($K10,'Tham chiếu'!$A$53:$A$61,1),MATCH(DS!$L10,'Tham chiếu'!$B$52:$T$52,1))</f>
        <v>3</v>
      </c>
      <c r="AK10" s="9">
        <v>1</v>
      </c>
      <c r="AL10" s="48">
        <f>INDEX(table5,MATCH($K10,'Tham chiếu'!$A$53:$A$61,1),MATCH(DS!$L10,'Tham chiếu'!$B$52:$T$52,1))</f>
        <v>3</v>
      </c>
      <c r="AM10" s="9">
        <v>1</v>
      </c>
      <c r="AN10" s="50" t="str">
        <f>INDEX(table2,MATCH($K10,'Tham chiếu'!$A$17:$A$25,1),MATCH(DS!$L10,'Tham chiếu'!$B$16:$S$16,1))</f>
        <v>3A</v>
      </c>
      <c r="AO10" s="9">
        <v>1</v>
      </c>
      <c r="AP10" s="48" t="str">
        <f>INDEX(table3,MATCH($K10,'Tham chiếu'!$A$29:$A$37,1),MATCH(DS!$L10,'Tham chiếu'!$B$28:$T$28,1))</f>
        <v>3A</v>
      </c>
      <c r="AQ10" s="48">
        <v>1</v>
      </c>
      <c r="AR10" s="77">
        <f>INDEX(table7,MATCH($K10,'Tham chiếu'!$A$78:$A$87,1),MATCH(DS!$L10,'Tham chiếu'!$B$77:$T$77,1))</f>
        <v>3</v>
      </c>
      <c r="AS10" s="9"/>
      <c r="AT10" s="48"/>
      <c r="AU10" s="57">
        <f t="shared" si="4"/>
        <v>2264000</v>
      </c>
      <c r="AV10" s="58">
        <v>2264000</v>
      </c>
      <c r="AW10" s="59" t="b">
        <f t="shared" si="5"/>
        <v>1</v>
      </c>
      <c r="AX10" s="1"/>
      <c r="AY10" s="1"/>
      <c r="AZ10" s="1"/>
      <c r="BA10" s="1"/>
      <c r="BB10" s="1"/>
      <c r="BC10" s="1"/>
    </row>
    <row r="11" spans="1:56" ht="27.6" customHeight="1" x14ac:dyDescent="0.25">
      <c r="A11" s="3">
        <v>6</v>
      </c>
      <c r="B11" s="9" t="s">
        <v>123</v>
      </c>
      <c r="C11" s="9" t="s">
        <v>505</v>
      </c>
      <c r="D11" s="9" t="s">
        <v>506</v>
      </c>
      <c r="E11" s="9" t="str">
        <f t="shared" si="0"/>
        <v>Bùi Tuệ Khánh Chi</v>
      </c>
      <c r="F11" s="9" t="b">
        <f t="shared" si="1"/>
        <v>0</v>
      </c>
      <c r="G11" s="9" t="s">
        <v>507</v>
      </c>
      <c r="H11" s="9" t="str">
        <f t="shared" si="2"/>
        <v>2017</v>
      </c>
      <c r="I11" s="9" t="s">
        <v>44</v>
      </c>
      <c r="J11" s="9" t="str">
        <f t="shared" si="3"/>
        <v>1CI1</v>
      </c>
      <c r="K11" s="48">
        <v>115</v>
      </c>
      <c r="L11" s="48">
        <v>18</v>
      </c>
      <c r="M11" s="9" t="s">
        <v>36</v>
      </c>
      <c r="N11" s="9" t="s">
        <v>85</v>
      </c>
      <c r="O11" s="9"/>
      <c r="P11" s="9"/>
      <c r="Q11" s="9"/>
      <c r="R11" s="9"/>
      <c r="S11" s="9" t="s">
        <v>508</v>
      </c>
      <c r="T11" s="9" t="s">
        <v>509</v>
      </c>
      <c r="U11" s="9" t="s">
        <v>510</v>
      </c>
      <c r="V11" s="30" t="s">
        <v>4315</v>
      </c>
      <c r="W11" s="9">
        <v>2</v>
      </c>
      <c r="X11" s="48">
        <f>INDEX(table1,MATCH($K11,'Tham chiếu'!$A$3:$A$13,1),MATCH(DS!$L11,'Tham chiếu'!$B$2:$M$2,1))</f>
        <v>50</v>
      </c>
      <c r="Y11" s="9">
        <v>2</v>
      </c>
      <c r="Z11" s="48">
        <f>INDEX(table1,MATCH($K11,'Tham chiếu'!$A$3:$A$13,1),MATCH(DS!$L11,'Tham chiếu'!$B$2:$M$2,1))</f>
        <v>50</v>
      </c>
      <c r="AA11" s="9">
        <v>1</v>
      </c>
      <c r="AB11" s="50">
        <f>INDEX(table2,MATCH($K11,'Tham chiếu'!$A$17:$A$25,1),MATCH(DS!$L11,'Tham chiếu'!$B$16:$S$16,1))</f>
        <v>1</v>
      </c>
      <c r="AC11" s="9">
        <v>2</v>
      </c>
      <c r="AD11" s="73">
        <f>INDEX(table4,MATCH($K11,'Tham chiếu'!$A$41:$A$49,1),MATCH(DS!$L11,'Tham chiếu'!$B$40:$T$40,1))</f>
        <v>1</v>
      </c>
      <c r="AE11" s="9"/>
      <c r="AF11" s="74"/>
      <c r="AG11" s="9">
        <v>1</v>
      </c>
      <c r="AH11" s="48">
        <f>INDEX(table5,MATCH($K11,'Tham chiếu'!$A$53:$A$61,1),MATCH(DS!$L11,'Tham chiếu'!$B$52:$T$52,1))</f>
        <v>1</v>
      </c>
      <c r="AI11" s="9">
        <v>1</v>
      </c>
      <c r="AJ11" s="48">
        <f>INDEX(table5,MATCH($K11,'Tham chiếu'!$A$53:$A$61,1),MATCH(DS!$L11,'Tham chiếu'!$B$52:$T$52,1))</f>
        <v>1</v>
      </c>
      <c r="AK11" s="9">
        <v>1</v>
      </c>
      <c r="AL11" s="48">
        <f>INDEX(table5,MATCH($K11,'Tham chiếu'!$A$53:$A$61,1),MATCH(DS!$L11,'Tham chiếu'!$B$52:$T$52,1))</f>
        <v>1</v>
      </c>
      <c r="AM11" s="9">
        <v>1</v>
      </c>
      <c r="AN11" s="50">
        <f>INDEX(table2,MATCH($K11,'Tham chiếu'!$A$17:$A$25,1),MATCH(DS!$L11,'Tham chiếu'!$B$16:$S$16,1))</f>
        <v>1</v>
      </c>
      <c r="AO11" s="9">
        <v>1</v>
      </c>
      <c r="AP11" s="48">
        <f>INDEX(table3,MATCH($K11,'Tham chiếu'!$A$29:$A$37,1),MATCH(DS!$L11,'Tham chiếu'!$B$28:$T$28,1))</f>
        <v>1</v>
      </c>
      <c r="AQ11" s="48">
        <v>1</v>
      </c>
      <c r="AR11" s="77">
        <f>INDEX(table7,MATCH($K11,'Tham chiếu'!$A$78:$A$87,1),MATCH(DS!$L11,'Tham chiếu'!$B$77:$T$77,1))</f>
        <v>0</v>
      </c>
      <c r="AS11" s="9">
        <v>1</v>
      </c>
      <c r="AT11" s="48">
        <f>INDEX(table6,MATCH($K11,'Tham chiếu'!$A$65:$A$74,1),MATCH(DS!$L11,'Tham chiếu'!$B$64:$T$64,1))</f>
        <v>1</v>
      </c>
      <c r="AU11" s="57">
        <f t="shared" si="4"/>
        <v>2903000</v>
      </c>
      <c r="AV11" s="58">
        <v>2903000</v>
      </c>
      <c r="AW11" s="59" t="b">
        <f t="shared" si="5"/>
        <v>1</v>
      </c>
      <c r="AX11" s="1"/>
      <c r="AY11" s="1"/>
      <c r="AZ11" s="1"/>
      <c r="BA11" s="1"/>
      <c r="BB11" s="1"/>
      <c r="BC11" s="1"/>
    </row>
    <row r="12" spans="1:56" ht="27.6" customHeight="1" x14ac:dyDescent="0.25">
      <c r="A12" s="3">
        <v>7</v>
      </c>
      <c r="B12" s="9" t="s">
        <v>123</v>
      </c>
      <c r="C12" s="9" t="s">
        <v>1997</v>
      </c>
      <c r="D12" s="9" t="s">
        <v>506</v>
      </c>
      <c r="E12" s="9" t="str">
        <f t="shared" si="0"/>
        <v>Trịnh Vân Chi</v>
      </c>
      <c r="F12" s="9" t="b">
        <f t="shared" si="1"/>
        <v>0</v>
      </c>
      <c r="G12" s="9" t="s">
        <v>1998</v>
      </c>
      <c r="H12" s="9" t="str">
        <f t="shared" si="2"/>
        <v>2017</v>
      </c>
      <c r="I12" s="9" t="s">
        <v>44</v>
      </c>
      <c r="J12" s="9" t="str">
        <f t="shared" si="3"/>
        <v>1CI1</v>
      </c>
      <c r="K12" s="48">
        <v>110</v>
      </c>
      <c r="L12" s="48">
        <v>16</v>
      </c>
      <c r="M12" s="9" t="s">
        <v>36</v>
      </c>
      <c r="N12" s="9" t="s">
        <v>85</v>
      </c>
      <c r="O12" s="9"/>
      <c r="P12" s="9"/>
      <c r="Q12" s="9"/>
      <c r="R12" s="9"/>
      <c r="S12" s="9" t="s">
        <v>1999</v>
      </c>
      <c r="T12" s="9" t="s">
        <v>2000</v>
      </c>
      <c r="U12" s="9" t="s">
        <v>2001</v>
      </c>
      <c r="V12" s="30" t="s">
        <v>3705</v>
      </c>
      <c r="W12" s="9">
        <v>2</v>
      </c>
      <c r="X12" s="48">
        <f>INDEX(table1,MATCH($K12,'Tham chiếu'!$A$3:$A$13,1),MATCH(DS!$L12,'Tham chiếu'!$B$2:$M$2,1))</f>
        <v>45</v>
      </c>
      <c r="Y12" s="9">
        <v>2</v>
      </c>
      <c r="Z12" s="48">
        <f>INDEX(table1,MATCH($K12,'Tham chiếu'!$A$3:$A$13,1),MATCH(DS!$L12,'Tham chiếu'!$B$2:$M$2,1))</f>
        <v>45</v>
      </c>
      <c r="AA12" s="9">
        <v>2</v>
      </c>
      <c r="AB12" s="50">
        <f>INDEX(table2,MATCH($K12,'Tham chiếu'!$A$17:$A$25,1),MATCH(DS!$L12,'Tham chiếu'!$B$16:$S$16,1))</f>
        <v>1</v>
      </c>
      <c r="AC12" s="9">
        <v>2</v>
      </c>
      <c r="AD12" s="73">
        <f>INDEX(table4,MATCH($K12,'Tham chiếu'!$A$41:$A$49,1),MATCH(DS!$L12,'Tham chiếu'!$B$40:$T$40,1))</f>
        <v>1</v>
      </c>
      <c r="AE12" s="9">
        <v>1</v>
      </c>
      <c r="AF12" s="74">
        <f>INDEX(table3,MATCH($K12,'Tham chiếu'!$A$29:$A$37,1),MATCH(DS!$L12,'Tham chiếu'!$B$28:$T$28,1))</f>
        <v>1</v>
      </c>
      <c r="AG12" s="9">
        <v>2</v>
      </c>
      <c r="AH12" s="48">
        <f>INDEX(table5,MATCH($K12,'Tham chiếu'!$A$53:$A$61,1),MATCH(DS!$L12,'Tham chiếu'!$B$52:$T$52,1))</f>
        <v>1</v>
      </c>
      <c r="AI12" s="9">
        <v>1</v>
      </c>
      <c r="AJ12" s="48">
        <f>INDEX(table5,MATCH($K12,'Tham chiếu'!$A$53:$A$61,1),MATCH(DS!$L12,'Tham chiếu'!$B$52:$T$52,1))</f>
        <v>1</v>
      </c>
      <c r="AK12" s="9">
        <v>1</v>
      </c>
      <c r="AL12" s="48">
        <f>INDEX(table5,MATCH($K12,'Tham chiếu'!$A$53:$A$61,1),MATCH(DS!$L12,'Tham chiếu'!$B$52:$T$52,1))</f>
        <v>1</v>
      </c>
      <c r="AM12" s="9">
        <v>1</v>
      </c>
      <c r="AN12" s="50">
        <f>INDEX(table2,MATCH($K12,'Tham chiếu'!$A$17:$A$25,1),MATCH(DS!$L12,'Tham chiếu'!$B$16:$S$16,1))</f>
        <v>1</v>
      </c>
      <c r="AO12" s="9">
        <v>1</v>
      </c>
      <c r="AP12" s="48">
        <f>INDEX(table3,MATCH($K12,'Tham chiếu'!$A$29:$A$37,1),MATCH(DS!$L12,'Tham chiếu'!$B$28:$T$28,1))</f>
        <v>1</v>
      </c>
      <c r="AQ12" s="48">
        <v>1</v>
      </c>
      <c r="AR12" s="77">
        <f>INDEX(table7,MATCH($K12,'Tham chiếu'!$A$78:$A$87,1),MATCH(DS!$L12,'Tham chiếu'!$B$77:$T$77,1))</f>
        <v>0</v>
      </c>
      <c r="AS12" s="9">
        <v>1</v>
      </c>
      <c r="AT12" s="48">
        <f>INDEX(table6,MATCH($K12,'Tham chiếu'!$A$65:$A$74,1),MATCH(DS!$L12,'Tham chiếu'!$B$64:$T$64,1))</f>
        <v>1</v>
      </c>
      <c r="AU12" s="57">
        <f t="shared" si="4"/>
        <v>3591000</v>
      </c>
      <c r="AV12" s="58">
        <v>3591000</v>
      </c>
      <c r="AW12" s="59" t="b">
        <f t="shared" si="5"/>
        <v>1</v>
      </c>
      <c r="AX12" s="1"/>
      <c r="AY12" s="1"/>
      <c r="AZ12" s="1"/>
      <c r="BA12" s="1"/>
      <c r="BB12" s="1"/>
      <c r="BC12" s="1"/>
    </row>
    <row r="13" spans="1:56" ht="27.6" customHeight="1" x14ac:dyDescent="0.25">
      <c r="A13" s="3">
        <v>8</v>
      </c>
      <c r="B13" s="9" t="s">
        <v>123</v>
      </c>
      <c r="C13" s="9" t="s">
        <v>259</v>
      </c>
      <c r="D13" s="9" t="s">
        <v>1449</v>
      </c>
      <c r="E13" s="9" t="str">
        <f t="shared" si="0"/>
        <v>Nguyễn Hoàng Duy</v>
      </c>
      <c r="F13" s="9" t="b">
        <f t="shared" si="1"/>
        <v>0</v>
      </c>
      <c r="G13" s="9" t="s">
        <v>1450</v>
      </c>
      <c r="H13" s="9" t="str">
        <f t="shared" si="2"/>
        <v>2017</v>
      </c>
      <c r="I13" s="9" t="s">
        <v>18</v>
      </c>
      <c r="J13" s="9" t="str">
        <f t="shared" si="3"/>
        <v>1CI1</v>
      </c>
      <c r="K13" s="48">
        <v>112</v>
      </c>
      <c r="L13" s="48">
        <v>21</v>
      </c>
      <c r="M13" s="9" t="s">
        <v>36</v>
      </c>
      <c r="N13" s="9" t="s">
        <v>85</v>
      </c>
      <c r="O13" s="9"/>
      <c r="P13" s="9"/>
      <c r="Q13" s="9"/>
      <c r="R13" s="9"/>
      <c r="S13" s="9" t="s">
        <v>1451</v>
      </c>
      <c r="T13" s="9" t="s">
        <v>1452</v>
      </c>
      <c r="U13" s="9" t="s">
        <v>1453</v>
      </c>
      <c r="V13" s="30" t="s">
        <v>3706</v>
      </c>
      <c r="W13" s="9">
        <v>1</v>
      </c>
      <c r="X13" s="48">
        <f>INDEX(table1,MATCH($K13,'Tham chiếu'!$A$3:$A$13,1),MATCH(DS!$L13,'Tham chiếu'!$B$2:$M$2,1))</f>
        <v>50</v>
      </c>
      <c r="Y13" s="9">
        <v>1</v>
      </c>
      <c r="Z13" s="48">
        <f>INDEX(table1,MATCH($K13,'Tham chiếu'!$A$3:$A$13,1),MATCH(DS!$L13,'Tham chiếu'!$B$2:$M$2,1))</f>
        <v>50</v>
      </c>
      <c r="AA13" s="9">
        <v>1</v>
      </c>
      <c r="AB13" s="50">
        <f>INDEX(table2,MATCH($K13,'Tham chiếu'!$A$17:$A$25,1),MATCH(DS!$L13,'Tham chiếu'!$B$16:$S$16,1))</f>
        <v>1</v>
      </c>
      <c r="AC13" s="9"/>
      <c r="AD13" s="73">
        <f>INDEX(table4,MATCH($K13,'Tham chiếu'!$A$41:$A$49,1),MATCH(DS!$L13,'Tham chiếu'!$B$40:$T$40,1))</f>
        <v>1</v>
      </c>
      <c r="AE13" s="9">
        <v>2</v>
      </c>
      <c r="AF13" s="74">
        <f>INDEX(table3,MATCH($K13,'Tham chiếu'!$A$29:$A$37,1),MATCH(DS!$L13,'Tham chiếu'!$B$28:$T$28,1))</f>
        <v>1</v>
      </c>
      <c r="AG13" s="9">
        <v>1</v>
      </c>
      <c r="AH13" s="48">
        <f>INDEX(table5,MATCH($K13,'Tham chiếu'!$A$53:$A$61,1),MATCH(DS!$L13,'Tham chiếu'!$B$52:$T$52,1))</f>
        <v>1</v>
      </c>
      <c r="AI13" s="9">
        <v>2</v>
      </c>
      <c r="AJ13" s="48">
        <f>INDEX(table5,MATCH($K13,'Tham chiếu'!$A$53:$A$61,1),MATCH(DS!$L13,'Tham chiếu'!$B$52:$T$52,1))</f>
        <v>1</v>
      </c>
      <c r="AK13" s="9">
        <v>1</v>
      </c>
      <c r="AL13" s="48">
        <f>INDEX(table5,MATCH($K13,'Tham chiếu'!$A$53:$A$61,1),MATCH(DS!$L13,'Tham chiếu'!$B$52:$T$52,1))</f>
        <v>1</v>
      </c>
      <c r="AM13" s="9">
        <v>1</v>
      </c>
      <c r="AN13" s="50">
        <f>INDEX(table2,MATCH($K13,'Tham chiếu'!$A$17:$A$25,1),MATCH(DS!$L13,'Tham chiếu'!$B$16:$S$16,1))</f>
        <v>1</v>
      </c>
      <c r="AO13" s="9">
        <v>1</v>
      </c>
      <c r="AP13" s="48">
        <f>INDEX(table3,MATCH($K13,'Tham chiếu'!$A$29:$A$37,1),MATCH(DS!$L13,'Tham chiếu'!$B$28:$T$28,1))</f>
        <v>1</v>
      </c>
      <c r="AQ13" s="48">
        <v>1</v>
      </c>
      <c r="AR13" s="77">
        <f>INDEX(table7,MATCH($K13,'Tham chiếu'!$A$78:$A$87,1),MATCH(DS!$L13,'Tham chiếu'!$B$77:$T$77,1))</f>
        <v>1</v>
      </c>
      <c r="AS13" s="9">
        <v>1</v>
      </c>
      <c r="AT13" s="48">
        <f>INDEX(table6,MATCH($K13,'Tham chiếu'!$A$65:$A$74,1),MATCH(DS!$L13,'Tham chiếu'!$B$64:$T$64,1))</f>
        <v>1</v>
      </c>
      <c r="AU13" s="57">
        <f t="shared" si="4"/>
        <v>2751000</v>
      </c>
      <c r="AV13" s="58">
        <v>2751000</v>
      </c>
      <c r="AW13" s="59" t="b">
        <f t="shared" si="5"/>
        <v>1</v>
      </c>
      <c r="AX13" s="1"/>
      <c r="AY13" s="1"/>
      <c r="AZ13" s="1"/>
      <c r="BA13" s="1"/>
      <c r="BB13" s="1"/>
      <c r="BC13" s="1"/>
    </row>
    <row r="14" spans="1:56" ht="31.9" customHeight="1" x14ac:dyDescent="0.25">
      <c r="A14" s="3">
        <v>9</v>
      </c>
      <c r="B14" s="9" t="s">
        <v>16</v>
      </c>
      <c r="C14" s="9" t="s">
        <v>82</v>
      </c>
      <c r="D14" s="9" t="s">
        <v>83</v>
      </c>
      <c r="E14" s="9" t="str">
        <f t="shared" si="0"/>
        <v>Phạm  Dương Đức</v>
      </c>
      <c r="F14" s="9" t="b">
        <f t="shared" si="1"/>
        <v>0</v>
      </c>
      <c r="G14" s="9" t="s">
        <v>84</v>
      </c>
      <c r="H14" s="9" t="str">
        <f t="shared" si="2"/>
        <v>2017</v>
      </c>
      <c r="I14" s="9" t="s">
        <v>18</v>
      </c>
      <c r="J14" s="9" t="str">
        <f t="shared" si="3"/>
        <v>1CI1</v>
      </c>
      <c r="K14" s="48">
        <v>135</v>
      </c>
      <c r="L14" s="48">
        <v>21</v>
      </c>
      <c r="M14" s="9" t="s">
        <v>36</v>
      </c>
      <c r="N14" s="9" t="s">
        <v>85</v>
      </c>
      <c r="O14" s="9"/>
      <c r="P14" s="9"/>
      <c r="Q14" s="9"/>
      <c r="R14" s="9"/>
      <c r="S14" s="9" t="s">
        <v>86</v>
      </c>
      <c r="T14" s="9" t="s">
        <v>87</v>
      </c>
      <c r="U14" s="9" t="s">
        <v>88</v>
      </c>
      <c r="V14" s="30" t="s">
        <v>3707</v>
      </c>
      <c r="W14" s="9">
        <v>2</v>
      </c>
      <c r="X14" s="48">
        <f>INDEX(table1,MATCH($K14,'Tham chiếu'!$A$3:$A$13,1),MATCH(DS!$L14,'Tham chiếu'!$B$2:$M$2,1))</f>
        <v>58</v>
      </c>
      <c r="Y14" s="9">
        <v>2</v>
      </c>
      <c r="Z14" s="48">
        <f>INDEX(table1,MATCH($K14,'Tham chiếu'!$A$3:$A$13,1),MATCH(DS!$L14,'Tham chiếu'!$B$2:$M$2,1))</f>
        <v>58</v>
      </c>
      <c r="AA14" s="9">
        <v>2</v>
      </c>
      <c r="AB14" s="50" t="str">
        <f>INDEX(table2,MATCH($K14,'Tham chiếu'!$A$17:$A$25,1),MATCH(DS!$L14,'Tham chiếu'!$B$16:$S$16,1))</f>
        <v>2B</v>
      </c>
      <c r="AC14" s="9"/>
      <c r="AD14" s="73">
        <f>INDEX(table4,MATCH($K14,'Tham chiếu'!$A$41:$A$49,1),MATCH(DS!$L14,'Tham chiếu'!$B$40:$T$40,1))</f>
        <v>4</v>
      </c>
      <c r="AE14" s="9">
        <v>3</v>
      </c>
      <c r="AF14" s="74">
        <f>INDEX(table3,MATCH($K14,'Tham chiếu'!$A$29:$A$37,1),MATCH(DS!$L14,'Tham chiếu'!$B$28:$T$28,1))</f>
        <v>3</v>
      </c>
      <c r="AG14" s="9">
        <v>2</v>
      </c>
      <c r="AH14" s="48">
        <f>INDEX(table5,MATCH($K14,'Tham chiếu'!$A$53:$A$61,1),MATCH(DS!$L14,'Tham chiếu'!$B$52:$T$52,1))</f>
        <v>4</v>
      </c>
      <c r="AI14" s="9">
        <v>2</v>
      </c>
      <c r="AJ14" s="48">
        <f>INDEX(table5,MATCH($K14,'Tham chiếu'!$A$53:$A$61,1),MATCH(DS!$L14,'Tham chiếu'!$B$52:$T$52,1))</f>
        <v>4</v>
      </c>
      <c r="AK14" s="9">
        <v>2</v>
      </c>
      <c r="AL14" s="48">
        <f>INDEX(table5,MATCH($K14,'Tham chiếu'!$A$53:$A$61,1),MATCH(DS!$L14,'Tham chiếu'!$B$52:$T$52,1))</f>
        <v>4</v>
      </c>
      <c r="AM14" s="9">
        <v>2</v>
      </c>
      <c r="AN14" s="50" t="str">
        <f>INDEX(table2,MATCH($K14,'Tham chiếu'!$A$17:$A$25,1),MATCH(DS!$L14,'Tham chiếu'!$B$16:$S$16,1))</f>
        <v>2B</v>
      </c>
      <c r="AO14" s="9">
        <v>2</v>
      </c>
      <c r="AP14" s="48">
        <f>INDEX(table3,MATCH($K14,'Tham chiếu'!$A$29:$A$37,1),MATCH(DS!$L14,'Tham chiếu'!$B$28:$T$28,1))</f>
        <v>3</v>
      </c>
      <c r="AQ14" s="48">
        <v>2</v>
      </c>
      <c r="AR14" s="77">
        <f>INDEX(table7,MATCH($K14,'Tham chiếu'!$A$78:$A$87,1),MATCH(DS!$L14,'Tham chiếu'!$B$77:$T$77,1))</f>
        <v>2</v>
      </c>
      <c r="AS14" s="9">
        <v>2</v>
      </c>
      <c r="AT14" s="48">
        <f>INDEX(table6,MATCH($K14,'Tham chiếu'!$A$65:$A$74,1),MATCH(DS!$L14,'Tham chiếu'!$B$64:$T$64,1))</f>
        <v>3</v>
      </c>
      <c r="AU14" s="57">
        <f t="shared" si="4"/>
        <v>4919000</v>
      </c>
      <c r="AV14" s="58">
        <v>4919000</v>
      </c>
      <c r="AW14" s="59" t="b">
        <f t="shared" si="5"/>
        <v>1</v>
      </c>
      <c r="AX14" s="1"/>
      <c r="AY14" s="1"/>
      <c r="AZ14" s="1"/>
      <c r="BA14" s="1"/>
      <c r="BB14" s="1"/>
      <c r="BC14" s="1"/>
    </row>
    <row r="15" spans="1:56" ht="24" customHeight="1" x14ac:dyDescent="0.25">
      <c r="A15" s="3">
        <v>10</v>
      </c>
      <c r="B15" s="9" t="s">
        <v>123</v>
      </c>
      <c r="C15" s="9" t="s">
        <v>978</v>
      </c>
      <c r="D15" s="9" t="s">
        <v>979</v>
      </c>
      <c r="E15" s="9" t="str">
        <f t="shared" si="0"/>
        <v>Trần Hà An Hà An</v>
      </c>
      <c r="F15" s="9" t="b">
        <f t="shared" si="1"/>
        <v>0</v>
      </c>
      <c r="G15" s="9" t="s">
        <v>980</v>
      </c>
      <c r="H15" s="9" t="str">
        <f t="shared" si="2"/>
        <v>2017</v>
      </c>
      <c r="I15" s="9" t="s">
        <v>44</v>
      </c>
      <c r="J15" s="9" t="str">
        <f t="shared" si="3"/>
        <v>1CI1</v>
      </c>
      <c r="K15" s="48">
        <v>110</v>
      </c>
      <c r="L15" s="48">
        <v>18</v>
      </c>
      <c r="M15" s="9" t="s">
        <v>36</v>
      </c>
      <c r="N15" s="9" t="s">
        <v>85</v>
      </c>
      <c r="O15" s="9"/>
      <c r="P15" s="9"/>
      <c r="Q15" s="9"/>
      <c r="R15" s="9"/>
      <c r="S15" s="9" t="s">
        <v>940</v>
      </c>
      <c r="T15" s="9" t="s">
        <v>941</v>
      </c>
      <c r="U15" s="9" t="s">
        <v>942</v>
      </c>
      <c r="V15" s="30" t="s">
        <v>3708</v>
      </c>
      <c r="W15" s="9"/>
      <c r="X15" s="48"/>
      <c r="Y15" s="9">
        <v>1</v>
      </c>
      <c r="Z15" s="48">
        <f>INDEX(table1,MATCH($K15,'Tham chiếu'!$A$3:$A$13,1),MATCH(DS!$L15,'Tham chiếu'!$B$2:$M$2,1))</f>
        <v>45</v>
      </c>
      <c r="AA15" s="9"/>
      <c r="AB15" s="50"/>
      <c r="AC15" s="9">
        <v>2</v>
      </c>
      <c r="AD15" s="73">
        <f>INDEX(table4,MATCH($K15,'Tham chiếu'!$A$41:$A$49,1),MATCH(DS!$L15,'Tham chiếu'!$B$40:$T$40,1))</f>
        <v>1</v>
      </c>
      <c r="AE15" s="9"/>
      <c r="AF15" s="74"/>
      <c r="AG15" s="9"/>
      <c r="AH15" s="48"/>
      <c r="AI15" s="9">
        <v>2</v>
      </c>
      <c r="AJ15" s="48">
        <f>INDEX(table5,MATCH($K15,'Tham chiếu'!$A$53:$A$61,1),MATCH(DS!$L15,'Tham chiếu'!$B$52:$T$52,1))</f>
        <v>1</v>
      </c>
      <c r="AK15" s="9">
        <v>1</v>
      </c>
      <c r="AL15" s="48">
        <f>INDEX(table5,MATCH($K15,'Tham chiếu'!$A$53:$A$61,1),MATCH(DS!$L15,'Tham chiếu'!$B$52:$T$52,1))</f>
        <v>1</v>
      </c>
      <c r="AM15" s="9"/>
      <c r="AN15" s="50">
        <f>INDEX(table2,MATCH($K15,'Tham chiếu'!$A$17:$A$25,1),MATCH(DS!$L15,'Tham chiếu'!$B$16:$S$16,1))</f>
        <v>1</v>
      </c>
      <c r="AO15" s="9">
        <v>1</v>
      </c>
      <c r="AP15" s="48">
        <f>INDEX(table3,MATCH($K15,'Tham chiếu'!$A$29:$A$37,1),MATCH(DS!$L15,'Tham chiếu'!$B$28:$T$28,1))</f>
        <v>1</v>
      </c>
      <c r="AQ15" s="48"/>
      <c r="AR15" s="77"/>
      <c r="AS15" s="9"/>
      <c r="AT15" s="48"/>
      <c r="AU15" s="57">
        <f t="shared" si="4"/>
        <v>1194000</v>
      </c>
      <c r="AV15" s="58">
        <v>1194000</v>
      </c>
      <c r="AW15" s="59" t="b">
        <f t="shared" si="5"/>
        <v>1</v>
      </c>
      <c r="AX15" s="1"/>
      <c r="AY15" s="1"/>
      <c r="AZ15" s="1"/>
      <c r="BA15" s="1"/>
      <c r="BB15" s="1"/>
      <c r="BC15" s="1"/>
    </row>
    <row r="16" spans="1:56" ht="28.15" customHeight="1" x14ac:dyDescent="0.25">
      <c r="A16" s="3">
        <v>11</v>
      </c>
      <c r="B16" s="9" t="s">
        <v>123</v>
      </c>
      <c r="C16" s="9" t="s">
        <v>713</v>
      </c>
      <c r="D16" s="9" t="s">
        <v>319</v>
      </c>
      <c r="E16" s="9" t="str">
        <f t="shared" si="0"/>
        <v>Nguyễn Anh Huy</v>
      </c>
      <c r="F16" s="9" t="b">
        <f t="shared" si="1"/>
        <v>0</v>
      </c>
      <c r="G16" s="9" t="s">
        <v>2292</v>
      </c>
      <c r="H16" s="9" t="str">
        <f t="shared" si="2"/>
        <v>2017</v>
      </c>
      <c r="I16" s="9" t="s">
        <v>18</v>
      </c>
      <c r="J16" s="9" t="str">
        <f t="shared" si="3"/>
        <v>1CI1</v>
      </c>
      <c r="K16" s="9">
        <v>115</v>
      </c>
      <c r="L16" s="9">
        <v>19.3</v>
      </c>
      <c r="M16" s="9" t="s">
        <v>36</v>
      </c>
      <c r="N16" s="9" t="s">
        <v>85</v>
      </c>
      <c r="O16" s="9"/>
      <c r="P16" s="9"/>
      <c r="Q16" s="9"/>
      <c r="R16" s="9"/>
      <c r="S16" s="9" t="s">
        <v>2552</v>
      </c>
      <c r="T16" s="9" t="s">
        <v>2553</v>
      </c>
      <c r="U16" s="9" t="s">
        <v>2554</v>
      </c>
      <c r="V16" s="30" t="s">
        <v>3709</v>
      </c>
      <c r="W16" s="48"/>
      <c r="X16" s="48"/>
      <c r="Y16" s="49">
        <v>2</v>
      </c>
      <c r="Z16" s="48">
        <f>INDEX(table1,MATCH($K16,'Tham chiếu'!$A$3:$A$13,1),MATCH(DS!$L16,'Tham chiếu'!$B$2:$M$2,1))</f>
        <v>50</v>
      </c>
      <c r="AA16" s="50">
        <v>2</v>
      </c>
      <c r="AB16" s="50">
        <f>INDEX(table2,MATCH($K16,'Tham chiếu'!$A$17:$A$25,1),MATCH(DS!$L16,'Tham chiếu'!$B$16:$S$16,1))</f>
        <v>1</v>
      </c>
      <c r="AC16" s="53"/>
      <c r="AD16" s="73">
        <f>INDEX(table4,MATCH($K16,'Tham chiếu'!$A$41:$A$49,1),MATCH(DS!$L16,'Tham chiếu'!$B$40:$T$40,1))</f>
        <v>1</v>
      </c>
      <c r="AE16" s="54">
        <v>2</v>
      </c>
      <c r="AF16" s="74">
        <f>INDEX(table3,MATCH($K16,'Tham chiếu'!$A$29:$A$37,1),MATCH(DS!$L16,'Tham chiếu'!$B$28:$T$28,1))</f>
        <v>1</v>
      </c>
      <c r="AG16" s="48">
        <v>2</v>
      </c>
      <c r="AH16" s="48">
        <f>INDEX(table5,MATCH($K16,'Tham chiếu'!$A$53:$A$61,1),MATCH(DS!$L16,'Tham chiếu'!$B$52:$T$52,1))</f>
        <v>1</v>
      </c>
      <c r="AI16" s="49">
        <v>2</v>
      </c>
      <c r="AJ16" s="48">
        <f>INDEX(table5,MATCH($K16,'Tham chiếu'!$A$53:$A$61,1),MATCH(DS!$L16,'Tham chiếu'!$B$52:$T$52,1))</f>
        <v>1</v>
      </c>
      <c r="AK16" s="53">
        <v>2</v>
      </c>
      <c r="AL16" s="48">
        <f>INDEX(table5,MATCH($K16,'Tham chiếu'!$A$53:$A$61,1),MATCH(DS!$L16,'Tham chiếu'!$B$52:$T$52,1))</f>
        <v>1</v>
      </c>
      <c r="AM16" s="50">
        <v>2</v>
      </c>
      <c r="AN16" s="50">
        <f>INDEX(table2,MATCH($K16,'Tham chiếu'!$A$17:$A$25,1),MATCH(DS!$L16,'Tham chiếu'!$B$16:$S$16,1))</f>
        <v>1</v>
      </c>
      <c r="AO16" s="54">
        <v>2</v>
      </c>
      <c r="AP16" s="48">
        <f>INDEX(table3,MATCH($K16,'Tham chiếu'!$A$29:$A$37,1),MATCH(DS!$L16,'Tham chiếu'!$B$28:$T$28,1))</f>
        <v>1</v>
      </c>
      <c r="AQ16" s="48">
        <v>2</v>
      </c>
      <c r="AR16" s="77">
        <f>INDEX(table7,MATCH($K16,'Tham chiếu'!$A$78:$A$87,1),MATCH(DS!$L16,'Tham chiếu'!$B$77:$T$77,1))</f>
        <v>1</v>
      </c>
      <c r="AS16" s="49">
        <v>2</v>
      </c>
      <c r="AT16" s="48">
        <f>INDEX(table6,MATCH($K16,'Tham chiếu'!$A$65:$A$74,1),MATCH(DS!$L16,'Tham chiếu'!$B$64:$T$64,1))</f>
        <v>1</v>
      </c>
      <c r="AU16" s="57">
        <f t="shared" si="4"/>
        <v>4304000</v>
      </c>
      <c r="AV16" s="58">
        <v>4304000</v>
      </c>
      <c r="AW16" s="59" t="b">
        <f t="shared" si="5"/>
        <v>1</v>
      </c>
      <c r="AX16" s="1"/>
      <c r="AY16" s="1"/>
      <c r="AZ16" s="1"/>
      <c r="BA16" s="1"/>
      <c r="BB16" s="1"/>
      <c r="BC16" s="1"/>
    </row>
    <row r="17" spans="1:55" ht="22.9" customHeight="1" x14ac:dyDescent="0.25">
      <c r="A17" s="3">
        <v>12</v>
      </c>
      <c r="B17" s="9" t="s">
        <v>123</v>
      </c>
      <c r="C17" s="60" t="s">
        <v>1608</v>
      </c>
      <c r="D17" s="60" t="s">
        <v>319</v>
      </c>
      <c r="E17" s="9" t="str">
        <f t="shared" si="0"/>
        <v>Phạm Đức Huy</v>
      </c>
      <c r="F17" s="9" t="b">
        <f t="shared" si="1"/>
        <v>0</v>
      </c>
      <c r="G17" s="9" t="s">
        <v>1609</v>
      </c>
      <c r="H17" s="9" t="str">
        <f t="shared" si="2"/>
        <v>2017</v>
      </c>
      <c r="I17" s="9" t="s">
        <v>18</v>
      </c>
      <c r="J17" s="9" t="str">
        <f t="shared" si="3"/>
        <v>1CI1</v>
      </c>
      <c r="K17" s="48">
        <v>130</v>
      </c>
      <c r="L17" s="48">
        <v>30</v>
      </c>
      <c r="M17" s="9" t="s">
        <v>36</v>
      </c>
      <c r="N17" s="9" t="s">
        <v>85</v>
      </c>
      <c r="O17" s="9"/>
      <c r="P17" s="9"/>
      <c r="Q17" s="9"/>
      <c r="R17" s="9"/>
      <c r="S17" s="9" t="s">
        <v>1610</v>
      </c>
      <c r="T17" s="9" t="s">
        <v>1611</v>
      </c>
      <c r="U17" s="9" t="s">
        <v>1612</v>
      </c>
      <c r="V17" s="30" t="s">
        <v>4322</v>
      </c>
      <c r="W17" s="9">
        <v>1</v>
      </c>
      <c r="X17" s="48">
        <f>INDEX(table1,MATCH($K17,'Tham chiếu'!$A$3:$A$13,1),MATCH(DS!$L17,'Tham chiếu'!$B$2:$M$2,1))</f>
        <v>58</v>
      </c>
      <c r="Y17" s="9">
        <v>1</v>
      </c>
      <c r="Z17" s="48">
        <f>INDEX(table1,MATCH($K17,'Tham chiếu'!$A$3:$A$13,1),MATCH(DS!$L17,'Tham chiếu'!$B$2:$M$2,1))</f>
        <v>58</v>
      </c>
      <c r="AA17" s="9">
        <v>1</v>
      </c>
      <c r="AB17" s="50" t="str">
        <f>INDEX(table2,MATCH($K17,'Tham chiếu'!$A$17:$A$25,1),MATCH(DS!$L17,'Tham chiếu'!$B$16:$S$16,1))</f>
        <v>3B</v>
      </c>
      <c r="AC17" s="9"/>
      <c r="AD17" s="73" t="str">
        <f>INDEX(table4,MATCH($K17,'Tham chiếu'!$A$41:$A$49,1),MATCH(DS!$L17,'Tham chiếu'!$B$40:$T$40,1))</f>
        <v>3B</v>
      </c>
      <c r="AE17" s="9">
        <v>1</v>
      </c>
      <c r="AF17" s="74" t="str">
        <f>INDEX(table3,MATCH($K17,'Tham chiếu'!$A$29:$A$37,1),MATCH(DS!$L17,'Tham chiếu'!$B$28:$T$28,1))</f>
        <v>4A</v>
      </c>
      <c r="AG17" s="9">
        <v>2</v>
      </c>
      <c r="AH17" s="48">
        <f>INDEX(table5,MATCH($K17,'Tham chiếu'!$A$53:$A$61,1),MATCH(DS!$L17,'Tham chiếu'!$B$52:$T$52,1))</f>
        <v>4</v>
      </c>
      <c r="AI17" s="9">
        <v>3</v>
      </c>
      <c r="AJ17" s="48">
        <f>INDEX(table5,MATCH($K17,'Tham chiếu'!$A$53:$A$61,1),MATCH(DS!$L17,'Tham chiếu'!$B$52:$T$52,1))</f>
        <v>4</v>
      </c>
      <c r="AK17" s="9"/>
      <c r="AL17" s="48">
        <f>INDEX(table5,MATCH($K17,'Tham chiếu'!$A$53:$A$61,1),MATCH(DS!$L17,'Tham chiếu'!$B$52:$T$52,1))</f>
        <v>4</v>
      </c>
      <c r="AM17" s="9"/>
      <c r="AN17" s="50" t="str">
        <f>INDEX(table2,MATCH($K17,'Tham chiếu'!$A$17:$A$25,1),MATCH(DS!$L17,'Tham chiếu'!$B$16:$S$16,1))</f>
        <v>3B</v>
      </c>
      <c r="AO17" s="9">
        <v>1</v>
      </c>
      <c r="AP17" s="48" t="str">
        <f>INDEX(table3,MATCH($K17,'Tham chiếu'!$A$29:$A$37,1),MATCH(DS!$L17,'Tham chiếu'!$B$28:$T$28,1))</f>
        <v>4A</v>
      </c>
      <c r="AQ17" s="48">
        <v>1</v>
      </c>
      <c r="AR17" s="77">
        <f>INDEX(table7,MATCH($K17,'Tham chiếu'!$A$78:$A$87,1),MATCH(DS!$L17,'Tham chiếu'!$B$77:$T$77,1))</f>
        <v>3</v>
      </c>
      <c r="AS17" s="9"/>
      <c r="AT17" s="48"/>
      <c r="AU17" s="57">
        <f t="shared" si="4"/>
        <v>2235000</v>
      </c>
      <c r="AV17" s="58">
        <v>963000</v>
      </c>
      <c r="AW17" s="59" t="b">
        <f t="shared" si="5"/>
        <v>0</v>
      </c>
      <c r="AX17" s="1"/>
      <c r="AY17" s="1"/>
      <c r="AZ17" s="1"/>
      <c r="BA17" s="1"/>
      <c r="BB17" s="1"/>
      <c r="BC17" s="1"/>
    </row>
    <row r="18" spans="1:55" ht="27.6" customHeight="1" x14ac:dyDescent="0.25">
      <c r="A18" s="3">
        <v>13</v>
      </c>
      <c r="B18" s="9" t="s">
        <v>123</v>
      </c>
      <c r="C18" s="9" t="s">
        <v>1187</v>
      </c>
      <c r="D18" s="9" t="s">
        <v>319</v>
      </c>
      <c r="E18" s="9" t="str">
        <f t="shared" si="0"/>
        <v>Trần Gia Huy</v>
      </c>
      <c r="F18" s="9" t="b">
        <f t="shared" si="1"/>
        <v>0</v>
      </c>
      <c r="G18" s="9" t="s">
        <v>1188</v>
      </c>
      <c r="H18" s="9" t="str">
        <f t="shared" si="2"/>
        <v>2017</v>
      </c>
      <c r="I18" s="9" t="s">
        <v>18</v>
      </c>
      <c r="J18" s="9" t="str">
        <f t="shared" si="3"/>
        <v>1CI1</v>
      </c>
      <c r="K18" s="48">
        <v>123</v>
      </c>
      <c r="L18" s="48">
        <v>25</v>
      </c>
      <c r="M18" s="9" t="s">
        <v>36</v>
      </c>
      <c r="N18" s="9" t="s">
        <v>85</v>
      </c>
      <c r="O18" s="9"/>
      <c r="P18" s="9"/>
      <c r="Q18" s="9"/>
      <c r="R18" s="9"/>
      <c r="S18" s="9" t="s">
        <v>1189</v>
      </c>
      <c r="T18" s="9" t="s">
        <v>1190</v>
      </c>
      <c r="U18" s="9" t="s">
        <v>1191</v>
      </c>
      <c r="V18" s="30" t="s">
        <v>3710</v>
      </c>
      <c r="W18" s="9">
        <v>1</v>
      </c>
      <c r="X18" s="48">
        <f>INDEX(table1,MATCH($K18,'Tham chiếu'!$A$3:$A$13,1),MATCH(DS!$L18,'Tham chiếu'!$B$2:$M$2,1))</f>
        <v>50</v>
      </c>
      <c r="Y18" s="9">
        <v>2</v>
      </c>
      <c r="Z18" s="48">
        <f>INDEX(table1,MATCH($K18,'Tham chiếu'!$A$3:$A$13,1),MATCH(DS!$L18,'Tham chiếu'!$B$2:$M$2,1))</f>
        <v>50</v>
      </c>
      <c r="AA18" s="9">
        <v>1</v>
      </c>
      <c r="AB18" s="50" t="str">
        <f>INDEX(table2,MATCH($K18,'Tham chiếu'!$A$17:$A$25,1),MATCH(DS!$L18,'Tham chiếu'!$B$16:$S$16,1))</f>
        <v>2A</v>
      </c>
      <c r="AC18" s="9"/>
      <c r="AD18" s="73" t="str">
        <f>INDEX(table4,MATCH($K18,'Tham chiếu'!$A$41:$A$49,1),MATCH(DS!$L18,'Tham chiếu'!$B$40:$T$40,1))</f>
        <v>2B</v>
      </c>
      <c r="AE18" s="9">
        <v>2</v>
      </c>
      <c r="AF18" s="74" t="str">
        <f>INDEX(table3,MATCH($K18,'Tham chiếu'!$A$29:$A$37,1),MATCH(DS!$L18,'Tham chiếu'!$B$28:$T$28,1))</f>
        <v>2A</v>
      </c>
      <c r="AG18" s="9">
        <v>1</v>
      </c>
      <c r="AH18" s="48">
        <f>INDEX(table5,MATCH($K18,'Tham chiếu'!$A$53:$A$61,1),MATCH(DS!$L18,'Tham chiếu'!$B$52:$T$52,1))</f>
        <v>3</v>
      </c>
      <c r="AI18" s="9">
        <v>1</v>
      </c>
      <c r="AJ18" s="48">
        <f>INDEX(table5,MATCH($K18,'Tham chiếu'!$A$53:$A$61,1),MATCH(DS!$L18,'Tham chiếu'!$B$52:$T$52,1))</f>
        <v>3</v>
      </c>
      <c r="AK18" s="9">
        <v>1</v>
      </c>
      <c r="AL18" s="48">
        <f>INDEX(table5,MATCH($K18,'Tham chiếu'!$A$53:$A$61,1),MATCH(DS!$L18,'Tham chiếu'!$B$52:$T$52,1))</f>
        <v>3</v>
      </c>
      <c r="AM18" s="9"/>
      <c r="AN18" s="50" t="str">
        <f>INDEX(table2,MATCH($K18,'Tham chiếu'!$A$17:$A$25,1),MATCH(DS!$L18,'Tham chiếu'!$B$16:$S$16,1))</f>
        <v>2A</v>
      </c>
      <c r="AO18" s="9">
        <v>1</v>
      </c>
      <c r="AP18" s="48" t="str">
        <f>INDEX(table3,MATCH($K18,'Tham chiếu'!$A$29:$A$37,1),MATCH(DS!$L18,'Tham chiếu'!$B$28:$T$28,1))</f>
        <v>2A</v>
      </c>
      <c r="AQ18" s="48">
        <v>1</v>
      </c>
      <c r="AR18" s="77">
        <f>INDEX(table7,MATCH($K18,'Tham chiếu'!$A$78:$A$87,1),MATCH(DS!$L18,'Tham chiếu'!$B$77:$T$77,1))</f>
        <v>2</v>
      </c>
      <c r="AS18" s="9">
        <v>1</v>
      </c>
      <c r="AT18" s="48">
        <f>INDEX(table6,MATCH($K18,'Tham chiếu'!$A$65:$A$74,1),MATCH(DS!$L18,'Tham chiếu'!$B$64:$T$64,1))</f>
        <v>2</v>
      </c>
      <c r="AU18" s="57">
        <f t="shared" si="4"/>
        <v>2597000</v>
      </c>
      <c r="AV18" s="58">
        <v>2597000</v>
      </c>
      <c r="AW18" s="59" t="b">
        <f t="shared" si="5"/>
        <v>1</v>
      </c>
      <c r="AX18" s="1"/>
      <c r="AY18" s="1"/>
      <c r="AZ18" s="1"/>
      <c r="BA18" s="1"/>
      <c r="BB18" s="1"/>
      <c r="BC18" s="1"/>
    </row>
    <row r="19" spans="1:55" ht="21.6" customHeight="1" x14ac:dyDescent="0.25">
      <c r="A19" s="3">
        <v>14</v>
      </c>
      <c r="B19" s="9" t="s">
        <v>123</v>
      </c>
      <c r="C19" s="9" t="s">
        <v>2293</v>
      </c>
      <c r="D19" s="9" t="s">
        <v>2294</v>
      </c>
      <c r="E19" s="9" t="str">
        <f t="shared" si="0"/>
        <v>Nguyen Justin</v>
      </c>
      <c r="F19" s="9" t="b">
        <f t="shared" si="1"/>
        <v>0</v>
      </c>
      <c r="G19" s="9" t="s">
        <v>1633</v>
      </c>
      <c r="H19" s="9" t="str">
        <f t="shared" si="2"/>
        <v>2017</v>
      </c>
      <c r="I19" s="9" t="s">
        <v>18</v>
      </c>
      <c r="J19" s="9" t="str">
        <f t="shared" si="3"/>
        <v>1CI1</v>
      </c>
      <c r="K19" s="9">
        <v>130</v>
      </c>
      <c r="L19" s="9">
        <v>25</v>
      </c>
      <c r="M19" s="9" t="s">
        <v>36</v>
      </c>
      <c r="N19" s="9" t="s">
        <v>85</v>
      </c>
      <c r="O19" s="9"/>
      <c r="P19" s="9"/>
      <c r="Q19" s="9"/>
      <c r="R19" s="9"/>
      <c r="S19" s="9" t="s">
        <v>2555</v>
      </c>
      <c r="T19" s="9" t="s">
        <v>2556</v>
      </c>
      <c r="U19" s="9" t="s">
        <v>2557</v>
      </c>
      <c r="V19" s="30" t="s">
        <v>3711</v>
      </c>
      <c r="W19" s="48">
        <v>1</v>
      </c>
      <c r="X19" s="48">
        <f>INDEX(table1,MATCH($K19,'Tham chiếu'!$A$3:$A$13,1),MATCH(DS!$L19,'Tham chiếu'!$B$2:$M$2,1))</f>
        <v>55</v>
      </c>
      <c r="Y19" s="49">
        <v>1</v>
      </c>
      <c r="Z19" s="48">
        <f>INDEX(table1,MATCH($K19,'Tham chiếu'!$A$3:$A$13,1),MATCH(DS!$L19,'Tham chiếu'!$B$2:$M$2,1))</f>
        <v>55</v>
      </c>
      <c r="AA19" s="50">
        <v>1</v>
      </c>
      <c r="AB19" s="50" t="str">
        <f>INDEX(table2,MATCH($K19,'Tham chiếu'!$A$17:$A$25,1),MATCH(DS!$L19,'Tham chiếu'!$B$16:$S$16,1))</f>
        <v>2C</v>
      </c>
      <c r="AC19" s="53"/>
      <c r="AD19" s="73" t="str">
        <f>INDEX(table4,MATCH($K19,'Tham chiếu'!$A$41:$A$49,1),MATCH(DS!$L19,'Tham chiếu'!$B$40:$T$40,1))</f>
        <v>3A</v>
      </c>
      <c r="AE19" s="54">
        <v>1</v>
      </c>
      <c r="AF19" s="74" t="str">
        <f>INDEX(table3,MATCH($K19,'Tham chiếu'!$A$29:$A$37,1),MATCH(DS!$L19,'Tham chiếu'!$B$28:$T$28,1))</f>
        <v>3A</v>
      </c>
      <c r="AG19" s="48">
        <v>1</v>
      </c>
      <c r="AH19" s="48">
        <f>INDEX(table5,MATCH($K19,'Tham chiếu'!$A$53:$A$61,1),MATCH(DS!$L19,'Tham chiếu'!$B$52:$T$52,1))</f>
        <v>3</v>
      </c>
      <c r="AI19" s="49">
        <v>1</v>
      </c>
      <c r="AJ19" s="48">
        <f>INDEX(table5,MATCH($K19,'Tham chiếu'!$A$53:$A$61,1),MATCH(DS!$L19,'Tham chiếu'!$B$52:$T$52,1))</f>
        <v>3</v>
      </c>
      <c r="AK19" s="53">
        <v>1</v>
      </c>
      <c r="AL19" s="48">
        <f>INDEX(table5,MATCH($K19,'Tham chiếu'!$A$53:$A$61,1),MATCH(DS!$L19,'Tham chiếu'!$B$52:$T$52,1))</f>
        <v>3</v>
      </c>
      <c r="AM19" s="50">
        <v>1</v>
      </c>
      <c r="AN19" s="50" t="str">
        <f>INDEX(table2,MATCH($K19,'Tham chiếu'!$A$17:$A$25,1),MATCH(DS!$L19,'Tham chiếu'!$B$16:$S$16,1))</f>
        <v>2C</v>
      </c>
      <c r="AO19" s="54"/>
      <c r="AP19" s="48" t="str">
        <f>INDEX(table3,MATCH($K19,'Tham chiếu'!$A$29:$A$37,1),MATCH(DS!$L19,'Tham chiếu'!$B$28:$T$28,1))</f>
        <v>3A</v>
      </c>
      <c r="AQ19" s="48"/>
      <c r="AR19" s="77">
        <f>INDEX(table7,MATCH($K19,'Tham chiếu'!$A$78:$A$87,1),MATCH(DS!$L19,'Tham chiếu'!$B$77:$T$77,1))</f>
        <v>3</v>
      </c>
      <c r="AS19" s="49"/>
      <c r="AT19" s="48"/>
      <c r="AU19" s="57">
        <f t="shared" si="4"/>
        <v>1582000</v>
      </c>
      <c r="AV19" s="58">
        <v>1582000</v>
      </c>
      <c r="AW19" s="59" t="b">
        <f t="shared" si="5"/>
        <v>1</v>
      </c>
      <c r="AX19" s="1"/>
      <c r="AY19" s="1"/>
      <c r="AZ19" s="1"/>
      <c r="BA19" s="1"/>
      <c r="BB19" s="1"/>
      <c r="BC19" s="1"/>
    </row>
    <row r="20" spans="1:55" ht="18.600000000000001" customHeight="1" x14ac:dyDescent="0.25">
      <c r="A20" s="3">
        <v>15</v>
      </c>
      <c r="B20" s="9" t="s">
        <v>123</v>
      </c>
      <c r="C20" s="9" t="s">
        <v>1669</v>
      </c>
      <c r="D20" s="9" t="s">
        <v>343</v>
      </c>
      <c r="E20" s="9" t="str">
        <f t="shared" si="0"/>
        <v>Lê Thị Ngọc Khánh</v>
      </c>
      <c r="F20" s="9" t="b">
        <f t="shared" si="1"/>
        <v>0</v>
      </c>
      <c r="G20" s="9" t="s">
        <v>405</v>
      </c>
      <c r="H20" s="9" t="str">
        <f t="shared" si="2"/>
        <v>2017</v>
      </c>
      <c r="I20" s="9" t="s">
        <v>44</v>
      </c>
      <c r="J20" s="9" t="str">
        <f t="shared" si="3"/>
        <v>1CI1</v>
      </c>
      <c r="K20" s="48">
        <v>130</v>
      </c>
      <c r="L20" s="48">
        <v>20</v>
      </c>
      <c r="M20" s="9" t="s">
        <v>36</v>
      </c>
      <c r="N20" s="9" t="s">
        <v>85</v>
      </c>
      <c r="O20" s="9"/>
      <c r="P20" s="9"/>
      <c r="Q20" s="9"/>
      <c r="R20" s="9"/>
      <c r="S20" s="9" t="s">
        <v>840</v>
      </c>
      <c r="T20" s="9" t="s">
        <v>1670</v>
      </c>
      <c r="U20" s="9" t="s">
        <v>1671</v>
      </c>
      <c r="V20" s="30" t="s">
        <v>3712</v>
      </c>
      <c r="W20" s="9">
        <v>1</v>
      </c>
      <c r="X20" s="48">
        <f>INDEX(table1,MATCH($K2,'Tham chiếu'!$A$3:$A$13,1),MATCH(DS!$L2,'Tham chiếu'!$B$2:$M$2,1))</f>
        <v>45</v>
      </c>
      <c r="Y20" s="9">
        <v>1</v>
      </c>
      <c r="Z20" s="48">
        <f>INDEX(table1,MATCH($K20,'Tham chiếu'!$A$3:$A$13,1),MATCH(DS!$L20,'Tham chiếu'!$B$2:$M$2,1))</f>
        <v>55</v>
      </c>
      <c r="AA20" s="9">
        <v>1</v>
      </c>
      <c r="AB20" s="50" t="str">
        <f>INDEX(table2,MATCH($K20,'Tham chiếu'!$A$17:$A$25,1),MATCH(DS!$L20,'Tham chiếu'!$B$16:$S$16,1))</f>
        <v>2B</v>
      </c>
      <c r="AC20" s="9">
        <v>4</v>
      </c>
      <c r="AD20" s="73">
        <f>INDEX(table4,MATCH($K20,'Tham chiếu'!$A$41:$A$49,1),MATCH(DS!$L20,'Tham chiếu'!$B$40:$T$40,1))</f>
        <v>4</v>
      </c>
      <c r="AE20" s="9"/>
      <c r="AF20" s="74"/>
      <c r="AG20" s="9">
        <v>2</v>
      </c>
      <c r="AH20" s="48">
        <f>INDEX(table5,MATCH($K20,'Tham chiếu'!$A$53:$A$61,1),MATCH(DS!$L20,'Tham chiếu'!$B$52:$T$52,1))</f>
        <v>4</v>
      </c>
      <c r="AI20" s="9">
        <v>3</v>
      </c>
      <c r="AJ20" s="48">
        <f>INDEX(table5,MATCH($K20,'Tham chiếu'!$A$53:$A$61,1),MATCH(DS!$L20,'Tham chiếu'!$B$52:$T$52,1))</f>
        <v>4</v>
      </c>
      <c r="AK20" s="9">
        <v>1</v>
      </c>
      <c r="AL20" s="48">
        <f>INDEX(table5,MATCH($K20,'Tham chiếu'!$A$53:$A$61,1),MATCH(DS!$L20,'Tham chiếu'!$B$52:$T$52,1))</f>
        <v>4</v>
      </c>
      <c r="AM20" s="9">
        <v>1</v>
      </c>
      <c r="AN20" s="50" t="str">
        <f>INDEX(table2,MATCH($K20,'Tham chiếu'!$A$17:$A$25,1),MATCH(DS!$L20,'Tham chiếu'!$B$16:$S$16,1))</f>
        <v>2B</v>
      </c>
      <c r="AO20" s="9">
        <v>1</v>
      </c>
      <c r="AP20" s="48">
        <f>INDEX(table3,MATCH($K20,'Tham chiếu'!$A$29:$A$37,1),MATCH(DS!$L20,'Tham chiếu'!$B$28:$T$28,1))</f>
        <v>3</v>
      </c>
      <c r="AQ20" s="48">
        <v>1</v>
      </c>
      <c r="AR20" s="77">
        <f>INDEX(table7,MATCH($K20,'Tham chiếu'!$A$78:$A$87,1),MATCH(DS!$L20,'Tham chiếu'!$B$77:$T$77,1))</f>
        <v>2</v>
      </c>
      <c r="AS20" s="9">
        <v>1</v>
      </c>
      <c r="AT20" s="48">
        <f>INDEX(table6,MATCH($K20,'Tham chiếu'!$A$65:$A$74,1),MATCH(DS!$L20,'Tham chiếu'!$B$64:$T$64,1))</f>
        <v>3</v>
      </c>
      <c r="AU20" s="57">
        <f t="shared" si="4"/>
        <v>3432000</v>
      </c>
      <c r="AV20" s="58">
        <v>3432000</v>
      </c>
      <c r="AW20" s="59" t="b">
        <f t="shared" si="5"/>
        <v>1</v>
      </c>
      <c r="AX20" s="1"/>
      <c r="AY20" s="1"/>
      <c r="AZ20" s="1"/>
      <c r="BA20" s="1"/>
      <c r="BB20" s="1"/>
      <c r="BC20" s="1"/>
    </row>
    <row r="21" spans="1:55" ht="19.899999999999999" customHeight="1" x14ac:dyDescent="0.25">
      <c r="A21" s="3">
        <v>16</v>
      </c>
      <c r="B21" s="9" t="s">
        <v>123</v>
      </c>
      <c r="C21" s="9" t="s">
        <v>1658</v>
      </c>
      <c r="D21" s="9" t="s">
        <v>64</v>
      </c>
      <c r="E21" s="9" t="str">
        <f t="shared" si="0"/>
        <v>Phạm Anh Khoa</v>
      </c>
      <c r="F21" s="9" t="b">
        <f t="shared" si="1"/>
        <v>0</v>
      </c>
      <c r="G21" s="9" t="s">
        <v>1659</v>
      </c>
      <c r="H21" s="9" t="str">
        <f t="shared" si="2"/>
        <v>2017</v>
      </c>
      <c r="I21" s="9" t="s">
        <v>18</v>
      </c>
      <c r="J21" s="9" t="str">
        <f t="shared" si="3"/>
        <v>1CI1</v>
      </c>
      <c r="K21" s="48">
        <v>135</v>
      </c>
      <c r="L21" s="48">
        <v>25</v>
      </c>
      <c r="M21" s="9" t="s">
        <v>36</v>
      </c>
      <c r="N21" s="9" t="s">
        <v>85</v>
      </c>
      <c r="O21" s="9"/>
      <c r="P21" s="9"/>
      <c r="Q21" s="9"/>
      <c r="R21" s="9"/>
      <c r="S21" s="9" t="s">
        <v>1660</v>
      </c>
      <c r="T21" s="9" t="s">
        <v>1661</v>
      </c>
      <c r="U21" s="9" t="s">
        <v>1662</v>
      </c>
      <c r="V21" s="30" t="s">
        <v>3713</v>
      </c>
      <c r="W21" s="9">
        <v>2</v>
      </c>
      <c r="X21" s="48">
        <f>INDEX(table1,MATCH($K21,'Tham chiếu'!$A$3:$A$13,1),MATCH(DS!$L21,'Tham chiếu'!$B$2:$M$2,1))</f>
        <v>58</v>
      </c>
      <c r="Y21" s="9">
        <v>2</v>
      </c>
      <c r="Z21" s="48">
        <f>INDEX(table1,MATCH($K21,'Tham chiếu'!$A$3:$A$13,1),MATCH(DS!$L21,'Tham chiếu'!$B$2:$M$2,1))</f>
        <v>58</v>
      </c>
      <c r="AA21" s="9">
        <v>2</v>
      </c>
      <c r="AB21" s="50" t="str">
        <f>INDEX(table2,MATCH($K21,'Tham chiếu'!$A$17:$A$25,1),MATCH(DS!$L21,'Tham chiếu'!$B$16:$S$16,1))</f>
        <v>2C</v>
      </c>
      <c r="AC21" s="9"/>
      <c r="AD21" s="73" t="str">
        <f>INDEX(table4,MATCH($K21,'Tham chiếu'!$A$41:$A$49,1),MATCH(DS!$L21,'Tham chiếu'!$B$40:$T$40,1))</f>
        <v>3A</v>
      </c>
      <c r="AE21" s="9">
        <v>2</v>
      </c>
      <c r="AF21" s="74" t="str">
        <f>INDEX(table3,MATCH($K21,'Tham chiếu'!$A$29:$A$37,1),MATCH(DS!$L21,'Tham chiếu'!$B$28:$T$28,1))</f>
        <v>3A</v>
      </c>
      <c r="AG21" s="9"/>
      <c r="AH21" s="48">
        <f>INDEX(table5,MATCH($K21,'Tham chiếu'!$A$53:$A$61,1),MATCH(DS!$L21,'Tham chiếu'!$B$52:$T$52,1))</f>
        <v>3</v>
      </c>
      <c r="AI21" s="9">
        <v>2</v>
      </c>
      <c r="AJ21" s="48">
        <f>INDEX(table5,MATCH($K21,'Tham chiếu'!$A$53:$A$61,1),MATCH(DS!$L21,'Tham chiếu'!$B$52:$T$52,1))</f>
        <v>3</v>
      </c>
      <c r="AK21" s="9"/>
      <c r="AL21" s="48">
        <f>INDEX(table5,MATCH($K21,'Tham chiếu'!$A$53:$A$61,1),MATCH(DS!$L21,'Tham chiếu'!$B$52:$T$52,1))</f>
        <v>3</v>
      </c>
      <c r="AM21" s="9"/>
      <c r="AN21" s="50" t="str">
        <f>INDEX(table2,MATCH($K21,'Tham chiếu'!$A$17:$A$25,1),MATCH(DS!$L21,'Tham chiếu'!$B$16:$S$16,1))</f>
        <v>2C</v>
      </c>
      <c r="AO21" s="9"/>
      <c r="AP21" s="48" t="str">
        <f>INDEX(table3,MATCH($K21,'Tham chiếu'!$A$29:$A$37,1),MATCH(DS!$L21,'Tham chiếu'!$B$28:$T$28,1))</f>
        <v>3A</v>
      </c>
      <c r="AQ21" s="48"/>
      <c r="AR21" s="77">
        <f>INDEX(table7,MATCH($K21,'Tham chiếu'!$A$78:$A$87,1),MATCH(DS!$L21,'Tham chiếu'!$B$77:$T$77,1))</f>
        <v>3</v>
      </c>
      <c r="AS21" s="9"/>
      <c r="AT21" s="48"/>
      <c r="AU21" s="57">
        <f t="shared" si="4"/>
        <v>2154000</v>
      </c>
      <c r="AV21" s="58">
        <v>2154000</v>
      </c>
      <c r="AW21" s="59" t="b">
        <f t="shared" si="5"/>
        <v>1</v>
      </c>
      <c r="AX21" s="1"/>
      <c r="AY21" s="1"/>
      <c r="AZ21" s="1"/>
      <c r="BA21" s="1"/>
      <c r="BB21" s="1"/>
      <c r="BC21" s="1"/>
    </row>
    <row r="22" spans="1:55" ht="27.6" customHeight="1" x14ac:dyDescent="0.25">
      <c r="A22" s="3">
        <v>17</v>
      </c>
      <c r="B22" s="9" t="s">
        <v>2364</v>
      </c>
      <c r="C22" s="9" t="s">
        <v>190</v>
      </c>
      <c r="D22" s="9" t="s">
        <v>680</v>
      </c>
      <c r="E22" s="9" t="str">
        <f t="shared" si="0"/>
        <v>Nguyễn Minh Khuê</v>
      </c>
      <c r="F22" s="9" t="b">
        <f t="shared" si="1"/>
        <v>0</v>
      </c>
      <c r="G22" s="9" t="s">
        <v>669</v>
      </c>
      <c r="H22" s="9"/>
      <c r="I22" s="9" t="s">
        <v>44</v>
      </c>
      <c r="J22" s="9" t="str">
        <f t="shared" si="3"/>
        <v>1CI1</v>
      </c>
      <c r="K22" s="9">
        <v>123</v>
      </c>
      <c r="L22" s="9">
        <v>19</v>
      </c>
      <c r="M22" s="9" t="s">
        <v>36</v>
      </c>
      <c r="N22" s="9" t="s">
        <v>85</v>
      </c>
      <c r="O22" s="9"/>
      <c r="P22" s="9"/>
      <c r="Q22" s="9"/>
      <c r="R22" s="9"/>
      <c r="S22" s="9" t="s">
        <v>3452</v>
      </c>
      <c r="T22" s="9" t="s">
        <v>3453</v>
      </c>
      <c r="U22" s="9" t="s">
        <v>3454</v>
      </c>
      <c r="V22" s="30" t="s">
        <v>4286</v>
      </c>
      <c r="W22" s="48">
        <v>1</v>
      </c>
      <c r="X22" s="48">
        <f>INDEX(table1,MATCH($K22,'Tham chiếu'!$A$3:$A$13,1),MATCH(DS!$L22,'Tham chiếu'!$B$2:$M$2,1))</f>
        <v>50</v>
      </c>
      <c r="Y22" s="49">
        <v>1</v>
      </c>
      <c r="Z22" s="48">
        <f>INDEX(table1,MATCH($K22,'Tham chiếu'!$A$3:$A$13,1),MATCH(DS!$L22,'Tham chiếu'!$B$2:$M$2,1))</f>
        <v>50</v>
      </c>
      <c r="AA22" s="50"/>
      <c r="AB22" s="50"/>
      <c r="AC22" s="53">
        <v>1</v>
      </c>
      <c r="AD22" s="73" t="str">
        <f>INDEX(table4,MATCH($K22,'Tham chiếu'!$A$41:$A$49,1),MATCH(DS!$L22,'Tham chiếu'!$B$40:$T$40,1))</f>
        <v>2A</v>
      </c>
      <c r="AE22" s="54"/>
      <c r="AF22" s="74"/>
      <c r="AG22" s="48">
        <v>1</v>
      </c>
      <c r="AH22" s="48">
        <f>INDEX(table5,MATCH($K22,'Tham chiếu'!$A$53:$A$61,1),MATCH(DS!$L22,'Tham chiếu'!$B$52:$T$52,1))</f>
        <v>2</v>
      </c>
      <c r="AI22" s="49">
        <v>1</v>
      </c>
      <c r="AJ22" s="48">
        <f>INDEX(table5,MATCH($K22,'Tham chiếu'!$A$53:$A$61,1),MATCH(DS!$L22,'Tham chiếu'!$B$52:$T$52,1))</f>
        <v>2</v>
      </c>
      <c r="AK22" s="50">
        <v>1</v>
      </c>
      <c r="AL22" s="48">
        <f>INDEX(table5,MATCH($K22,'Tham chiếu'!$A$53:$A$61,1),MATCH(DS!$L22,'Tham chiếu'!$B$52:$T$52,1))</f>
        <v>2</v>
      </c>
      <c r="AM22" s="53">
        <v>1</v>
      </c>
      <c r="AN22" s="50" t="str">
        <f>INDEX(table2,MATCH($K22,'Tham chiếu'!$A$17:$A$25,1),MATCH(DS!$L22,'Tham chiếu'!$B$16:$S$16,1))</f>
        <v>2A</v>
      </c>
      <c r="AO22" s="54"/>
      <c r="AP22" s="48"/>
      <c r="AQ22" s="48"/>
      <c r="AR22" s="77"/>
      <c r="AS22" s="49"/>
      <c r="AT22" s="48"/>
      <c r="AU22" s="57">
        <f t="shared" si="4"/>
        <v>1272000</v>
      </c>
      <c r="AV22" s="58">
        <v>2751000</v>
      </c>
      <c r="AW22" s="59" t="b">
        <f t="shared" si="5"/>
        <v>0</v>
      </c>
      <c r="AX22" s="1"/>
      <c r="AY22" s="1"/>
      <c r="AZ22" s="1"/>
      <c r="BA22" s="1"/>
      <c r="BB22" s="1"/>
      <c r="BC22" s="1"/>
    </row>
    <row r="23" spans="1:55" ht="20.45" customHeight="1" x14ac:dyDescent="0.25">
      <c r="A23" s="3">
        <v>18</v>
      </c>
      <c r="B23" s="9" t="s">
        <v>123</v>
      </c>
      <c r="C23" s="9" t="s">
        <v>555</v>
      </c>
      <c r="D23" s="9" t="s">
        <v>34</v>
      </c>
      <c r="E23" s="9" t="str">
        <f t="shared" si="0"/>
        <v>Trần Anh Minh</v>
      </c>
      <c r="F23" s="9" t="b">
        <f t="shared" si="1"/>
        <v>0</v>
      </c>
      <c r="G23" s="9" t="s">
        <v>943</v>
      </c>
      <c r="H23" s="9" t="str">
        <f t="shared" ref="H23:H35" si="6">RIGHT(G23,4)</f>
        <v>2017</v>
      </c>
      <c r="I23" s="9" t="s">
        <v>18</v>
      </c>
      <c r="J23" s="9" t="str">
        <f t="shared" si="3"/>
        <v>1CI1</v>
      </c>
      <c r="K23" s="48">
        <v>130</v>
      </c>
      <c r="L23" s="48">
        <v>36</v>
      </c>
      <c r="M23" s="9" t="s">
        <v>36</v>
      </c>
      <c r="N23" s="9" t="s">
        <v>85</v>
      </c>
      <c r="O23" s="9"/>
      <c r="P23" s="9"/>
      <c r="Q23" s="9"/>
      <c r="R23" s="9"/>
      <c r="S23" s="9" t="s">
        <v>944</v>
      </c>
      <c r="T23" s="9" t="s">
        <v>945</v>
      </c>
      <c r="U23" s="9" t="s">
        <v>946</v>
      </c>
      <c r="V23" s="30" t="s">
        <v>3706</v>
      </c>
      <c r="W23" s="9">
        <v>1</v>
      </c>
      <c r="X23" s="48">
        <f>INDEX(table1,MATCH($K23,'Tham chiếu'!$A$3:$A$13,1),MATCH(DS!$L23,'Tham chiếu'!$B$2:$M$2,1))</f>
        <v>60</v>
      </c>
      <c r="Y23" s="9">
        <v>1</v>
      </c>
      <c r="Z23" s="48">
        <f>INDEX(table1,MATCH($K23,'Tham chiếu'!$A$3:$A$13,1),MATCH(DS!$L23,'Tham chiếu'!$B$2:$M$2,1))</f>
        <v>60</v>
      </c>
      <c r="AA23" s="9">
        <v>1</v>
      </c>
      <c r="AB23" s="50" t="str">
        <f>INDEX(table2,MATCH($K23,'Tham chiếu'!$A$17:$A$25,1),MATCH(DS!$L23,'Tham chiếu'!$B$16:$S$16,1))</f>
        <v>4B</v>
      </c>
      <c r="AC23" s="9"/>
      <c r="AD23" s="73" t="str">
        <f>INDEX(table4,MATCH($K23,'Tham chiếu'!$A$41:$A$49,1),MATCH(DS!$L23,'Tham chiếu'!$B$40:$T$40,1))</f>
        <v>4B</v>
      </c>
      <c r="AE23" s="9">
        <v>2</v>
      </c>
      <c r="AF23" s="74" t="str">
        <f>INDEX(table3,MATCH($K23,'Tham chiếu'!$A$29:$A$37,1),MATCH(DS!$L23,'Tham chiếu'!$B$28:$T$28,1))</f>
        <v>4A</v>
      </c>
      <c r="AG23" s="9">
        <v>1</v>
      </c>
      <c r="AH23" s="48">
        <f>INDEX(table5,MATCH($K23,'Tham chiếu'!$A$53:$A$61,1),MATCH(DS!$L23,'Tham chiếu'!$B$52:$T$52,1))</f>
        <v>5</v>
      </c>
      <c r="AI23" s="9">
        <v>2</v>
      </c>
      <c r="AJ23" s="48">
        <f>INDEX(table5,MATCH($K23,'Tham chiếu'!$A$53:$A$61,1),MATCH(DS!$L23,'Tham chiếu'!$B$52:$T$52,1))</f>
        <v>5</v>
      </c>
      <c r="AK23" s="9">
        <v>1</v>
      </c>
      <c r="AL23" s="48">
        <f>INDEX(table5,MATCH($K23,'Tham chiếu'!$A$53:$A$61,1),MATCH(DS!$L23,'Tham chiếu'!$B$52:$T$52,1))</f>
        <v>5</v>
      </c>
      <c r="AM23" s="9">
        <v>1</v>
      </c>
      <c r="AN23" s="50" t="str">
        <f>INDEX(table2,MATCH($K23,'Tham chiếu'!$A$17:$A$25,1),MATCH(DS!$L23,'Tham chiếu'!$B$16:$S$16,1))</f>
        <v>4B</v>
      </c>
      <c r="AO23" s="9">
        <v>1</v>
      </c>
      <c r="AP23" s="48" t="str">
        <f>INDEX(table3,MATCH($K23,'Tham chiếu'!$A$29:$A$37,1),MATCH(DS!$L23,'Tham chiếu'!$B$28:$T$28,1))</f>
        <v>4A</v>
      </c>
      <c r="AQ23" s="48">
        <v>1</v>
      </c>
      <c r="AR23" s="77">
        <f>INDEX(table7,MATCH($K23,'Tham chiếu'!$A$78:$A$87,1),MATCH(DS!$L23,'Tham chiếu'!$B$77:$T$77,1))</f>
        <v>3</v>
      </c>
      <c r="AS23" s="9">
        <v>1</v>
      </c>
      <c r="AT23" s="48">
        <f>INDEX(table6,MATCH($K23,'Tham chiếu'!$A$65:$A$74,1),MATCH(DS!$L23,'Tham chiếu'!$B$64:$T$64,1))</f>
        <v>4</v>
      </c>
      <c r="AU23" s="57">
        <f t="shared" si="4"/>
        <v>2751000</v>
      </c>
      <c r="AV23" s="58">
        <v>3831000</v>
      </c>
      <c r="AW23" s="59" t="b">
        <f t="shared" si="5"/>
        <v>0</v>
      </c>
      <c r="AX23" s="1"/>
      <c r="AY23" s="1"/>
      <c r="AZ23" s="1"/>
      <c r="BA23" s="1"/>
      <c r="BB23" s="1"/>
      <c r="BC23" s="1"/>
    </row>
    <row r="24" spans="1:55" ht="24.6" customHeight="1" x14ac:dyDescent="0.25">
      <c r="A24" s="3">
        <v>19</v>
      </c>
      <c r="B24" s="9" t="s">
        <v>123</v>
      </c>
      <c r="C24" s="9" t="s">
        <v>2295</v>
      </c>
      <c r="D24" s="9" t="s">
        <v>276</v>
      </c>
      <c r="E24" s="9" t="str">
        <f t="shared" si="0"/>
        <v>Đặng Hà My</v>
      </c>
      <c r="F24" s="9" t="b">
        <f t="shared" si="1"/>
        <v>0</v>
      </c>
      <c r="G24" s="9" t="s">
        <v>2296</v>
      </c>
      <c r="H24" s="9" t="str">
        <f t="shared" si="6"/>
        <v>2017</v>
      </c>
      <c r="I24" s="9" t="s">
        <v>44</v>
      </c>
      <c r="J24" s="9" t="str">
        <f t="shared" si="3"/>
        <v>1CI1</v>
      </c>
      <c r="K24" s="9">
        <v>118</v>
      </c>
      <c r="L24" s="9">
        <v>19.5</v>
      </c>
      <c r="M24" s="9" t="s">
        <v>36</v>
      </c>
      <c r="N24" s="9" t="s">
        <v>85</v>
      </c>
      <c r="O24" s="9"/>
      <c r="P24" s="9"/>
      <c r="Q24" s="9"/>
      <c r="R24" s="9"/>
      <c r="S24" s="9" t="s">
        <v>2558</v>
      </c>
      <c r="T24" s="9" t="s">
        <v>2559</v>
      </c>
      <c r="U24" s="9" t="s">
        <v>2560</v>
      </c>
      <c r="V24" s="30" t="s">
        <v>3714</v>
      </c>
      <c r="W24" s="48">
        <v>1</v>
      </c>
      <c r="X24" s="48">
        <f>INDEX(table1,MATCH($K24,'Tham chiếu'!$A$3:$A$13,1),MATCH(DS!$L24,'Tham chiếu'!$B$2:$M$2,1))</f>
        <v>50</v>
      </c>
      <c r="Y24" s="49">
        <v>1</v>
      </c>
      <c r="Z24" s="48">
        <f>INDEX(table1,MATCH($K24,'Tham chiếu'!$A$3:$A$13,1),MATCH(DS!$L24,'Tham chiếu'!$B$2:$M$2,1))</f>
        <v>50</v>
      </c>
      <c r="AA24" s="50">
        <v>1</v>
      </c>
      <c r="AB24" s="50">
        <f>INDEX(table2,MATCH($K24,'Tham chiếu'!$A$17:$A$25,1),MATCH(DS!$L24,'Tham chiếu'!$B$16:$S$16,1))</f>
        <v>1</v>
      </c>
      <c r="AC24" s="53">
        <v>4</v>
      </c>
      <c r="AD24" s="73">
        <f>INDEX(table4,MATCH($K24,'Tham chiếu'!$A$41:$A$49,1),MATCH(DS!$L24,'Tham chiếu'!$B$40:$T$40,1))</f>
        <v>1</v>
      </c>
      <c r="AE24" s="54">
        <v>1</v>
      </c>
      <c r="AF24" s="74">
        <f>INDEX(table3,MATCH($K24,'Tham chiếu'!$A$29:$A$37,1),MATCH(DS!$L24,'Tham chiếu'!$B$28:$T$28,1))</f>
        <v>1</v>
      </c>
      <c r="AG24" s="48">
        <v>2</v>
      </c>
      <c r="AH24" s="48">
        <f>INDEX(table5,MATCH($K24,'Tham chiếu'!$A$53:$A$61,1),MATCH(DS!$L24,'Tham chiếu'!$B$52:$T$52,1))</f>
        <v>1</v>
      </c>
      <c r="AI24" s="49">
        <v>4</v>
      </c>
      <c r="AJ24" s="48">
        <f>INDEX(table5,MATCH($K24,'Tham chiếu'!$A$53:$A$61,1),MATCH(DS!$L24,'Tham chiếu'!$B$52:$T$52,1))</f>
        <v>1</v>
      </c>
      <c r="AK24" s="53">
        <v>1</v>
      </c>
      <c r="AL24" s="48">
        <f>INDEX(table5,MATCH($K24,'Tham chiếu'!$A$53:$A$61,1),MATCH(DS!$L24,'Tham chiếu'!$B$52:$T$52,1))</f>
        <v>1</v>
      </c>
      <c r="AM24" s="50">
        <v>1</v>
      </c>
      <c r="AN24" s="50">
        <f>INDEX(table2,MATCH($K24,'Tham chiếu'!$A$17:$A$25,1),MATCH(DS!$L24,'Tham chiếu'!$B$16:$S$16,1))</f>
        <v>1</v>
      </c>
      <c r="AO24" s="54">
        <v>1</v>
      </c>
      <c r="AP24" s="48">
        <f>INDEX(table3,MATCH($K24,'Tham chiếu'!$A$29:$A$37,1),MATCH(DS!$L24,'Tham chiếu'!$B$28:$T$28,1))</f>
        <v>1</v>
      </c>
      <c r="AQ24" s="48">
        <v>1</v>
      </c>
      <c r="AR24" s="77">
        <f>INDEX(table7,MATCH($K24,'Tham chiếu'!$A$78:$A$87,1),MATCH(DS!$L24,'Tham chiếu'!$B$77:$T$77,1))</f>
        <v>1</v>
      </c>
      <c r="AS24" s="49">
        <v>1</v>
      </c>
      <c r="AT24" s="48">
        <f>INDEX(table6,MATCH($K24,'Tham chiếu'!$A$65:$A$74,1),MATCH(DS!$L24,'Tham chiếu'!$B$64:$T$64,1))</f>
        <v>1</v>
      </c>
      <c r="AU24" s="57">
        <f t="shared" si="4"/>
        <v>3831000</v>
      </c>
      <c r="AV24" s="58">
        <v>5276000</v>
      </c>
      <c r="AW24" s="59" t="b">
        <f t="shared" si="5"/>
        <v>0</v>
      </c>
      <c r="AX24" s="1"/>
      <c r="AY24" s="1"/>
      <c r="AZ24" s="1"/>
      <c r="BA24" s="1"/>
      <c r="BB24" s="1"/>
      <c r="BC24" s="1"/>
    </row>
    <row r="25" spans="1:55" ht="27.6" customHeight="1" x14ac:dyDescent="0.25">
      <c r="A25" s="3">
        <v>20</v>
      </c>
      <c r="B25" s="9" t="s">
        <v>123</v>
      </c>
      <c r="C25" s="9" t="s">
        <v>693</v>
      </c>
      <c r="D25" s="9" t="s">
        <v>276</v>
      </c>
      <c r="E25" s="9" t="str">
        <f t="shared" si="0"/>
        <v>Nguyễn Huyền My</v>
      </c>
      <c r="F25" s="9" t="b">
        <f t="shared" si="1"/>
        <v>0</v>
      </c>
      <c r="G25" s="9" t="s">
        <v>1239</v>
      </c>
      <c r="H25" s="9" t="str">
        <f t="shared" si="6"/>
        <v>2017</v>
      </c>
      <c r="I25" s="9" t="s">
        <v>44</v>
      </c>
      <c r="J25" s="9" t="str">
        <f t="shared" si="3"/>
        <v>1CI1</v>
      </c>
      <c r="K25" s="48">
        <v>125</v>
      </c>
      <c r="L25" s="48">
        <v>27</v>
      </c>
      <c r="M25" s="9" t="s">
        <v>36</v>
      </c>
      <c r="N25" s="9" t="s">
        <v>85</v>
      </c>
      <c r="O25" s="9"/>
      <c r="P25" s="9"/>
      <c r="Q25" s="9"/>
      <c r="R25" s="9"/>
      <c r="S25" s="9" t="s">
        <v>1240</v>
      </c>
      <c r="T25" s="9" t="s">
        <v>1241</v>
      </c>
      <c r="U25" s="9" t="s">
        <v>1242</v>
      </c>
      <c r="V25" s="30" t="s">
        <v>3715</v>
      </c>
      <c r="W25" s="9">
        <v>2</v>
      </c>
      <c r="X25" s="48">
        <f>INDEX(table1,MATCH($K25,'Tham chiếu'!$A$3:$A$13,1),MATCH(DS!$L25,'Tham chiếu'!$B$2:$M$2,1))</f>
        <v>55</v>
      </c>
      <c r="Y25" s="9">
        <v>2</v>
      </c>
      <c r="Z25" s="48">
        <f>INDEX(table1,MATCH($K25,'Tham chiếu'!$A$3:$A$13,1),MATCH(DS!$L25,'Tham chiếu'!$B$2:$M$2,1))</f>
        <v>55</v>
      </c>
      <c r="AA25" s="9">
        <v>1</v>
      </c>
      <c r="AB25" s="50" t="str">
        <f>INDEX(table2,MATCH($K25,'Tham chiếu'!$A$17:$A$25,1),MATCH(DS!$L25,'Tham chiếu'!$B$16:$S$16,1))</f>
        <v>2B</v>
      </c>
      <c r="AC25" s="9">
        <v>1</v>
      </c>
      <c r="AD25" s="73">
        <f>INDEX(table4,MATCH($K25,'Tham chiếu'!$A$41:$A$49,1),MATCH(DS!$L25,'Tham chiếu'!$B$40:$T$40,1))</f>
        <v>3</v>
      </c>
      <c r="AE25" s="9"/>
      <c r="AF25" s="74"/>
      <c r="AG25" s="9">
        <v>5</v>
      </c>
      <c r="AH25" s="48">
        <f>INDEX(table5,MATCH($K25,'Tham chiếu'!$A$53:$A$61,1),MATCH(DS!$L25,'Tham chiếu'!$B$52:$T$52,1))</f>
        <v>3</v>
      </c>
      <c r="AI25" s="9">
        <v>5</v>
      </c>
      <c r="AJ25" s="48">
        <f>INDEX(table5,MATCH($K25,'Tham chiếu'!$A$53:$A$61,1),MATCH(DS!$L25,'Tham chiếu'!$B$52:$T$52,1))</f>
        <v>3</v>
      </c>
      <c r="AK25" s="9">
        <v>2</v>
      </c>
      <c r="AL25" s="48">
        <f>INDEX(table5,MATCH($K25,'Tham chiếu'!$A$53:$A$61,1),MATCH(DS!$L25,'Tham chiếu'!$B$52:$T$52,1))</f>
        <v>3</v>
      </c>
      <c r="AM25" s="9">
        <v>3</v>
      </c>
      <c r="AN25" s="50" t="str">
        <f>INDEX(table2,MATCH($K25,'Tham chiếu'!$A$17:$A$25,1),MATCH(DS!$L25,'Tham chiếu'!$B$16:$S$16,1))</f>
        <v>2B</v>
      </c>
      <c r="AO25" s="9">
        <v>1</v>
      </c>
      <c r="AP25" s="48" t="str">
        <f>INDEX(table3,MATCH($K25,'Tham chiếu'!$A$29:$A$37,1),MATCH(DS!$L25,'Tham chiếu'!$B$28:$T$28,1))</f>
        <v>3A</v>
      </c>
      <c r="AQ25" s="48">
        <v>3</v>
      </c>
      <c r="AR25" s="77">
        <f>INDEX(table7,MATCH($K25,'Tham chiếu'!$A$78:$A$87,1),MATCH(DS!$L25,'Tham chiếu'!$B$77:$T$77,1))</f>
        <v>2</v>
      </c>
      <c r="AS25" s="9">
        <v>1</v>
      </c>
      <c r="AT25" s="48">
        <f>INDEX(table6,MATCH($K25,'Tham chiếu'!$A$65:$A$74,1),MATCH(DS!$L25,'Tham chiếu'!$B$64:$T$64,1))</f>
        <v>3</v>
      </c>
      <c r="AU25" s="57">
        <f t="shared" si="4"/>
        <v>5276000</v>
      </c>
      <c r="AV25" s="58">
        <v>2042000</v>
      </c>
      <c r="AW25" s="59" t="b">
        <f t="shared" si="5"/>
        <v>0</v>
      </c>
      <c r="AX25" s="1"/>
      <c r="AY25" s="1"/>
      <c r="AZ25" s="1"/>
      <c r="BA25" s="1"/>
      <c r="BB25" s="1"/>
      <c r="BC25" s="1"/>
    </row>
    <row r="26" spans="1:55" ht="21.6" customHeight="1" x14ac:dyDescent="0.25">
      <c r="A26" s="3">
        <v>21</v>
      </c>
      <c r="B26" s="9" t="s">
        <v>123</v>
      </c>
      <c r="C26" s="9" t="s">
        <v>444</v>
      </c>
      <c r="D26" s="9" t="s">
        <v>97</v>
      </c>
      <c r="E26" s="9" t="str">
        <f t="shared" si="0"/>
        <v>Phương Khánh Ngọc</v>
      </c>
      <c r="F26" s="9" t="b">
        <f t="shared" si="1"/>
        <v>0</v>
      </c>
      <c r="G26" s="9" t="s">
        <v>445</v>
      </c>
      <c r="H26" s="9" t="str">
        <f t="shared" si="6"/>
        <v>2017</v>
      </c>
      <c r="I26" s="9" t="s">
        <v>44</v>
      </c>
      <c r="J26" s="9" t="str">
        <f t="shared" si="3"/>
        <v>1CI1</v>
      </c>
      <c r="K26" s="48">
        <v>112</v>
      </c>
      <c r="L26" s="48">
        <v>17</v>
      </c>
      <c r="M26" s="9" t="s">
        <v>36</v>
      </c>
      <c r="N26" s="9" t="s">
        <v>85</v>
      </c>
      <c r="O26" s="9"/>
      <c r="P26" s="9"/>
      <c r="Q26" s="9"/>
      <c r="R26" s="9"/>
      <c r="S26" s="9" t="s">
        <v>446</v>
      </c>
      <c r="T26" s="9" t="s">
        <v>447</v>
      </c>
      <c r="U26" s="9" t="s">
        <v>448</v>
      </c>
      <c r="V26" s="30" t="s">
        <v>3716</v>
      </c>
      <c r="W26" s="9">
        <v>1</v>
      </c>
      <c r="X26" s="48">
        <f>INDEX(table1,MATCH($K26,'Tham chiếu'!$A$3:$A$13,1),MATCH(DS!$L26,'Tham chiếu'!$B$2:$M$2,1))</f>
        <v>45</v>
      </c>
      <c r="Y26" s="9">
        <v>1</v>
      </c>
      <c r="Z26" s="48">
        <f>INDEX(table1,MATCH($K26,'Tham chiếu'!$A$3:$A$13,1),MATCH(DS!$L26,'Tham chiếu'!$B$2:$M$2,1))</f>
        <v>45</v>
      </c>
      <c r="AA26" s="9"/>
      <c r="AB26" s="50"/>
      <c r="AC26" s="9">
        <v>1</v>
      </c>
      <c r="AD26" s="73">
        <f>INDEX(table4,MATCH($K26,'Tham chiếu'!$A$41:$A$49,1),MATCH(DS!$L26,'Tham chiếu'!$B$40:$T$40,1))</f>
        <v>1</v>
      </c>
      <c r="AE26" s="9"/>
      <c r="AF26" s="74"/>
      <c r="AG26" s="9">
        <v>1</v>
      </c>
      <c r="AH26" s="48">
        <f>INDEX(table5,MATCH($K26,'Tham chiếu'!$A$53:$A$61,1),MATCH(DS!$L26,'Tham chiếu'!$B$52:$T$52,1))</f>
        <v>1</v>
      </c>
      <c r="AI26" s="9">
        <v>1</v>
      </c>
      <c r="AJ26" s="48">
        <f>INDEX(table5,MATCH($K26,'Tham chiếu'!$A$53:$A$61,1),MATCH(DS!$L26,'Tham chiếu'!$B$52:$T$52,1))</f>
        <v>1</v>
      </c>
      <c r="AK26" s="9">
        <v>1</v>
      </c>
      <c r="AL26" s="48">
        <f>INDEX(table5,MATCH($K26,'Tham chiếu'!$A$53:$A$61,1),MATCH(DS!$L26,'Tham chiếu'!$B$52:$T$52,1))</f>
        <v>1</v>
      </c>
      <c r="AM26" s="9">
        <v>1</v>
      </c>
      <c r="AN26" s="50">
        <f>INDEX(table2,MATCH($K26,'Tham chiếu'!$A$17:$A$25,1),MATCH(DS!$L26,'Tham chiếu'!$B$16:$S$16,1))</f>
        <v>1</v>
      </c>
      <c r="AO26" s="9">
        <v>1</v>
      </c>
      <c r="AP26" s="48">
        <f>INDEX(table3,MATCH($K26,'Tham chiếu'!$A$29:$A$37,1),MATCH(DS!$L26,'Tham chiếu'!$B$28:$T$28,1))</f>
        <v>1</v>
      </c>
      <c r="AQ26" s="48">
        <v>1</v>
      </c>
      <c r="AR26" s="77">
        <f>INDEX(table7,MATCH($K26,'Tham chiếu'!$A$78:$A$87,1),MATCH(DS!$L26,'Tham chiếu'!$B$77:$T$77,1))</f>
        <v>0</v>
      </c>
      <c r="AS26" s="9">
        <v>1</v>
      </c>
      <c r="AT26" s="48">
        <f>INDEX(table6,MATCH($K26,'Tham chiếu'!$A$65:$A$74,1),MATCH(DS!$L26,'Tham chiếu'!$B$64:$T$64,1))</f>
        <v>1</v>
      </c>
      <c r="AU26" s="57">
        <f t="shared" si="4"/>
        <v>2042000</v>
      </c>
      <c r="AV26" s="58">
        <v>1124000</v>
      </c>
      <c r="AW26" s="59" t="b">
        <f t="shared" si="5"/>
        <v>0</v>
      </c>
      <c r="AX26" s="1"/>
      <c r="AY26" s="1"/>
      <c r="AZ26" s="1"/>
      <c r="BA26" s="1"/>
      <c r="BB26" s="1"/>
      <c r="BC26" s="1"/>
    </row>
    <row r="27" spans="1:55" ht="27.6" customHeight="1" x14ac:dyDescent="0.25">
      <c r="A27" s="3">
        <v>22</v>
      </c>
      <c r="B27" s="9" t="s">
        <v>123</v>
      </c>
      <c r="C27" s="9" t="s">
        <v>1658</v>
      </c>
      <c r="D27" s="9" t="s">
        <v>1972</v>
      </c>
      <c r="E27" s="9" t="str">
        <f t="shared" si="0"/>
        <v>Phạm Anh THƯ</v>
      </c>
      <c r="F27" s="9" t="b">
        <f t="shared" si="1"/>
        <v>0</v>
      </c>
      <c r="G27" s="9" t="s">
        <v>1262</v>
      </c>
      <c r="H27" s="9" t="str">
        <f t="shared" si="6"/>
        <v>2017</v>
      </c>
      <c r="I27" s="9" t="s">
        <v>44</v>
      </c>
      <c r="J27" s="9" t="str">
        <f t="shared" si="3"/>
        <v>1CI1</v>
      </c>
      <c r="K27" s="48">
        <v>120</v>
      </c>
      <c r="L27" s="48">
        <v>22</v>
      </c>
      <c r="M27" s="9" t="s">
        <v>36</v>
      </c>
      <c r="N27" s="9" t="s">
        <v>85</v>
      </c>
      <c r="O27" s="9"/>
      <c r="P27" s="9"/>
      <c r="Q27" s="9"/>
      <c r="R27" s="9"/>
      <c r="S27" s="9" t="s">
        <v>1973</v>
      </c>
      <c r="T27" s="9" t="s">
        <v>1974</v>
      </c>
      <c r="U27" s="9" t="s">
        <v>1975</v>
      </c>
      <c r="V27" s="30" t="s">
        <v>3717</v>
      </c>
      <c r="W27" s="9"/>
      <c r="X27" s="48"/>
      <c r="Y27" s="9"/>
      <c r="Z27" s="48"/>
      <c r="AA27" s="9"/>
      <c r="AB27" s="50"/>
      <c r="AC27" s="9">
        <v>2</v>
      </c>
      <c r="AD27" s="73" t="str">
        <f>INDEX(table4,MATCH($K27,'Tham chiếu'!$A$41:$A$49,1),MATCH(DS!$L27,'Tham chiếu'!$B$40:$T$40,1))</f>
        <v>2A</v>
      </c>
      <c r="AE27" s="9"/>
      <c r="AF27" s="74"/>
      <c r="AG27" s="9">
        <v>2</v>
      </c>
      <c r="AH27" s="48">
        <f>INDEX(table5,MATCH($K27,'Tham chiếu'!$A$53:$A$61,1),MATCH(DS!$L27,'Tham chiếu'!$B$52:$T$52,1))</f>
        <v>2</v>
      </c>
      <c r="AI27" s="9">
        <v>2</v>
      </c>
      <c r="AJ27" s="48">
        <f>INDEX(table5,MATCH($K27,'Tham chiếu'!$A$53:$A$61,1),MATCH(DS!$L27,'Tham chiếu'!$B$52:$T$52,1))</f>
        <v>2</v>
      </c>
      <c r="AK27" s="9"/>
      <c r="AL27" s="48"/>
      <c r="AM27" s="9"/>
      <c r="AN27" s="50"/>
      <c r="AO27" s="9"/>
      <c r="AP27" s="48"/>
      <c r="AQ27" s="48"/>
      <c r="AR27" s="77"/>
      <c r="AS27" s="9"/>
      <c r="AT27" s="48"/>
      <c r="AU27" s="57">
        <f t="shared" si="4"/>
        <v>1124000</v>
      </c>
      <c r="AV27" s="58">
        <v>2257000</v>
      </c>
      <c r="AW27" s="59" t="b">
        <f t="shared" si="5"/>
        <v>0</v>
      </c>
    </row>
    <row r="28" spans="1:55" ht="27.6" customHeight="1" x14ac:dyDescent="0.25">
      <c r="A28" s="3">
        <v>23</v>
      </c>
      <c r="B28" s="9" t="s">
        <v>123</v>
      </c>
      <c r="C28" s="9" t="s">
        <v>2297</v>
      </c>
      <c r="D28" s="9" t="s">
        <v>619</v>
      </c>
      <c r="E28" s="56" t="str">
        <f t="shared" si="0"/>
        <v>Trần Ngọc Anh Thư</v>
      </c>
      <c r="F28" s="9" t="e">
        <f>E28=#REF!</f>
        <v>#REF!</v>
      </c>
      <c r="G28" s="9" t="s">
        <v>2298</v>
      </c>
      <c r="H28" s="9" t="str">
        <f t="shared" si="6"/>
        <v>2017</v>
      </c>
      <c r="I28" s="9" t="s">
        <v>44</v>
      </c>
      <c r="J28" s="9" t="str">
        <f t="shared" si="3"/>
        <v>1CI1</v>
      </c>
      <c r="K28" s="9">
        <v>125</v>
      </c>
      <c r="L28" s="9">
        <v>23</v>
      </c>
      <c r="M28" s="9" t="s">
        <v>36</v>
      </c>
      <c r="N28" s="9" t="s">
        <v>85</v>
      </c>
      <c r="O28" s="9"/>
      <c r="P28" s="9"/>
      <c r="Q28" s="9"/>
      <c r="R28" s="9"/>
      <c r="S28" s="9" t="s">
        <v>1393</v>
      </c>
      <c r="T28" s="9" t="s">
        <v>2561</v>
      </c>
      <c r="U28" s="9" t="s">
        <v>2562</v>
      </c>
      <c r="V28" s="30" t="s">
        <v>3718</v>
      </c>
      <c r="W28" s="48">
        <v>2</v>
      </c>
      <c r="X28" s="48">
        <f>INDEX(table1,MATCH($K28,'Tham chiếu'!$A$3:$A$13,1),MATCH(DS!$L28,'Tham chiếu'!$B$2:$M$2,1))</f>
        <v>55</v>
      </c>
      <c r="Y28" s="49">
        <v>2</v>
      </c>
      <c r="Z28" s="48">
        <f>INDEX(table1,MATCH($K28,'Tham chiếu'!$A$3:$A$13,1),MATCH(DS!$L28,'Tham chiếu'!$B$2:$M$2,1))</f>
        <v>55</v>
      </c>
      <c r="AA28" s="50"/>
      <c r="AB28" s="50"/>
      <c r="AC28" s="53">
        <v>2</v>
      </c>
      <c r="AD28" s="73">
        <f>INDEX(table4,MATCH($K28,'Tham chiếu'!$A$41:$A$49,1),MATCH(DS!$L28,'Tham chiếu'!$B$40:$T$40,1))</f>
        <v>3</v>
      </c>
      <c r="AE28" s="54">
        <v>1</v>
      </c>
      <c r="AF28" s="74" t="str">
        <f>INDEX(table3,MATCH($K28,'Tham chiếu'!$A$29:$A$37,1),MATCH(DS!$L28,'Tham chiếu'!$B$28:$T$28,1))</f>
        <v>2B</v>
      </c>
      <c r="AG28" s="48">
        <v>1</v>
      </c>
      <c r="AH28" s="48">
        <f>INDEX(table5,MATCH($K28,'Tham chiếu'!$A$53:$A$61,1),MATCH(DS!$L28,'Tham chiếu'!$B$52:$T$52,1))</f>
        <v>3</v>
      </c>
      <c r="AI28" s="49">
        <v>1</v>
      </c>
      <c r="AJ28" s="48">
        <f>INDEX(table5,MATCH($K28,'Tham chiếu'!$A$53:$A$61,1),MATCH(DS!$L28,'Tham chiếu'!$B$52:$T$52,1))</f>
        <v>3</v>
      </c>
      <c r="AK28" s="53">
        <v>1</v>
      </c>
      <c r="AL28" s="48">
        <f>INDEX(table5,MATCH($K28,'Tham chiếu'!$A$53:$A$61,1),MATCH(DS!$L28,'Tham chiếu'!$B$52:$T$52,1))</f>
        <v>3</v>
      </c>
      <c r="AM28" s="50">
        <v>1</v>
      </c>
      <c r="AN28" s="50" t="str">
        <f>INDEX(table2,MATCH($K28,'Tham chiếu'!$A$17:$A$25,1),MATCH(DS!$L28,'Tham chiếu'!$B$16:$S$16,1))</f>
        <v>2B</v>
      </c>
      <c r="AO28" s="54">
        <v>1</v>
      </c>
      <c r="AP28" s="48" t="str">
        <f>INDEX(table3,MATCH($K28,'Tham chiếu'!$A$29:$A$37,1),MATCH(DS!$L28,'Tham chiếu'!$B$28:$T$28,1))</f>
        <v>2B</v>
      </c>
      <c r="AQ28" s="48">
        <v>1</v>
      </c>
      <c r="AR28" s="77">
        <f>INDEX(table7,MATCH($K28,'Tham chiếu'!$A$78:$A$87,1),MATCH(DS!$L28,'Tham chiếu'!$B$77:$T$77,1))</f>
        <v>2</v>
      </c>
      <c r="AS28" s="49">
        <v>1</v>
      </c>
      <c r="AT28" s="48">
        <f>INDEX(table6,MATCH($K28,'Tham chiếu'!$A$65:$A$74,1),MATCH(DS!$L28,'Tham chiếu'!$B$64:$T$64,1))</f>
        <v>3</v>
      </c>
      <c r="AU28" s="57">
        <f t="shared" si="4"/>
        <v>2840000</v>
      </c>
      <c r="AV28" s="58">
        <v>2576000</v>
      </c>
      <c r="AW28" s="59" t="b">
        <f t="shared" si="5"/>
        <v>0</v>
      </c>
    </row>
    <row r="29" spans="1:55" ht="27.6" customHeight="1" x14ac:dyDescent="0.25">
      <c r="A29" s="3">
        <v>24</v>
      </c>
      <c r="B29" s="9" t="s">
        <v>123</v>
      </c>
      <c r="C29" s="9" t="s">
        <v>231</v>
      </c>
      <c r="D29" s="9" t="s">
        <v>736</v>
      </c>
      <c r="E29" s="9" t="str">
        <f t="shared" si="0"/>
        <v>Đào Minh Trí</v>
      </c>
      <c r="F29" s="9" t="b">
        <f t="shared" ref="F29:F35" si="7">E29=E30</f>
        <v>0</v>
      </c>
      <c r="G29" s="9" t="s">
        <v>1711</v>
      </c>
      <c r="H29" s="9" t="str">
        <f t="shared" si="6"/>
        <v>2017</v>
      </c>
      <c r="I29" s="9" t="s">
        <v>18</v>
      </c>
      <c r="J29" s="9" t="str">
        <f t="shared" si="3"/>
        <v>1CI1</v>
      </c>
      <c r="K29" s="48">
        <v>130</v>
      </c>
      <c r="L29" s="48">
        <v>28</v>
      </c>
      <c r="M29" s="9" t="s">
        <v>36</v>
      </c>
      <c r="N29" s="9" t="s">
        <v>85</v>
      </c>
      <c r="O29" s="9"/>
      <c r="P29" s="9"/>
      <c r="Q29" s="9"/>
      <c r="R29" s="9"/>
      <c r="S29" s="9" t="s">
        <v>1712</v>
      </c>
      <c r="T29" s="9" t="s">
        <v>1713</v>
      </c>
      <c r="U29" s="9" t="s">
        <v>1714</v>
      </c>
      <c r="V29" s="30" t="s">
        <v>3719</v>
      </c>
      <c r="W29" s="9">
        <v>1</v>
      </c>
      <c r="X29" s="48">
        <f>INDEX(table1,MATCH($K29,'Tham chiếu'!$A$3:$A$13,1),MATCH(DS!$L29,'Tham chiếu'!$B$2:$M$2,1))</f>
        <v>55</v>
      </c>
      <c r="Y29" s="9">
        <v>1</v>
      </c>
      <c r="Z29" s="48">
        <f>INDEX(table1,MATCH($K29,'Tham chiếu'!$A$3:$A$13,1),MATCH(DS!$L29,'Tham chiếu'!$B$2:$M$2,1))</f>
        <v>55</v>
      </c>
      <c r="AA29" s="9">
        <v>1</v>
      </c>
      <c r="AB29" s="50" t="str">
        <f>INDEX(table2,MATCH($K29,'Tham chiếu'!$A$17:$A$25,1),MATCH(DS!$L29,'Tham chiếu'!$B$16:$S$16,1))</f>
        <v>3A</v>
      </c>
      <c r="AC29" s="9"/>
      <c r="AD29" s="73" t="str">
        <f>INDEX(table4,MATCH($K29,'Tham chiếu'!$A$41:$A$49,1),MATCH(DS!$L29,'Tham chiếu'!$B$40:$T$40,1))</f>
        <v>3A</v>
      </c>
      <c r="AE29" s="9">
        <v>2</v>
      </c>
      <c r="AF29" s="74" t="str">
        <f>INDEX(table3,MATCH($K29,'Tham chiếu'!$A$29:$A$37,1),MATCH(DS!$L29,'Tham chiếu'!$B$28:$T$28,1))</f>
        <v>3A</v>
      </c>
      <c r="AG29" s="9">
        <v>2</v>
      </c>
      <c r="AH29" s="48">
        <f>INDEX(table5,MATCH($K29,'Tham chiếu'!$A$53:$A$61,1),MATCH(DS!$L29,'Tham chiếu'!$B$52:$T$52,1))</f>
        <v>3</v>
      </c>
      <c r="AI29" s="9">
        <v>2</v>
      </c>
      <c r="AJ29" s="48">
        <f>INDEX(table5,MATCH($K29,'Tham chiếu'!$A$53:$A$61,1),MATCH(DS!$L29,'Tham chiếu'!$B$52:$T$52,1))</f>
        <v>3</v>
      </c>
      <c r="AK29" s="9">
        <v>1</v>
      </c>
      <c r="AL29" s="48">
        <f>INDEX(table5,MATCH($K29,'Tham chiếu'!$A$53:$A$61,1),MATCH(DS!$L29,'Tham chiếu'!$B$52:$T$52,1))</f>
        <v>3</v>
      </c>
      <c r="AM29" s="9">
        <v>1</v>
      </c>
      <c r="AN29" s="50" t="str">
        <f>INDEX(table2,MATCH($K29,'Tham chiếu'!$A$17:$A$25,1),MATCH(DS!$L29,'Tham chiếu'!$B$16:$S$16,1))</f>
        <v>3A</v>
      </c>
      <c r="AO29" s="9">
        <v>1</v>
      </c>
      <c r="AP29" s="48" t="str">
        <f>INDEX(table3,MATCH($K29,'Tham chiếu'!$A$29:$A$37,1),MATCH(DS!$L29,'Tham chiếu'!$B$28:$T$28,1))</f>
        <v>3A</v>
      </c>
      <c r="AQ29" s="48">
        <v>1</v>
      </c>
      <c r="AR29" s="77">
        <f>INDEX(table7,MATCH($K29,'Tham chiếu'!$A$78:$A$87,1),MATCH(DS!$L29,'Tham chiếu'!$B$77:$T$77,1))</f>
        <v>3</v>
      </c>
      <c r="AS29" s="9"/>
      <c r="AT29" s="48"/>
      <c r="AU29" s="57">
        <f t="shared" si="4"/>
        <v>2576000</v>
      </c>
      <c r="AV29" s="58">
        <v>3424000</v>
      </c>
      <c r="AW29" s="59" t="b">
        <f t="shared" si="5"/>
        <v>0</v>
      </c>
    </row>
    <row r="30" spans="1:55" ht="27.6" customHeight="1" x14ac:dyDescent="0.25">
      <c r="A30" s="3">
        <v>25</v>
      </c>
      <c r="B30" s="9" t="s">
        <v>123</v>
      </c>
      <c r="C30" s="9" t="s">
        <v>367</v>
      </c>
      <c r="D30" s="9" t="s">
        <v>148</v>
      </c>
      <c r="E30" s="9" t="str">
        <f t="shared" si="0"/>
        <v>Nguyễn An Vy</v>
      </c>
      <c r="F30" s="9" t="b">
        <f t="shared" si="7"/>
        <v>0</v>
      </c>
      <c r="G30" s="9" t="s">
        <v>848</v>
      </c>
      <c r="H30" s="9" t="str">
        <f t="shared" si="6"/>
        <v>2017</v>
      </c>
      <c r="I30" s="9" t="s">
        <v>44</v>
      </c>
      <c r="J30" s="9" t="str">
        <f t="shared" si="3"/>
        <v>1CI1</v>
      </c>
      <c r="K30" s="48">
        <v>120</v>
      </c>
      <c r="L30" s="48">
        <v>20</v>
      </c>
      <c r="M30" s="9" t="s">
        <v>36</v>
      </c>
      <c r="N30" s="9" t="s">
        <v>85</v>
      </c>
      <c r="O30" s="9"/>
      <c r="P30" s="9"/>
      <c r="Q30" s="9"/>
      <c r="R30" s="9"/>
      <c r="S30" s="9" t="s">
        <v>849</v>
      </c>
      <c r="T30" s="9" t="s">
        <v>850</v>
      </c>
      <c r="U30" s="9" t="s">
        <v>851</v>
      </c>
      <c r="V30" s="30" t="s">
        <v>3720</v>
      </c>
      <c r="W30" s="9">
        <v>1</v>
      </c>
      <c r="X30" s="48">
        <f>INDEX(table1,MATCH($K3,'Tham chiếu'!$A$3:$A$13,1),MATCH(DS!$L3,'Tham chiếu'!$B$2:$M$2,1))</f>
        <v>45</v>
      </c>
      <c r="Y30" s="9">
        <v>1</v>
      </c>
      <c r="Z30" s="48">
        <f>INDEX(table1,MATCH($K30,'Tham chiếu'!$A$3:$A$13,1),MATCH(DS!$L30,'Tham chiếu'!$B$2:$M$2,1))</f>
        <v>50</v>
      </c>
      <c r="AA30" s="9">
        <v>1</v>
      </c>
      <c r="AB30" s="50" t="str">
        <f>INDEX(table2,MATCH($K30,'Tham chiếu'!$A$17:$A$25,1),MATCH(DS!$L30,'Tham chiếu'!$B$16:$S$16,1))</f>
        <v>2A</v>
      </c>
      <c r="AC30" s="9">
        <v>1</v>
      </c>
      <c r="AD30" s="73" t="str">
        <f>INDEX(table4,MATCH($K30,'Tham chiếu'!$A$41:$A$49,1),MATCH(DS!$L30,'Tham chiếu'!$B$40:$T$40,1))</f>
        <v>2A</v>
      </c>
      <c r="AE30" s="9">
        <v>3</v>
      </c>
      <c r="AF30" s="74" t="str">
        <f>INDEX(table3,MATCH($K30,'Tham chiếu'!$A$29:$A$37,1),MATCH(DS!$L30,'Tham chiếu'!$B$28:$T$28,1))</f>
        <v>2A</v>
      </c>
      <c r="AG30" s="9">
        <v>2</v>
      </c>
      <c r="AH30" s="48">
        <f>INDEX(table5,MATCH($K30,'Tham chiếu'!$A$53:$A$61,1),MATCH(DS!$L30,'Tham chiếu'!$B$52:$T$52,1))</f>
        <v>2</v>
      </c>
      <c r="AI30" s="9">
        <v>3</v>
      </c>
      <c r="AJ30" s="48">
        <f>INDEX(table5,MATCH($K30,'Tham chiếu'!$A$53:$A$61,1),MATCH(DS!$L30,'Tham chiếu'!$B$52:$T$52,1))</f>
        <v>2</v>
      </c>
      <c r="AK30" s="9">
        <v>2</v>
      </c>
      <c r="AL30" s="48">
        <f>INDEX(table5,MATCH($K30,'Tham chiếu'!$A$53:$A$61,1),MATCH(DS!$L30,'Tham chiếu'!$B$52:$T$52,1))</f>
        <v>2</v>
      </c>
      <c r="AM30" s="9">
        <v>2</v>
      </c>
      <c r="AN30" s="50" t="str">
        <f>INDEX(table2,MATCH($K30,'Tham chiếu'!$A$17:$A$25,1),MATCH(DS!$L30,'Tham chiếu'!$B$16:$S$16,1))</f>
        <v>2A</v>
      </c>
      <c r="AO30" s="9">
        <v>2</v>
      </c>
      <c r="AP30" s="48" t="str">
        <f>INDEX(table3,MATCH($K30,'Tham chiếu'!$A$29:$A$37,1),MATCH(DS!$L30,'Tham chiếu'!$B$28:$T$28,1))</f>
        <v>2A</v>
      </c>
      <c r="AQ30" s="48">
        <v>1</v>
      </c>
      <c r="AR30" s="77">
        <f>INDEX(table7,MATCH($K30,'Tham chiếu'!$A$78:$A$87,1),MATCH(DS!$L30,'Tham chiếu'!$B$77:$T$77,1))</f>
        <v>1</v>
      </c>
      <c r="AS30" s="9">
        <v>1</v>
      </c>
      <c r="AT30" s="48">
        <f>INDEX(table6,MATCH($K30,'Tham chiếu'!$A$65:$A$74,1),MATCH(DS!$L30,'Tham chiếu'!$B$64:$T$64,1))</f>
        <v>2</v>
      </c>
      <c r="AU30" s="57">
        <f t="shared" si="4"/>
        <v>3958000</v>
      </c>
      <c r="AV30" s="58">
        <v>2929000</v>
      </c>
      <c r="AW30" s="59" t="b">
        <f t="shared" si="5"/>
        <v>0</v>
      </c>
    </row>
    <row r="31" spans="1:55" ht="27.6" customHeight="1" x14ac:dyDescent="0.25">
      <c r="A31" s="3">
        <v>26</v>
      </c>
      <c r="B31" s="9" t="s">
        <v>123</v>
      </c>
      <c r="C31" s="9" t="s">
        <v>1663</v>
      </c>
      <c r="D31" s="9" t="s">
        <v>1664</v>
      </c>
      <c r="E31" s="9" t="str">
        <f t="shared" si="0"/>
        <v>Rong Yan Yue</v>
      </c>
      <c r="F31" s="9" t="b">
        <f t="shared" si="7"/>
        <v>0</v>
      </c>
      <c r="G31" s="9" t="s">
        <v>1665</v>
      </c>
      <c r="H31" s="9" t="str">
        <f t="shared" si="6"/>
        <v>2017</v>
      </c>
      <c r="I31" s="9" t="s">
        <v>18</v>
      </c>
      <c r="J31" s="9" t="str">
        <f t="shared" si="3"/>
        <v>1CI1</v>
      </c>
      <c r="K31" s="48">
        <v>122</v>
      </c>
      <c r="L31" s="48">
        <v>22</v>
      </c>
      <c r="M31" s="9" t="s">
        <v>36</v>
      </c>
      <c r="N31" s="9" t="s">
        <v>85</v>
      </c>
      <c r="O31" s="9"/>
      <c r="P31" s="9"/>
      <c r="Q31" s="9"/>
      <c r="R31" s="9"/>
      <c r="S31" s="9" t="s">
        <v>1666</v>
      </c>
      <c r="T31" s="9" t="s">
        <v>1667</v>
      </c>
      <c r="U31" s="9" t="s">
        <v>1668</v>
      </c>
      <c r="V31" s="30" t="s">
        <v>3721</v>
      </c>
      <c r="W31" s="9">
        <v>2</v>
      </c>
      <c r="X31" s="48">
        <f>INDEX(table1,MATCH($K31,'Tham chiếu'!$A$3:$A$13,1),MATCH(DS!$L31,'Tham chiếu'!$B$2:$M$2,1))</f>
        <v>50</v>
      </c>
      <c r="Y31" s="9">
        <v>1</v>
      </c>
      <c r="Z31" s="48">
        <f>INDEX(table1,MATCH($K31,'Tham chiếu'!$A$3:$A$13,1),MATCH(DS!$L31,'Tham chiếu'!$B$2:$M$2,1))</f>
        <v>50</v>
      </c>
      <c r="AA31" s="9">
        <v>2</v>
      </c>
      <c r="AB31" s="50" t="str">
        <f>INDEX(table2,MATCH($K31,'Tham chiếu'!$A$17:$A$25,1),MATCH(DS!$L31,'Tham chiếu'!$B$16:$S$16,1))</f>
        <v>2A</v>
      </c>
      <c r="AC31" s="9"/>
      <c r="AD31" s="73" t="str">
        <f>INDEX(table4,MATCH($K31,'Tham chiếu'!$A$41:$A$49,1),MATCH(DS!$L31,'Tham chiếu'!$B$40:$T$40,1))</f>
        <v>2A</v>
      </c>
      <c r="AE31" s="9">
        <v>2</v>
      </c>
      <c r="AF31" s="74" t="str">
        <f>INDEX(table3,MATCH($K31,'Tham chiếu'!$A$29:$A$37,1),MATCH(DS!$L31,'Tham chiếu'!$B$28:$T$28,1))</f>
        <v>2A</v>
      </c>
      <c r="AG31" s="9">
        <v>2</v>
      </c>
      <c r="AH31" s="48">
        <f>INDEX(table5,MATCH($K31,'Tham chiếu'!$A$53:$A$61,1),MATCH(DS!$L31,'Tham chiếu'!$B$52:$T$52,1))</f>
        <v>2</v>
      </c>
      <c r="AI31" s="9">
        <v>2</v>
      </c>
      <c r="AJ31" s="48">
        <f>INDEX(table5,MATCH($K31,'Tham chiếu'!$A$53:$A$61,1),MATCH(DS!$L31,'Tham chiếu'!$B$52:$T$52,1))</f>
        <v>2</v>
      </c>
      <c r="AK31" s="9">
        <v>1</v>
      </c>
      <c r="AL31" s="48">
        <f>INDEX(table5,MATCH($K31,'Tham chiếu'!$A$53:$A$61,1),MATCH(DS!$L31,'Tham chiếu'!$B$52:$T$52,1))</f>
        <v>2</v>
      </c>
      <c r="AM31" s="9">
        <v>1</v>
      </c>
      <c r="AN31" s="50" t="str">
        <f>INDEX(table2,MATCH($K31,'Tham chiếu'!$A$17:$A$25,1),MATCH(DS!$L31,'Tham chiếu'!$B$16:$S$16,1))</f>
        <v>2A</v>
      </c>
      <c r="AO31" s="9">
        <v>1</v>
      </c>
      <c r="AP31" s="48" t="str">
        <f>INDEX(table3,MATCH($K31,'Tham chiếu'!$A$29:$A$37,1),MATCH(DS!$L31,'Tham chiếu'!$B$28:$T$28,1))</f>
        <v>2A</v>
      </c>
      <c r="AQ31" s="48">
        <v>1</v>
      </c>
      <c r="AR31" s="77">
        <f>INDEX(table7,MATCH($K31,'Tham chiếu'!$A$78:$A$87,1),MATCH(DS!$L31,'Tham chiếu'!$B$77:$T$77,1))</f>
        <v>1</v>
      </c>
      <c r="AS31" s="9">
        <v>1</v>
      </c>
      <c r="AT31" s="48">
        <f>INDEX(table6,MATCH($K31,'Tham chiếu'!$A$65:$A$74,1),MATCH(DS!$L31,'Tham chiếu'!$B$64:$T$64,1))</f>
        <v>2</v>
      </c>
      <c r="AU31" s="57">
        <f t="shared" si="4"/>
        <v>3424000</v>
      </c>
      <c r="AV31" s="58">
        <v>3211000</v>
      </c>
      <c r="AW31" s="59" t="b">
        <f t="shared" si="5"/>
        <v>0</v>
      </c>
    </row>
    <row r="32" spans="1:55" ht="27.6" customHeight="1" x14ac:dyDescent="0.25">
      <c r="A32" s="3">
        <v>27</v>
      </c>
      <c r="B32" s="9" t="s">
        <v>123</v>
      </c>
      <c r="C32" s="9" t="s">
        <v>1116</v>
      </c>
      <c r="D32" s="9" t="s">
        <v>166</v>
      </c>
      <c r="E32" s="9" t="str">
        <f t="shared" si="0"/>
        <v>Lê Nguyễn Trình Anh</v>
      </c>
      <c r="F32" s="9" t="b">
        <f t="shared" si="7"/>
        <v>0</v>
      </c>
      <c r="G32" s="9" t="s">
        <v>1117</v>
      </c>
      <c r="H32" s="9" t="str">
        <f t="shared" si="6"/>
        <v>2017</v>
      </c>
      <c r="I32" s="9" t="s">
        <v>44</v>
      </c>
      <c r="J32" s="9" t="str">
        <f t="shared" si="3"/>
        <v>1CI10</v>
      </c>
      <c r="K32" s="48">
        <v>110</v>
      </c>
      <c r="L32" s="48">
        <v>20</v>
      </c>
      <c r="M32" s="9" t="s">
        <v>36</v>
      </c>
      <c r="N32" s="9" t="s">
        <v>192</v>
      </c>
      <c r="O32" s="9"/>
      <c r="P32" s="9"/>
      <c r="Q32" s="9"/>
      <c r="R32" s="9"/>
      <c r="S32" s="9" t="s">
        <v>1118</v>
      </c>
      <c r="T32" s="9" t="s">
        <v>1119</v>
      </c>
      <c r="U32" s="9" t="s">
        <v>1120</v>
      </c>
      <c r="V32" s="30" t="s">
        <v>3722</v>
      </c>
      <c r="W32" s="9">
        <v>1</v>
      </c>
      <c r="X32" s="48">
        <f>INDEX(table1,MATCH($K32,'Tham chiếu'!$A$3:$A$13,1),MATCH(DS!$L32,'Tham chiếu'!$B$2:$M$2,1))</f>
        <v>50</v>
      </c>
      <c r="Y32" s="9"/>
      <c r="Z32" s="48"/>
      <c r="AA32" s="9">
        <v>1</v>
      </c>
      <c r="AB32" s="50">
        <f>INDEX(table2,MATCH($K32,'Tham chiếu'!$A$17:$A$25,1),MATCH(DS!$L32,'Tham chiếu'!$B$16:$S$16,1))</f>
        <v>1</v>
      </c>
      <c r="AC32" s="9">
        <v>3</v>
      </c>
      <c r="AD32" s="73">
        <f>INDEX(table4,MATCH($K32,'Tham chiếu'!$A$41:$A$49,1),MATCH(DS!$L32,'Tham chiếu'!$B$40:$T$40,1))</f>
        <v>1</v>
      </c>
      <c r="AE32" s="9"/>
      <c r="AF32" s="74"/>
      <c r="AG32" s="9">
        <v>2</v>
      </c>
      <c r="AH32" s="48">
        <f>INDEX(table5,MATCH($K32,'Tham chiếu'!$A$53:$A$61,1),MATCH(DS!$L32,'Tham chiếu'!$B$52:$T$52,1))</f>
        <v>1</v>
      </c>
      <c r="AI32" s="9">
        <v>3</v>
      </c>
      <c r="AJ32" s="48">
        <f>INDEX(table5,MATCH($K32,'Tham chiếu'!$A$53:$A$61,1),MATCH(DS!$L32,'Tham chiếu'!$B$52:$T$52,1))</f>
        <v>1</v>
      </c>
      <c r="AK32" s="9">
        <v>1</v>
      </c>
      <c r="AL32" s="48">
        <f>INDEX(table5,MATCH($K32,'Tham chiếu'!$A$53:$A$61,1),MATCH(DS!$L32,'Tham chiếu'!$B$52:$T$52,1))</f>
        <v>1</v>
      </c>
      <c r="AM32" s="9">
        <v>1</v>
      </c>
      <c r="AN32" s="50">
        <f>INDEX(table2,MATCH($K32,'Tham chiếu'!$A$17:$A$25,1),MATCH(DS!$L32,'Tham chiếu'!$B$16:$S$16,1))</f>
        <v>1</v>
      </c>
      <c r="AO32" s="9"/>
      <c r="AP32" s="48">
        <f>INDEX(table3,MATCH($K32,'Tham chiếu'!$A$29:$A$37,1),MATCH(DS!$L32,'Tham chiếu'!$B$28:$T$28,1))</f>
        <v>1</v>
      </c>
      <c r="AQ32" s="48">
        <v>1</v>
      </c>
      <c r="AR32" s="77">
        <f>INDEX(table7,MATCH($K32,'Tham chiếu'!$A$78:$A$87,1),MATCH(DS!$L32,'Tham chiếu'!$B$77:$T$77,1))</f>
        <v>1</v>
      </c>
      <c r="AS32" s="9">
        <v>1</v>
      </c>
      <c r="AT32" s="48">
        <f>INDEX(table6,MATCH($K32,'Tham chiếu'!$A$65:$A$74,1),MATCH(DS!$L32,'Tham chiếu'!$B$64:$T$64,1))</f>
        <v>1</v>
      </c>
      <c r="AU32" s="57">
        <f t="shared" si="4"/>
        <v>2929000</v>
      </c>
      <c r="AV32" s="58">
        <v>1839000</v>
      </c>
      <c r="AW32" s="59" t="b">
        <f t="shared" si="5"/>
        <v>0</v>
      </c>
    </row>
    <row r="33" spans="1:49" ht="27.6" customHeight="1" x14ac:dyDescent="0.25">
      <c r="A33" s="3">
        <v>28</v>
      </c>
      <c r="B33" s="9" t="s">
        <v>123</v>
      </c>
      <c r="C33" s="9" t="s">
        <v>523</v>
      </c>
      <c r="D33" s="9" t="s">
        <v>166</v>
      </c>
      <c r="E33" s="9" t="str">
        <f t="shared" si="0"/>
        <v>Nguyễn Hoàng Quỳnh Anh</v>
      </c>
      <c r="F33" s="9" t="b">
        <f t="shared" si="7"/>
        <v>0</v>
      </c>
      <c r="G33" s="9" t="s">
        <v>524</v>
      </c>
      <c r="H33" s="9" t="str">
        <f t="shared" si="6"/>
        <v>2017</v>
      </c>
      <c r="I33" s="9" t="s">
        <v>44</v>
      </c>
      <c r="J33" s="9" t="str">
        <f t="shared" si="3"/>
        <v>1CI10</v>
      </c>
      <c r="K33" s="48">
        <v>120</v>
      </c>
      <c r="L33" s="48">
        <v>17</v>
      </c>
      <c r="M33" s="9" t="s">
        <v>36</v>
      </c>
      <c r="N33" s="9" t="s">
        <v>192</v>
      </c>
      <c r="O33" s="9"/>
      <c r="P33" s="9"/>
      <c r="Q33" s="9"/>
      <c r="R33" s="9"/>
      <c r="S33" s="9" t="s">
        <v>525</v>
      </c>
      <c r="T33" s="9" t="s">
        <v>526</v>
      </c>
      <c r="U33" s="9" t="s">
        <v>527</v>
      </c>
      <c r="V33" s="30" t="s">
        <v>3723</v>
      </c>
      <c r="W33" s="9">
        <v>1</v>
      </c>
      <c r="X33" s="48">
        <f>INDEX(table1,MATCH($K33,'Tham chiếu'!$A$3:$A$13,1),MATCH(DS!$L33,'Tham chiếu'!$B$2:$M$2,1))</f>
        <v>50</v>
      </c>
      <c r="Y33" s="9">
        <v>1</v>
      </c>
      <c r="Z33" s="48">
        <f>INDEX(table1,MATCH($K33,'Tham chiếu'!$A$3:$A$13,1),MATCH(DS!$L33,'Tham chiếu'!$B$2:$M$2,1))</f>
        <v>50</v>
      </c>
      <c r="AA33" s="9">
        <v>2</v>
      </c>
      <c r="AB33" s="50">
        <f>INDEX(table2,MATCH($K33,'Tham chiếu'!$A$17:$A$25,1),MATCH(DS!$L33,'Tham chiếu'!$B$16:$S$16,1))</f>
        <v>2</v>
      </c>
      <c r="AC33" s="9">
        <v>2</v>
      </c>
      <c r="AD33" s="73">
        <f>INDEX(table4,MATCH($K33,'Tham chiếu'!$A$41:$A$49,1),MATCH(DS!$L33,'Tham chiếu'!$B$40:$T$40,1))</f>
        <v>2</v>
      </c>
      <c r="AE33" s="9">
        <v>2</v>
      </c>
      <c r="AF33" s="74">
        <f>INDEX(table3,MATCH($K33,'Tham chiếu'!$A$29:$A$37,1),MATCH(DS!$L33,'Tham chiếu'!$B$28:$T$28,1))</f>
        <v>2</v>
      </c>
      <c r="AG33" s="9">
        <v>1</v>
      </c>
      <c r="AH33" s="48">
        <f>INDEX(table5,MATCH($K33,'Tham chiếu'!$A$53:$A$61,1),MATCH(DS!$L33,'Tham chiếu'!$B$52:$T$52,1))</f>
        <v>2</v>
      </c>
      <c r="AI33" s="9">
        <v>1</v>
      </c>
      <c r="AJ33" s="48">
        <f>INDEX(table5,MATCH($K33,'Tham chiếu'!$A$53:$A$61,1),MATCH(DS!$L33,'Tham chiếu'!$B$52:$T$52,1))</f>
        <v>2</v>
      </c>
      <c r="AK33" s="9">
        <v>1</v>
      </c>
      <c r="AL33" s="48">
        <f>INDEX(table5,MATCH($K33,'Tham chiếu'!$A$53:$A$61,1),MATCH(DS!$L33,'Tham chiếu'!$B$52:$T$52,1))</f>
        <v>2</v>
      </c>
      <c r="AM33" s="9">
        <v>1</v>
      </c>
      <c r="AN33" s="50">
        <f>INDEX(table2,MATCH($K33,'Tham chiếu'!$A$17:$A$25,1),MATCH(DS!$L33,'Tham chiếu'!$B$16:$S$16,1))</f>
        <v>2</v>
      </c>
      <c r="AO33" s="9">
        <v>1</v>
      </c>
      <c r="AP33" s="48">
        <f>INDEX(table3,MATCH($K33,'Tham chiếu'!$A$29:$A$37,1),MATCH(DS!$L33,'Tham chiếu'!$B$28:$T$28,1))</f>
        <v>2</v>
      </c>
      <c r="AQ33" s="48">
        <v>1</v>
      </c>
      <c r="AR33" s="77">
        <f>INDEX(table7,MATCH($K33,'Tham chiếu'!$A$78:$A$87,1),MATCH(DS!$L33,'Tham chiếu'!$B$77:$T$77,1))</f>
        <v>1</v>
      </c>
      <c r="AS33" s="9">
        <v>1</v>
      </c>
      <c r="AT33" s="48">
        <f>INDEX(table6,MATCH($K33,'Tham chiếu'!$A$65:$A$74,1),MATCH(DS!$L33,'Tham chiếu'!$B$64:$T$64,1))</f>
        <v>2</v>
      </c>
      <c r="AU33" s="57">
        <f t="shared" si="4"/>
        <v>3211000</v>
      </c>
      <c r="AV33" s="58">
        <v>1966000</v>
      </c>
      <c r="AW33" s="59" t="b">
        <f t="shared" si="5"/>
        <v>0</v>
      </c>
    </row>
    <row r="34" spans="1:49" ht="27.6" customHeight="1" x14ac:dyDescent="0.25">
      <c r="A34" s="3">
        <v>29</v>
      </c>
      <c r="B34" s="9" t="s">
        <v>123</v>
      </c>
      <c r="C34" s="9" t="s">
        <v>2299</v>
      </c>
      <c r="D34" s="9" t="s">
        <v>166</v>
      </c>
      <c r="E34" s="9" t="str">
        <f t="shared" si="0"/>
        <v>Vũ Diệp Anh</v>
      </c>
      <c r="F34" s="9" t="b">
        <f t="shared" si="7"/>
        <v>0</v>
      </c>
      <c r="G34" s="9" t="s">
        <v>2017</v>
      </c>
      <c r="H34" s="9" t="str">
        <f t="shared" si="6"/>
        <v>2017</v>
      </c>
      <c r="I34" s="9" t="s">
        <v>44</v>
      </c>
      <c r="J34" s="9" t="str">
        <f t="shared" si="3"/>
        <v>1CI10</v>
      </c>
      <c r="K34" s="9">
        <v>113</v>
      </c>
      <c r="L34" s="9">
        <v>20</v>
      </c>
      <c r="M34" s="9" t="s">
        <v>36</v>
      </c>
      <c r="N34" s="9" t="s">
        <v>192</v>
      </c>
      <c r="O34" s="9"/>
      <c r="P34" s="9"/>
      <c r="Q34" s="9"/>
      <c r="R34" s="9"/>
      <c r="S34" s="9" t="s">
        <v>2563</v>
      </c>
      <c r="T34" s="9" t="s">
        <v>2564</v>
      </c>
      <c r="U34" s="9" t="s">
        <v>2565</v>
      </c>
      <c r="V34" s="30" t="s">
        <v>3724</v>
      </c>
      <c r="W34" s="48">
        <v>1</v>
      </c>
      <c r="X34" s="48">
        <f>INDEX(table1,MATCH($K34,'Tham chiếu'!$A$3:$A$13,1),MATCH(DS!$L34,'Tham chiếu'!$B$2:$M$2,1))</f>
        <v>50</v>
      </c>
      <c r="Y34" s="49"/>
      <c r="Z34" s="48"/>
      <c r="AA34" s="50"/>
      <c r="AB34" s="50"/>
      <c r="AC34" s="53">
        <v>2</v>
      </c>
      <c r="AD34" s="73">
        <f>INDEX(table4,MATCH($K34,'Tham chiếu'!$A$41:$A$49,1),MATCH(DS!$L34,'Tham chiếu'!$B$40:$T$40,1))</f>
        <v>1</v>
      </c>
      <c r="AE34" s="54"/>
      <c r="AF34" s="74"/>
      <c r="AG34" s="48">
        <v>1</v>
      </c>
      <c r="AH34" s="48">
        <f>INDEX(table5,MATCH($K34,'Tham chiếu'!$A$53:$A$61,1),MATCH(DS!$L34,'Tham chiếu'!$B$52:$T$52,1))</f>
        <v>1</v>
      </c>
      <c r="AI34" s="49">
        <v>2</v>
      </c>
      <c r="AJ34" s="48">
        <f>INDEX(table5,MATCH($K34,'Tham chiếu'!$A$53:$A$61,1),MATCH(DS!$L34,'Tham chiếu'!$B$52:$T$52,1))</f>
        <v>1</v>
      </c>
      <c r="AK34" s="53">
        <v>1</v>
      </c>
      <c r="AL34" s="48">
        <f>INDEX(table5,MATCH($K34,'Tham chiếu'!$A$53:$A$61,1),MATCH(DS!$L34,'Tham chiếu'!$B$52:$T$52,1))</f>
        <v>1</v>
      </c>
      <c r="AM34" s="50">
        <v>1</v>
      </c>
      <c r="AN34" s="50">
        <f>INDEX(table2,MATCH($K34,'Tham chiếu'!$A$17:$A$25,1),MATCH(DS!$L34,'Tham chiếu'!$B$16:$S$16,1))</f>
        <v>1</v>
      </c>
      <c r="AO34" s="54">
        <v>1</v>
      </c>
      <c r="AP34" s="48">
        <f>INDEX(table3,MATCH($K34,'Tham chiếu'!$A$29:$A$37,1),MATCH(DS!$L34,'Tham chiếu'!$B$28:$T$28,1))</f>
        <v>1</v>
      </c>
      <c r="AQ34" s="48">
        <v>1</v>
      </c>
      <c r="AR34" s="77">
        <f>INDEX(table7,MATCH($K34,'Tham chiếu'!$A$78:$A$87,1),MATCH(DS!$L34,'Tham chiếu'!$B$77:$T$77,1))</f>
        <v>1</v>
      </c>
      <c r="AS34" s="49"/>
      <c r="AT34" s="48"/>
      <c r="AU34" s="57">
        <f t="shared" si="4"/>
        <v>1839000</v>
      </c>
      <c r="AV34" s="58">
        <v>2476000</v>
      </c>
      <c r="AW34" s="59" t="b">
        <f t="shared" si="5"/>
        <v>0</v>
      </c>
    </row>
    <row r="35" spans="1:49" ht="27.6" customHeight="1" x14ac:dyDescent="0.25">
      <c r="A35" s="3">
        <v>30</v>
      </c>
      <c r="B35" s="9" t="s">
        <v>123</v>
      </c>
      <c r="C35" s="9" t="s">
        <v>2300</v>
      </c>
      <c r="D35" s="9" t="s">
        <v>1449</v>
      </c>
      <c r="E35" s="9" t="str">
        <f t="shared" si="0"/>
        <v>Lê Ngọc Duy Duy</v>
      </c>
      <c r="F35" s="9" t="b">
        <f t="shared" si="7"/>
        <v>0</v>
      </c>
      <c r="G35" s="9" t="s">
        <v>2307</v>
      </c>
      <c r="H35" s="9" t="str">
        <f t="shared" si="6"/>
        <v>2017</v>
      </c>
      <c r="I35" s="9" t="s">
        <v>18</v>
      </c>
      <c r="J35" s="9" t="str">
        <f t="shared" si="3"/>
        <v>1CI10</v>
      </c>
      <c r="K35" s="9">
        <v>120</v>
      </c>
      <c r="L35" s="9">
        <v>35</v>
      </c>
      <c r="M35" s="9" t="s">
        <v>36</v>
      </c>
      <c r="N35" s="9" t="s">
        <v>192</v>
      </c>
      <c r="O35" s="9"/>
      <c r="P35" s="9"/>
      <c r="Q35" s="9"/>
      <c r="R35" s="9"/>
      <c r="S35" s="9" t="s">
        <v>2566</v>
      </c>
      <c r="T35" s="9" t="s">
        <v>2567</v>
      </c>
      <c r="U35" s="9" t="s">
        <v>2568</v>
      </c>
      <c r="V35" s="30" t="s">
        <v>3725</v>
      </c>
      <c r="W35" s="48"/>
      <c r="X35" s="48"/>
      <c r="Y35" s="49">
        <v>1</v>
      </c>
      <c r="Z35" s="48">
        <f>INDEX(table1,MATCH($K35,'Tham chiếu'!$A$3:$A$13,1),MATCH(DS!$L35,'Tham chiếu'!$B$2:$M$2,1))</f>
        <v>60</v>
      </c>
      <c r="AA35" s="50">
        <v>1</v>
      </c>
      <c r="AB35" s="50" t="str">
        <f>INDEX(table2,MATCH($K35,'Tham chiếu'!$A$17:$A$25,1),MATCH(DS!$L35,'Tham chiếu'!$B$16:$S$16,1))</f>
        <v>3C</v>
      </c>
      <c r="AC35" s="53"/>
      <c r="AD35" s="73" t="str">
        <f>INDEX(table4,MATCH($K35,'Tham chiếu'!$A$41:$A$49,1),MATCH(DS!$L35,'Tham chiếu'!$B$40:$T$40,1))</f>
        <v>3C</v>
      </c>
      <c r="AE35" s="54">
        <v>1</v>
      </c>
      <c r="AF35" s="74" t="str">
        <f>INDEX(table3,MATCH($K35,'Tham chiếu'!$A$29:$A$37,1),MATCH(DS!$L35,'Tham chiếu'!$B$28:$T$28,1))</f>
        <v>3C</v>
      </c>
      <c r="AG35" s="48">
        <v>1</v>
      </c>
      <c r="AH35" s="48">
        <f>INDEX(table5,MATCH($K35,'Tham chiếu'!$A$53:$A$61,1),MATCH(DS!$L35,'Tham chiếu'!$B$52:$T$52,1))</f>
        <v>4</v>
      </c>
      <c r="AI35" s="49">
        <v>2</v>
      </c>
      <c r="AJ35" s="48">
        <f>INDEX(table5,MATCH($K35,'Tham chiếu'!$A$53:$A$61,1),MATCH(DS!$L35,'Tham chiếu'!$B$52:$T$52,1))</f>
        <v>4</v>
      </c>
      <c r="AK35" s="53">
        <v>1</v>
      </c>
      <c r="AL35" s="48">
        <f>INDEX(table5,MATCH($K35,'Tham chiếu'!$A$53:$A$61,1),MATCH(DS!$L35,'Tham chiếu'!$B$52:$T$52,1))</f>
        <v>4</v>
      </c>
      <c r="AM35" s="50">
        <v>1</v>
      </c>
      <c r="AN35" s="50" t="str">
        <f>INDEX(table2,MATCH($K35,'Tham chiếu'!$A$17:$A$25,1),MATCH(DS!$L35,'Tham chiếu'!$B$16:$S$16,1))</f>
        <v>3C</v>
      </c>
      <c r="AO35" s="54">
        <v>1</v>
      </c>
      <c r="AP35" s="48" t="str">
        <f>INDEX(table3,MATCH($K35,'Tham chiếu'!$A$29:$A$37,1),MATCH(DS!$L35,'Tham chiếu'!$B$28:$T$28,1))</f>
        <v>3C</v>
      </c>
      <c r="AQ35" s="48">
        <v>1</v>
      </c>
      <c r="AR35" s="77">
        <f>INDEX(table7,MATCH($K35,'Tham chiếu'!$A$78:$A$87,1),MATCH(DS!$L35,'Tham chiếu'!$B$77:$T$77,1))</f>
        <v>3</v>
      </c>
      <c r="AS35" s="49"/>
      <c r="AT35" s="48"/>
      <c r="AU35" s="57">
        <f t="shared" si="4"/>
        <v>1966000</v>
      </c>
      <c r="AV35" s="58">
        <v>3224000</v>
      </c>
      <c r="AW35" s="59" t="b">
        <f t="shared" si="5"/>
        <v>0</v>
      </c>
    </row>
    <row r="36" spans="1:49" ht="27.6" customHeight="1" x14ac:dyDescent="0.25">
      <c r="A36" s="3">
        <v>31</v>
      </c>
      <c r="B36" s="9" t="s">
        <v>4644</v>
      </c>
      <c r="C36" s="9" t="s">
        <v>33</v>
      </c>
      <c r="D36" s="9" t="s">
        <v>1449</v>
      </c>
      <c r="E36" s="9" t="s">
        <v>4645</v>
      </c>
      <c r="F36" s="9"/>
      <c r="G36" s="9" t="s">
        <v>1337</v>
      </c>
      <c r="H36" s="9" t="s">
        <v>4612</v>
      </c>
      <c r="I36" s="9" t="s">
        <v>18</v>
      </c>
      <c r="J36" s="9" t="s">
        <v>192</v>
      </c>
      <c r="K36" s="9">
        <v>117</v>
      </c>
      <c r="L36" s="9">
        <v>23</v>
      </c>
      <c r="M36" s="9" t="s">
        <v>36</v>
      </c>
      <c r="N36" s="9" t="s">
        <v>192</v>
      </c>
      <c r="O36" s="9"/>
      <c r="P36" s="9"/>
      <c r="Q36" s="9"/>
      <c r="R36" s="9"/>
      <c r="S36" s="9" t="s">
        <v>4646</v>
      </c>
      <c r="T36" s="9" t="s">
        <v>4647</v>
      </c>
      <c r="U36" s="9" t="s">
        <v>4648</v>
      </c>
      <c r="V36" s="61" t="s">
        <v>4649</v>
      </c>
      <c r="W36" s="9">
        <v>2</v>
      </c>
      <c r="X36" s="48">
        <f>INDEX(table1,MATCH($K36,'Tham chiếu'!$A$3:$A$13,1),MATCH(DS!$L36,'Tham chiếu'!$B$2:$M$2,1))</f>
        <v>50</v>
      </c>
      <c r="Y36" s="9">
        <v>2</v>
      </c>
      <c r="Z36" s="48">
        <f>INDEX(table1,MATCH($K36,'Tham chiếu'!$A$3:$A$13,1),MATCH(DS!$L36,'Tham chiếu'!$B$2:$M$2,1))</f>
        <v>50</v>
      </c>
      <c r="AA36" s="9">
        <v>2</v>
      </c>
      <c r="AB36" s="50">
        <f>INDEX(table2,MATCH($K36,'Tham chiếu'!$A$17:$A$25,1),MATCH(DS!$L36,'Tham chiếu'!$B$16:$S$16,1))</f>
        <v>1</v>
      </c>
      <c r="AC36" s="9"/>
      <c r="AD36" s="73" t="str">
        <f>INDEX(table4,MATCH($K36,'Tham chiếu'!$A$41:$A$49,1),MATCH(DS!$L36,'Tham chiếu'!$B$40:$T$40,1))</f>
        <v>2A</v>
      </c>
      <c r="AE36" s="9">
        <v>2</v>
      </c>
      <c r="AF36" s="74">
        <f>INDEX(table3,MATCH($K36,'Tham chiếu'!$A$29:$A$37,1),MATCH(DS!$L36,'Tham chiếu'!$B$28:$T$28,1))</f>
        <v>2</v>
      </c>
      <c r="AG36" s="9">
        <v>2</v>
      </c>
      <c r="AH36" s="48">
        <f>INDEX(table5,MATCH($K36,'Tham chiếu'!$A$53:$A$61,1),MATCH(DS!$L36,'Tham chiếu'!$B$52:$T$52,1))</f>
        <v>2</v>
      </c>
      <c r="AI36" s="9">
        <v>2</v>
      </c>
      <c r="AJ36" s="48">
        <f>INDEX(table5,MATCH($K36,'Tham chiếu'!$A$53:$A$61,1),MATCH(DS!$L36,'Tham chiếu'!$B$52:$T$52,1))</f>
        <v>2</v>
      </c>
      <c r="AK36" s="9">
        <v>2</v>
      </c>
      <c r="AL36" s="48">
        <f>INDEX(table5,MATCH($K36,'Tham chiếu'!$A$53:$A$61,1),MATCH(DS!$L36,'Tham chiếu'!$B$52:$T$52,1))</f>
        <v>2</v>
      </c>
      <c r="AM36" s="9">
        <v>2</v>
      </c>
      <c r="AN36" s="50">
        <f>INDEX(table2,MATCH($K36,'Tham chiếu'!$A$17:$A$25,1),MATCH(DS!$L36,'Tham chiếu'!$B$16:$S$16,1))</f>
        <v>1</v>
      </c>
      <c r="AO36" s="9">
        <v>2</v>
      </c>
      <c r="AP36" s="48">
        <f>INDEX(table3,MATCH($K36,'Tham chiếu'!$A$29:$A$37,1),MATCH(DS!$L36,'Tham chiếu'!$B$28:$T$28,1))</f>
        <v>2</v>
      </c>
      <c r="AQ36" s="9">
        <v>2</v>
      </c>
      <c r="AR36" s="77">
        <f>INDEX(table7,MATCH($K36,'Tham chiếu'!$A$78:$A$87,1),MATCH(DS!$L36,'Tham chiếu'!$B$77:$T$77,1))</f>
        <v>1</v>
      </c>
      <c r="AS36" s="9">
        <v>1</v>
      </c>
      <c r="AT36" s="48">
        <f>INDEX(table6,MATCH($K36,'Tham chiếu'!$A$65:$A$74,1),MATCH(DS!$L36,'Tham chiếu'!$B$64:$T$64,1))</f>
        <v>2</v>
      </c>
      <c r="AU36" s="57">
        <f t="shared" si="4"/>
        <v>4334000</v>
      </c>
      <c r="AV36" s="58">
        <v>2026000</v>
      </c>
      <c r="AW36" s="59" t="b">
        <f t="shared" si="5"/>
        <v>0</v>
      </c>
    </row>
    <row r="37" spans="1:49" ht="27.6" customHeight="1" x14ac:dyDescent="0.25">
      <c r="A37" s="3">
        <v>32</v>
      </c>
      <c r="B37" s="9" t="s">
        <v>2364</v>
      </c>
      <c r="C37" s="9" t="s">
        <v>3575</v>
      </c>
      <c r="D37" s="9" t="s">
        <v>1716</v>
      </c>
      <c r="E37" s="9" t="str">
        <f t="shared" ref="E37:E68" si="8">C37&amp;" "&amp;D37</f>
        <v>Nguyễn Yên Đan</v>
      </c>
      <c r="F37" s="9" t="b">
        <f t="shared" ref="F37:F60" si="9">E37=E38</f>
        <v>0</v>
      </c>
      <c r="G37" s="9" t="s">
        <v>2322</v>
      </c>
      <c r="H37" s="9"/>
      <c r="I37" s="9" t="s">
        <v>44</v>
      </c>
      <c r="J37" s="9" t="str">
        <f t="shared" ref="J37:J68" si="10">N37&amp;O37&amp;P37&amp;Q37&amp;R37</f>
        <v>1CI10</v>
      </c>
      <c r="K37" s="9">
        <v>115.4</v>
      </c>
      <c r="L37" s="9">
        <v>22</v>
      </c>
      <c r="M37" s="9" t="s">
        <v>36</v>
      </c>
      <c r="N37" s="9" t="s">
        <v>192</v>
      </c>
      <c r="O37" s="9"/>
      <c r="P37" s="9"/>
      <c r="Q37" s="9"/>
      <c r="R37" s="9"/>
      <c r="S37" s="9" t="s">
        <v>3576</v>
      </c>
      <c r="T37" s="9" t="s">
        <v>3577</v>
      </c>
      <c r="U37" s="9" t="s">
        <v>3578</v>
      </c>
      <c r="V37" s="30" t="s">
        <v>4281</v>
      </c>
      <c r="W37" s="48">
        <v>2</v>
      </c>
      <c r="X37" s="48">
        <f>INDEX(table1,MATCH($K37,'Tham chiếu'!$A$3:$A$13,1),MATCH(DS!$L37,'Tham chiếu'!$B$2:$M$2,1))</f>
        <v>50</v>
      </c>
      <c r="Y37" s="49">
        <v>2</v>
      </c>
      <c r="Z37" s="48">
        <f>INDEX(table1,MATCH($K37,'Tham chiếu'!$A$3:$A$13,1),MATCH(DS!$L37,'Tham chiếu'!$B$2:$M$2,1))</f>
        <v>50</v>
      </c>
      <c r="AA37" s="50">
        <v>2</v>
      </c>
      <c r="AB37" s="50">
        <f>INDEX(table2,MATCH($K37,'Tham chiếu'!$A$17:$A$25,1),MATCH(DS!$L37,'Tham chiếu'!$B$16:$S$16,1))</f>
        <v>1</v>
      </c>
      <c r="AC37" s="53">
        <v>2</v>
      </c>
      <c r="AD37" s="73">
        <f>INDEX(table4,MATCH($K37,'Tham chiếu'!$A$41:$A$49,1),MATCH(DS!$L37,'Tham chiếu'!$B$40:$T$40,1))</f>
        <v>1</v>
      </c>
      <c r="AE37" s="54">
        <v>1</v>
      </c>
      <c r="AF37" s="74">
        <f>INDEX(table3,MATCH($K37,'Tham chiếu'!$A$29:$A$37,1),MATCH(DS!$L37,'Tham chiếu'!$B$28:$T$28,1))</f>
        <v>1</v>
      </c>
      <c r="AG37" s="48"/>
      <c r="AH37" s="48">
        <f>INDEX(table5,MATCH($K37,'Tham chiếu'!$A$53:$A$61,1),MATCH(DS!$L37,'Tham chiếu'!$B$52:$T$52,1))</f>
        <v>1</v>
      </c>
      <c r="AI37" s="49">
        <v>1</v>
      </c>
      <c r="AJ37" s="48">
        <f>INDEX(table5,MATCH($K37,'Tham chiếu'!$A$53:$A$61,1),MATCH(DS!$L37,'Tham chiếu'!$B$52:$T$52,1))</f>
        <v>1</v>
      </c>
      <c r="AK37" s="50">
        <v>1</v>
      </c>
      <c r="AL37" s="48">
        <f>INDEX(table5,MATCH($K37,'Tham chiếu'!$A$53:$A$61,1),MATCH(DS!$L37,'Tham chiếu'!$B$52:$T$52,1))</f>
        <v>1</v>
      </c>
      <c r="AM37" s="53"/>
      <c r="AN37" s="50">
        <f>INDEX(table2,MATCH($K37,'Tham chiếu'!$A$17:$A$25,1),MATCH(DS!$L37,'Tham chiếu'!$B$16:$S$16,1))</f>
        <v>1</v>
      </c>
      <c r="AO37" s="54">
        <v>1</v>
      </c>
      <c r="AP37" s="48">
        <f>INDEX(table3,MATCH($K37,'Tham chiếu'!$A$29:$A$37,1),MATCH(DS!$L37,'Tham chiếu'!$B$28:$T$28,1))</f>
        <v>1</v>
      </c>
      <c r="AQ37" s="48">
        <v>1</v>
      </c>
      <c r="AR37" s="77">
        <f>INDEX(table7,MATCH($K37,'Tham chiếu'!$A$78:$A$87,1),MATCH(DS!$L37,'Tham chiếu'!$B$77:$T$77,1))</f>
        <v>1</v>
      </c>
      <c r="AS37" s="49">
        <v>1</v>
      </c>
      <c r="AT37" s="48">
        <f>INDEX(table6,MATCH($K37,'Tham chiếu'!$A$65:$A$74,1),MATCH(DS!$L37,'Tham chiếu'!$B$64:$T$64,1))</f>
        <v>1</v>
      </c>
      <c r="AU37" s="57">
        <f t="shared" si="4"/>
        <v>3031000</v>
      </c>
      <c r="AV37" s="58">
        <v>3224000</v>
      </c>
      <c r="AW37" s="59" t="b">
        <f t="shared" ref="AW37:AW68" si="11">AV37=AU37</f>
        <v>0</v>
      </c>
    </row>
    <row r="38" spans="1:49" ht="27.6" customHeight="1" x14ac:dyDescent="0.25">
      <c r="A38" s="3">
        <v>33</v>
      </c>
      <c r="B38" s="9" t="s">
        <v>123</v>
      </c>
      <c r="C38" s="9" t="s">
        <v>190</v>
      </c>
      <c r="D38" s="9" t="s">
        <v>154</v>
      </c>
      <c r="E38" s="9" t="str">
        <f t="shared" si="8"/>
        <v>Nguyễn Minh Đăng</v>
      </c>
      <c r="F38" s="9" t="b">
        <f t="shared" si="9"/>
        <v>0</v>
      </c>
      <c r="G38" s="9" t="s">
        <v>301</v>
      </c>
      <c r="H38" s="9" t="str">
        <f t="shared" ref="H38:H45" si="12">RIGHT(G38,4)</f>
        <v>2017</v>
      </c>
      <c r="I38" s="9" t="s">
        <v>18</v>
      </c>
      <c r="J38" s="9" t="str">
        <f t="shared" si="10"/>
        <v>1CI10</v>
      </c>
      <c r="K38" s="48">
        <v>115</v>
      </c>
      <c r="L38" s="48">
        <v>24</v>
      </c>
      <c r="M38" s="9" t="s">
        <v>36</v>
      </c>
      <c r="N38" s="9" t="s">
        <v>192</v>
      </c>
      <c r="O38" s="9"/>
      <c r="P38" s="9"/>
      <c r="Q38" s="9"/>
      <c r="R38" s="9"/>
      <c r="S38" s="9" t="s">
        <v>302</v>
      </c>
      <c r="T38" s="9" t="s">
        <v>303</v>
      </c>
      <c r="U38" s="9" t="s">
        <v>304</v>
      </c>
      <c r="V38" s="30" t="s">
        <v>3726</v>
      </c>
      <c r="W38" s="9"/>
      <c r="X38" s="48"/>
      <c r="Y38" s="9">
        <v>1</v>
      </c>
      <c r="Z38" s="48">
        <f>INDEX(table1,MATCH($K38,'Tham chiếu'!$A$3:$A$13,1),MATCH(DS!$L38,'Tham chiếu'!$B$2:$M$2,1))</f>
        <v>50</v>
      </c>
      <c r="AA38" s="9">
        <v>1</v>
      </c>
      <c r="AB38" s="50">
        <f>INDEX(table2,MATCH($K38,'Tham chiếu'!$A$17:$A$25,1),MATCH(DS!$L38,'Tham chiếu'!$B$16:$S$16,1))</f>
        <v>1</v>
      </c>
      <c r="AC38" s="9"/>
      <c r="AD38" s="73" t="str">
        <f>INDEX(table4,MATCH($K38,'Tham chiếu'!$A$41:$A$49,1),MATCH(DS!$L38,'Tham chiếu'!$B$40:$T$40,1))</f>
        <v>2A</v>
      </c>
      <c r="AE38" s="9">
        <v>1</v>
      </c>
      <c r="AF38" s="74">
        <f>INDEX(table3,MATCH($K38,'Tham chiếu'!$A$29:$A$37,1),MATCH(DS!$L38,'Tham chiếu'!$B$28:$T$28,1))</f>
        <v>2</v>
      </c>
      <c r="AG38" s="9">
        <v>1</v>
      </c>
      <c r="AH38" s="48">
        <f>INDEX(table5,MATCH($K38,'Tham chiếu'!$A$53:$A$61,1),MATCH(DS!$L38,'Tham chiếu'!$B$52:$T$52,1))</f>
        <v>2</v>
      </c>
      <c r="AI38" s="9">
        <v>2</v>
      </c>
      <c r="AJ38" s="48">
        <f>INDEX(table5,MATCH($K38,'Tham chiếu'!$A$53:$A$61,1),MATCH(DS!$L38,'Tham chiếu'!$B$52:$T$52,1))</f>
        <v>2</v>
      </c>
      <c r="AK38" s="9">
        <v>2</v>
      </c>
      <c r="AL38" s="48">
        <f>INDEX(table5,MATCH($K38,'Tham chiếu'!$A$53:$A$61,1),MATCH(DS!$L38,'Tham chiếu'!$B$52:$T$52,1))</f>
        <v>2</v>
      </c>
      <c r="AM38" s="9">
        <v>1</v>
      </c>
      <c r="AN38" s="50">
        <f>INDEX(table2,MATCH($K38,'Tham chiếu'!$A$17:$A$25,1),MATCH(DS!$L38,'Tham chiếu'!$B$16:$S$16,1))</f>
        <v>1</v>
      </c>
      <c r="AO38" s="9">
        <v>1</v>
      </c>
      <c r="AP38" s="48">
        <f>INDEX(table3,MATCH($K38,'Tham chiếu'!$A$29:$A$37,1),MATCH(DS!$L38,'Tham chiếu'!$B$28:$T$28,1))</f>
        <v>2</v>
      </c>
      <c r="AQ38" s="48">
        <v>1</v>
      </c>
      <c r="AR38" s="77">
        <f>INDEX(table7,MATCH($K38,'Tham chiếu'!$A$78:$A$87,1),MATCH(DS!$L38,'Tham chiếu'!$B$77:$T$77,1))</f>
        <v>1</v>
      </c>
      <c r="AS38" s="9">
        <v>1</v>
      </c>
      <c r="AT38" s="48">
        <f>INDEX(table6,MATCH($K38,'Tham chiếu'!$A$65:$A$74,1),MATCH(DS!$L38,'Tham chiếu'!$B$64:$T$64,1))</f>
        <v>2</v>
      </c>
      <c r="AU38" s="57">
        <f t="shared" si="4"/>
        <v>2476000</v>
      </c>
      <c r="AV38" s="58">
        <v>3029000</v>
      </c>
      <c r="AW38" s="59" t="b">
        <f t="shared" si="11"/>
        <v>0</v>
      </c>
    </row>
    <row r="39" spans="1:49" ht="27.6" customHeight="1" x14ac:dyDescent="0.25">
      <c r="A39" s="3">
        <v>34</v>
      </c>
      <c r="B39" s="9" t="s">
        <v>123</v>
      </c>
      <c r="C39" s="9" t="s">
        <v>2301</v>
      </c>
      <c r="D39" s="9" t="s">
        <v>2106</v>
      </c>
      <c r="E39" s="9" t="str">
        <f t="shared" si="8"/>
        <v>Trần Công Hiếu</v>
      </c>
      <c r="F39" s="9" t="b">
        <f t="shared" si="9"/>
        <v>0</v>
      </c>
      <c r="G39" s="9" t="s">
        <v>2173</v>
      </c>
      <c r="H39" s="9" t="str">
        <f t="shared" si="12"/>
        <v>2017</v>
      </c>
      <c r="I39" s="9" t="s">
        <v>18</v>
      </c>
      <c r="J39" s="9" t="str">
        <f t="shared" si="10"/>
        <v>1CI10</v>
      </c>
      <c r="K39" s="9">
        <v>120</v>
      </c>
      <c r="L39" s="9">
        <v>18</v>
      </c>
      <c r="M39" s="9" t="s">
        <v>36</v>
      </c>
      <c r="N39" s="9" t="s">
        <v>192</v>
      </c>
      <c r="O39" s="9"/>
      <c r="P39" s="9"/>
      <c r="Q39" s="9"/>
      <c r="R39" s="9"/>
      <c r="S39" s="9" t="s">
        <v>2569</v>
      </c>
      <c r="T39" s="9" t="s">
        <v>2570</v>
      </c>
      <c r="U39" s="9" t="s">
        <v>2571</v>
      </c>
      <c r="V39" s="30" t="s">
        <v>3727</v>
      </c>
      <c r="W39" s="48">
        <v>1</v>
      </c>
      <c r="X39" s="48">
        <f>INDEX(table1,MATCH($K39,'Tham chiếu'!$A$3:$A$13,1),MATCH(DS!$L39,'Tham chiếu'!$B$2:$M$2,1))</f>
        <v>50</v>
      </c>
      <c r="Y39" s="49">
        <v>1</v>
      </c>
      <c r="Z39" s="48">
        <f>INDEX(table1,MATCH($K39,'Tham chiếu'!$A$3:$A$13,1),MATCH(DS!$L39,'Tham chiếu'!$B$2:$M$2,1))</f>
        <v>50</v>
      </c>
      <c r="AA39" s="50">
        <v>2</v>
      </c>
      <c r="AB39" s="50">
        <f>INDEX(table2,MATCH($K39,'Tham chiếu'!$A$17:$A$25,1),MATCH(DS!$L39,'Tham chiếu'!$B$16:$S$16,1))</f>
        <v>2</v>
      </c>
      <c r="AC39" s="53"/>
      <c r="AD39" s="73">
        <f>INDEX(table4,MATCH($K39,'Tham chiếu'!$A$41:$A$49,1),MATCH(DS!$L39,'Tham chiếu'!$B$40:$T$40,1))</f>
        <v>2</v>
      </c>
      <c r="AE39" s="54">
        <v>2</v>
      </c>
      <c r="AF39" s="74">
        <f>INDEX(table3,MATCH($K39,'Tham chiếu'!$A$29:$A$37,1),MATCH(DS!$L39,'Tham chiếu'!$B$28:$T$28,1))</f>
        <v>2</v>
      </c>
      <c r="AG39" s="48">
        <v>2</v>
      </c>
      <c r="AH39" s="48">
        <f>INDEX(table5,MATCH($K39,'Tham chiếu'!$A$53:$A$61,1),MATCH(DS!$L39,'Tham chiếu'!$B$52:$T$52,1))</f>
        <v>2</v>
      </c>
      <c r="AI39" s="49">
        <v>2</v>
      </c>
      <c r="AJ39" s="48">
        <f>INDEX(table5,MATCH($K39,'Tham chiếu'!$A$53:$A$61,1),MATCH(DS!$L39,'Tham chiếu'!$B$52:$T$52,1))</f>
        <v>2</v>
      </c>
      <c r="AK39" s="53">
        <v>1</v>
      </c>
      <c r="AL39" s="48">
        <f>INDEX(table5,MATCH($K39,'Tham chiếu'!$A$53:$A$61,1),MATCH(DS!$L39,'Tham chiếu'!$B$52:$T$52,1))</f>
        <v>2</v>
      </c>
      <c r="AM39" s="50">
        <v>1</v>
      </c>
      <c r="AN39" s="50">
        <f>INDEX(table2,MATCH($K39,'Tham chiếu'!$A$17:$A$25,1),MATCH(DS!$L39,'Tham chiếu'!$B$16:$S$16,1))</f>
        <v>2</v>
      </c>
      <c r="AO39" s="54">
        <v>1</v>
      </c>
      <c r="AP39" s="48">
        <f>INDEX(table3,MATCH($K39,'Tham chiếu'!$A$29:$A$37,1),MATCH(DS!$L39,'Tham chiếu'!$B$28:$T$28,1))</f>
        <v>2</v>
      </c>
      <c r="AQ39" s="48">
        <v>1</v>
      </c>
      <c r="AR39" s="77">
        <f>INDEX(table7,MATCH($K39,'Tham chiếu'!$A$78:$A$87,1),MATCH(DS!$L39,'Tham chiếu'!$B$77:$T$77,1))</f>
        <v>1</v>
      </c>
      <c r="AS39" s="49">
        <v>1</v>
      </c>
      <c r="AT39" s="48">
        <f>INDEX(table6,MATCH($K39,'Tham chiếu'!$A$65:$A$74,1),MATCH(DS!$L39,'Tham chiếu'!$B$64:$T$64,1))</f>
        <v>2</v>
      </c>
      <c r="AU39" s="57">
        <f t="shared" si="4"/>
        <v>3224000</v>
      </c>
      <c r="AV39" s="58">
        <v>2532000</v>
      </c>
      <c r="AW39" s="59" t="b">
        <f t="shared" si="11"/>
        <v>0</v>
      </c>
    </row>
    <row r="40" spans="1:49" ht="27.6" customHeight="1" x14ac:dyDescent="0.25">
      <c r="A40" s="3">
        <v>35</v>
      </c>
      <c r="B40" s="9" t="s">
        <v>123</v>
      </c>
      <c r="C40" s="9" t="s">
        <v>190</v>
      </c>
      <c r="D40" s="9" t="s">
        <v>77</v>
      </c>
      <c r="E40" s="9" t="str">
        <f t="shared" si="8"/>
        <v>Nguyễn Minh Khang</v>
      </c>
      <c r="F40" s="9" t="b">
        <f t="shared" si="9"/>
        <v>0</v>
      </c>
      <c r="G40" s="9" t="s">
        <v>191</v>
      </c>
      <c r="H40" s="9" t="str">
        <f t="shared" si="12"/>
        <v>2017</v>
      </c>
      <c r="I40" s="9" t="s">
        <v>18</v>
      </c>
      <c r="J40" s="9" t="str">
        <f t="shared" si="10"/>
        <v>1CI10</v>
      </c>
      <c r="K40" s="48">
        <v>125</v>
      </c>
      <c r="L40" s="48">
        <v>25</v>
      </c>
      <c r="M40" s="9" t="s">
        <v>36</v>
      </c>
      <c r="N40" s="9" t="s">
        <v>192</v>
      </c>
      <c r="O40" s="9"/>
      <c r="P40" s="9"/>
      <c r="Q40" s="9"/>
      <c r="R40" s="9"/>
      <c r="S40" s="9" t="s">
        <v>193</v>
      </c>
      <c r="T40" s="9" t="s">
        <v>194</v>
      </c>
      <c r="U40" s="9" t="s">
        <v>195</v>
      </c>
      <c r="V40" s="30" t="s">
        <v>3728</v>
      </c>
      <c r="W40" s="9">
        <v>1</v>
      </c>
      <c r="X40" s="48">
        <f>INDEX(table1,MATCH($K40,'Tham chiếu'!$A$3:$A$13,1),MATCH(DS!$L40,'Tham chiếu'!$B$2:$M$2,1))</f>
        <v>55</v>
      </c>
      <c r="Y40" s="9">
        <v>1</v>
      </c>
      <c r="Z40" s="48">
        <f>INDEX(table1,MATCH($K40,'Tham chiếu'!$A$3:$A$13,1),MATCH(DS!$L40,'Tham chiếu'!$B$2:$M$2,1))</f>
        <v>55</v>
      </c>
      <c r="AA40" s="9">
        <v>1</v>
      </c>
      <c r="AB40" s="50" t="str">
        <f>INDEX(table2,MATCH($K40,'Tham chiếu'!$A$17:$A$25,1),MATCH(DS!$L40,'Tham chiếu'!$B$16:$S$16,1))</f>
        <v>2B</v>
      </c>
      <c r="AC40" s="9"/>
      <c r="AD40" s="73">
        <f>INDEX(table4,MATCH($K40,'Tham chiếu'!$A$41:$A$49,1),MATCH(DS!$L40,'Tham chiếu'!$B$40:$T$40,1))</f>
        <v>3</v>
      </c>
      <c r="AE40" s="9"/>
      <c r="AF40" s="74"/>
      <c r="AG40" s="9">
        <v>2</v>
      </c>
      <c r="AH40" s="48">
        <f>INDEX(table5,MATCH($K40,'Tham chiếu'!$A$53:$A$61,1),MATCH(DS!$L40,'Tham chiếu'!$B$52:$T$52,1))</f>
        <v>3</v>
      </c>
      <c r="AI40" s="9">
        <v>2</v>
      </c>
      <c r="AJ40" s="48">
        <f>INDEX(table5,MATCH($K40,'Tham chiếu'!$A$53:$A$61,1),MATCH(DS!$L40,'Tham chiếu'!$B$52:$T$52,1))</f>
        <v>3</v>
      </c>
      <c r="AK40" s="9">
        <v>1</v>
      </c>
      <c r="AL40" s="48">
        <f>INDEX(table5,MATCH($K40,'Tham chiếu'!$A$53:$A$61,1),MATCH(DS!$L40,'Tham chiếu'!$B$52:$T$52,1))</f>
        <v>3</v>
      </c>
      <c r="AM40" s="9">
        <v>1</v>
      </c>
      <c r="AN40" s="50" t="str">
        <f>INDEX(table2,MATCH($K40,'Tham chiếu'!$A$17:$A$25,1),MATCH(DS!$L40,'Tham chiếu'!$B$16:$S$16,1))</f>
        <v>2B</v>
      </c>
      <c r="AO40" s="9"/>
      <c r="AP40" s="48" t="str">
        <f>INDEX(table3,MATCH($K40,'Tham chiếu'!$A$29:$A$37,1),MATCH(DS!$L40,'Tham chiếu'!$B$28:$T$28,1))</f>
        <v>3A</v>
      </c>
      <c r="AQ40" s="48">
        <v>1</v>
      </c>
      <c r="AR40" s="77">
        <f>INDEX(table7,MATCH($K40,'Tham chiếu'!$A$78:$A$87,1),MATCH(DS!$L40,'Tham chiếu'!$B$77:$T$77,1))</f>
        <v>2</v>
      </c>
      <c r="AS40" s="9"/>
      <c r="AT40" s="48"/>
      <c r="AU40" s="57">
        <f t="shared" si="4"/>
        <v>2026000</v>
      </c>
      <c r="AV40" s="58">
        <v>2352000</v>
      </c>
      <c r="AW40" s="59" t="b">
        <f t="shared" si="11"/>
        <v>0</v>
      </c>
    </row>
    <row r="41" spans="1:49" ht="27.6" customHeight="1" x14ac:dyDescent="0.25">
      <c r="A41" s="3">
        <v>36</v>
      </c>
      <c r="B41" s="9" t="s">
        <v>123</v>
      </c>
      <c r="C41" s="9" t="s">
        <v>190</v>
      </c>
      <c r="D41" s="9" t="s">
        <v>2302</v>
      </c>
      <c r="E41" s="9" t="str">
        <f t="shared" si="8"/>
        <v>Nguyễn Minh Khiêm</v>
      </c>
      <c r="F41" s="9" t="b">
        <f t="shared" si="9"/>
        <v>0</v>
      </c>
      <c r="G41" s="9" t="s">
        <v>2308</v>
      </c>
      <c r="H41" s="9" t="str">
        <f t="shared" si="12"/>
        <v>2017</v>
      </c>
      <c r="I41" s="9" t="s">
        <v>18</v>
      </c>
      <c r="J41" s="9" t="str">
        <f t="shared" si="10"/>
        <v>1CI10</v>
      </c>
      <c r="K41" s="9">
        <v>127</v>
      </c>
      <c r="L41" s="9">
        <v>31</v>
      </c>
      <c r="M41" s="9" t="s">
        <v>36</v>
      </c>
      <c r="N41" s="9" t="s">
        <v>192</v>
      </c>
      <c r="O41" s="9"/>
      <c r="P41" s="9"/>
      <c r="Q41" s="9"/>
      <c r="R41" s="9"/>
      <c r="S41" s="9" t="s">
        <v>2572</v>
      </c>
      <c r="T41" s="9" t="s">
        <v>2573</v>
      </c>
      <c r="U41" s="9" t="s">
        <v>2574</v>
      </c>
      <c r="V41" s="30" t="s">
        <v>3727</v>
      </c>
      <c r="W41" s="48">
        <v>1</v>
      </c>
      <c r="X41" s="48">
        <f>INDEX(table1,MATCH($K41,'Tham chiếu'!$A$3:$A$13,1),MATCH(DS!$L41,'Tham chiếu'!$B$2:$M$2,1))</f>
        <v>58</v>
      </c>
      <c r="Y41" s="49">
        <v>1</v>
      </c>
      <c r="Z41" s="48">
        <f>INDEX(table1,MATCH($K41,'Tham chiếu'!$A$3:$A$13,1),MATCH(DS!$L41,'Tham chiếu'!$B$2:$M$2,1))</f>
        <v>58</v>
      </c>
      <c r="AA41" s="50">
        <v>2</v>
      </c>
      <c r="AB41" s="50" t="str">
        <f>INDEX(table2,MATCH($K41,'Tham chiếu'!$A$17:$A$25,1),MATCH(DS!$L41,'Tham chiếu'!$B$16:$S$16,1))</f>
        <v>3B</v>
      </c>
      <c r="AC41" s="53"/>
      <c r="AD41" s="73" t="str">
        <f>INDEX(table4,MATCH($K41,'Tham chiếu'!$A$41:$A$49,1),MATCH(DS!$L41,'Tham chiếu'!$B$40:$T$40,1))</f>
        <v>3B</v>
      </c>
      <c r="AE41" s="54">
        <v>2</v>
      </c>
      <c r="AF41" s="74" t="str">
        <f>INDEX(table3,MATCH($K41,'Tham chiếu'!$A$29:$A$37,1),MATCH(DS!$L41,'Tham chiếu'!$B$28:$T$28,1))</f>
        <v>3B</v>
      </c>
      <c r="AG41" s="48">
        <v>2</v>
      </c>
      <c r="AH41" s="48">
        <f>INDEX(table5,MATCH($K41,'Tham chiếu'!$A$53:$A$61,1),MATCH(DS!$L41,'Tham chiếu'!$B$52:$T$52,1))</f>
        <v>4</v>
      </c>
      <c r="AI41" s="49">
        <v>2</v>
      </c>
      <c r="AJ41" s="48">
        <f>INDEX(table5,MATCH($K41,'Tham chiếu'!$A$53:$A$61,1),MATCH(DS!$L41,'Tham chiếu'!$B$52:$T$52,1))</f>
        <v>4</v>
      </c>
      <c r="AK41" s="53">
        <v>1</v>
      </c>
      <c r="AL41" s="48">
        <f>INDEX(table5,MATCH($K41,'Tham chiếu'!$A$53:$A$61,1),MATCH(DS!$L41,'Tham chiếu'!$B$52:$T$52,1))</f>
        <v>4</v>
      </c>
      <c r="AM41" s="50">
        <v>1</v>
      </c>
      <c r="AN41" s="50" t="str">
        <f>INDEX(table2,MATCH($K41,'Tham chiếu'!$A$17:$A$25,1),MATCH(DS!$L41,'Tham chiếu'!$B$16:$S$16,1))</f>
        <v>3B</v>
      </c>
      <c r="AO41" s="54">
        <v>1</v>
      </c>
      <c r="AP41" s="48" t="str">
        <f>INDEX(table3,MATCH($K41,'Tham chiếu'!$A$29:$A$37,1),MATCH(DS!$L41,'Tham chiếu'!$B$28:$T$28,1))</f>
        <v>3B</v>
      </c>
      <c r="AQ41" s="48">
        <v>1</v>
      </c>
      <c r="AR41" s="77">
        <f>INDEX(table7,MATCH($K41,'Tham chiếu'!$A$78:$A$87,1),MATCH(DS!$L41,'Tham chiếu'!$B$77:$T$77,1))</f>
        <v>2</v>
      </c>
      <c r="AS41" s="49">
        <v>1</v>
      </c>
      <c r="AT41" s="48">
        <f>INDEX(table6,MATCH($K41,'Tham chiếu'!$A$65:$A$74,1),MATCH(DS!$L41,'Tham chiếu'!$B$64:$T$64,1))</f>
        <v>3</v>
      </c>
      <c r="AU41" s="57">
        <f t="shared" si="4"/>
        <v>3224000</v>
      </c>
      <c r="AV41" s="58">
        <v>2409000</v>
      </c>
      <c r="AW41" s="59" t="b">
        <f t="shared" si="11"/>
        <v>0</v>
      </c>
    </row>
    <row r="42" spans="1:49" ht="27.6" customHeight="1" x14ac:dyDescent="0.25">
      <c r="A42" s="3">
        <v>37</v>
      </c>
      <c r="B42" s="9" t="s">
        <v>123</v>
      </c>
      <c r="C42" s="9" t="s">
        <v>2303</v>
      </c>
      <c r="D42" s="9" t="s">
        <v>724</v>
      </c>
      <c r="E42" s="9" t="str">
        <f t="shared" si="8"/>
        <v>NGUYỄN MINH KHÔI</v>
      </c>
      <c r="F42" s="9" t="b">
        <f t="shared" si="9"/>
        <v>0</v>
      </c>
      <c r="G42" s="9" t="s">
        <v>1998</v>
      </c>
      <c r="H42" s="9" t="str">
        <f t="shared" si="12"/>
        <v>2017</v>
      </c>
      <c r="I42" s="9" t="s">
        <v>18</v>
      </c>
      <c r="J42" s="9" t="str">
        <f t="shared" si="10"/>
        <v>1CI10</v>
      </c>
      <c r="K42" s="9">
        <v>115</v>
      </c>
      <c r="L42" s="9">
        <v>20</v>
      </c>
      <c r="M42" s="9" t="s">
        <v>36</v>
      </c>
      <c r="N42" s="9" t="s">
        <v>192</v>
      </c>
      <c r="O42" s="9"/>
      <c r="P42" s="9"/>
      <c r="Q42" s="9"/>
      <c r="R42" s="9"/>
      <c r="S42" s="9" t="s">
        <v>2575</v>
      </c>
      <c r="T42" s="9" t="s">
        <v>2576</v>
      </c>
      <c r="U42" s="9" t="s">
        <v>2577</v>
      </c>
      <c r="V42" s="30" t="s">
        <v>3729</v>
      </c>
      <c r="W42" s="48">
        <v>1</v>
      </c>
      <c r="X42" s="48">
        <f>INDEX(table1,MATCH($K42,'Tham chiếu'!$A$3:$A$13,1),MATCH(DS!$L42,'Tham chiếu'!$B$2:$M$2,1))</f>
        <v>50</v>
      </c>
      <c r="Y42" s="49">
        <v>1</v>
      </c>
      <c r="Z42" s="48">
        <f>INDEX(table1,MATCH($K42,'Tham chiếu'!$A$3:$A$13,1),MATCH(DS!$L42,'Tham chiếu'!$B$2:$M$2,1))</f>
        <v>50</v>
      </c>
      <c r="AA42" s="50">
        <v>2</v>
      </c>
      <c r="AB42" s="50">
        <f>INDEX(table2,MATCH($K42,'Tham chiếu'!$A$17:$A$25,1),MATCH(DS!$L42,'Tham chiếu'!$B$16:$S$16,1))</f>
        <v>1</v>
      </c>
      <c r="AC42" s="53"/>
      <c r="AD42" s="73">
        <f>INDEX(table4,MATCH($K42,'Tham chiếu'!$A$41:$A$49,1),MATCH(DS!$L42,'Tham chiếu'!$B$40:$T$40,1))</f>
        <v>1</v>
      </c>
      <c r="AE42" s="54">
        <v>2</v>
      </c>
      <c r="AF42" s="74">
        <f>INDEX(table3,MATCH($K42,'Tham chiếu'!$A$29:$A$37,1),MATCH(DS!$L42,'Tham chiếu'!$B$28:$T$28,1))</f>
        <v>1</v>
      </c>
      <c r="AG42" s="48">
        <v>1</v>
      </c>
      <c r="AH42" s="48">
        <f>INDEX(table5,MATCH($K42,'Tham chiếu'!$A$53:$A$61,1),MATCH(DS!$L42,'Tham chiếu'!$B$52:$T$52,1))</f>
        <v>1</v>
      </c>
      <c r="AI42" s="49">
        <v>2</v>
      </c>
      <c r="AJ42" s="48">
        <f>INDEX(table5,MATCH($K42,'Tham chiếu'!$A$53:$A$61,1),MATCH(DS!$L42,'Tham chiếu'!$B$52:$T$52,1))</f>
        <v>1</v>
      </c>
      <c r="AK42" s="53">
        <v>1</v>
      </c>
      <c r="AL42" s="48">
        <f>INDEX(table5,MATCH($K42,'Tham chiếu'!$A$53:$A$61,1),MATCH(DS!$L42,'Tham chiếu'!$B$52:$T$52,1))</f>
        <v>1</v>
      </c>
      <c r="AM42" s="50">
        <v>1</v>
      </c>
      <c r="AN42" s="50">
        <f>INDEX(table2,MATCH($K42,'Tham chiếu'!$A$17:$A$25,1),MATCH(DS!$L42,'Tham chiếu'!$B$16:$S$16,1))</f>
        <v>1</v>
      </c>
      <c r="AO42" s="54">
        <v>1</v>
      </c>
      <c r="AP42" s="48">
        <f>INDEX(table3,MATCH($K42,'Tham chiếu'!$A$29:$A$37,1),MATCH(DS!$L42,'Tham chiếu'!$B$28:$T$28,1))</f>
        <v>1</v>
      </c>
      <c r="AQ42" s="48">
        <v>1</v>
      </c>
      <c r="AR42" s="77">
        <f>INDEX(table7,MATCH($K42,'Tham chiếu'!$A$78:$A$87,1),MATCH(DS!$L42,'Tham chiếu'!$B$77:$T$77,1))</f>
        <v>1</v>
      </c>
      <c r="AS42" s="49">
        <v>1</v>
      </c>
      <c r="AT42" s="48">
        <f>INDEX(table6,MATCH($K42,'Tham chiếu'!$A$65:$A$74,1),MATCH(DS!$L42,'Tham chiếu'!$B$64:$T$64,1))</f>
        <v>1</v>
      </c>
      <c r="AU42" s="57">
        <f t="shared" si="4"/>
        <v>3029000</v>
      </c>
      <c r="AV42" s="58">
        <v>3289000</v>
      </c>
      <c r="AW42" s="59" t="b">
        <f t="shared" si="11"/>
        <v>0</v>
      </c>
    </row>
    <row r="43" spans="1:49" ht="27.6" customHeight="1" x14ac:dyDescent="0.25">
      <c r="A43" s="3">
        <v>38</v>
      </c>
      <c r="B43" s="9" t="s">
        <v>123</v>
      </c>
      <c r="C43" s="9" t="s">
        <v>876</v>
      </c>
      <c r="D43" s="9" t="s">
        <v>206</v>
      </c>
      <c r="E43" s="9" t="str">
        <f t="shared" si="8"/>
        <v>Trần Hạ Lam</v>
      </c>
      <c r="F43" s="9" t="b">
        <f t="shared" si="9"/>
        <v>0</v>
      </c>
      <c r="G43" s="9" t="s">
        <v>877</v>
      </c>
      <c r="H43" s="9" t="str">
        <f t="shared" si="12"/>
        <v>2017</v>
      </c>
      <c r="I43" s="9" t="s">
        <v>44</v>
      </c>
      <c r="J43" s="9" t="str">
        <f t="shared" si="10"/>
        <v>1CI10</v>
      </c>
      <c r="K43" s="48">
        <v>115</v>
      </c>
      <c r="L43" s="48">
        <v>20.5</v>
      </c>
      <c r="M43" s="9" t="s">
        <v>36</v>
      </c>
      <c r="N43" s="9" t="s">
        <v>192</v>
      </c>
      <c r="O43" s="9"/>
      <c r="P43" s="9"/>
      <c r="Q43" s="9"/>
      <c r="R43" s="9"/>
      <c r="S43" s="9" t="s">
        <v>878</v>
      </c>
      <c r="T43" s="9" t="s">
        <v>879</v>
      </c>
      <c r="U43" s="9" t="s">
        <v>880</v>
      </c>
      <c r="V43" s="30" t="s">
        <v>3730</v>
      </c>
      <c r="W43" s="9">
        <v>1</v>
      </c>
      <c r="X43" s="48">
        <f>INDEX(table1,MATCH($K43,'Tham chiếu'!$A$3:$A$13,1),MATCH(DS!$L43,'Tham chiếu'!$B$2:$M$2,1))</f>
        <v>50</v>
      </c>
      <c r="Y43" s="9">
        <v>1</v>
      </c>
      <c r="Z43" s="48">
        <f>INDEX(table1,MATCH($K43,'Tham chiếu'!$A$3:$A$13,1),MATCH(DS!$L43,'Tham chiếu'!$B$2:$M$2,1))</f>
        <v>50</v>
      </c>
      <c r="AA43" s="9">
        <v>1</v>
      </c>
      <c r="AB43" s="50">
        <f>INDEX(table2,MATCH($K43,'Tham chiếu'!$A$17:$A$25,1),MATCH(DS!$L43,'Tham chiếu'!$B$16:$S$16,1))</f>
        <v>1</v>
      </c>
      <c r="AC43" s="9">
        <v>2</v>
      </c>
      <c r="AD43" s="73">
        <f>INDEX(table4,MATCH($K43,'Tham chiếu'!$A$41:$A$49,1),MATCH(DS!$L43,'Tham chiếu'!$B$40:$T$40,1))</f>
        <v>1</v>
      </c>
      <c r="AE43" s="9">
        <v>1</v>
      </c>
      <c r="AF43" s="74">
        <f>INDEX(table3,MATCH($K43,'Tham chiếu'!$A$29:$A$37,1),MATCH(DS!$L43,'Tham chiếu'!$B$28:$T$28,1))</f>
        <v>1</v>
      </c>
      <c r="AG43" s="9">
        <v>1</v>
      </c>
      <c r="AH43" s="48">
        <f>INDEX(table5,MATCH($K43,'Tham chiếu'!$A$53:$A$61,1),MATCH(DS!$L43,'Tham chiếu'!$B$52:$T$52,1))</f>
        <v>1</v>
      </c>
      <c r="AI43" s="9">
        <v>2</v>
      </c>
      <c r="AJ43" s="48">
        <f>INDEX(table5,MATCH($K43,'Tham chiếu'!$A$53:$A$61,1),MATCH(DS!$L43,'Tham chiếu'!$B$52:$T$52,1))</f>
        <v>1</v>
      </c>
      <c r="AK43" s="9">
        <v>1</v>
      </c>
      <c r="AL43" s="48">
        <f>INDEX(table5,MATCH($K43,'Tham chiếu'!$A$53:$A$61,1),MATCH(DS!$L43,'Tham chiếu'!$B$52:$T$52,1))</f>
        <v>1</v>
      </c>
      <c r="AM43" s="9">
        <v>1</v>
      </c>
      <c r="AN43" s="50">
        <f>INDEX(table2,MATCH($K43,'Tham chiếu'!$A$17:$A$25,1),MATCH(DS!$L43,'Tham chiếu'!$B$16:$S$16,1))</f>
        <v>1</v>
      </c>
      <c r="AO43" s="9">
        <v>1</v>
      </c>
      <c r="AP43" s="48">
        <f>INDEX(table3,MATCH($K43,'Tham chiếu'!$A$29:$A$37,1),MATCH(DS!$L43,'Tham chiếu'!$B$28:$T$28,1))</f>
        <v>1</v>
      </c>
      <c r="AQ43" s="48">
        <v>1</v>
      </c>
      <c r="AR43" s="77">
        <f>INDEX(table7,MATCH($K43,'Tham chiếu'!$A$78:$A$87,1),MATCH(DS!$L43,'Tham chiếu'!$B$77:$T$77,1))</f>
        <v>1</v>
      </c>
      <c r="AS43" s="9"/>
      <c r="AT43" s="48"/>
      <c r="AU43" s="57">
        <f t="shared" si="4"/>
        <v>2532000</v>
      </c>
      <c r="AV43" s="58">
        <v>2687000</v>
      </c>
      <c r="AW43" s="59" t="b">
        <f t="shared" si="11"/>
        <v>0</v>
      </c>
    </row>
    <row r="44" spans="1:49" ht="27.6" customHeight="1" x14ac:dyDescent="0.25">
      <c r="A44" s="3">
        <v>39</v>
      </c>
      <c r="B44" s="9" t="s">
        <v>123</v>
      </c>
      <c r="C44" s="9" t="s">
        <v>891</v>
      </c>
      <c r="D44" s="9" t="s">
        <v>325</v>
      </c>
      <c r="E44" s="9" t="str">
        <f t="shared" si="8"/>
        <v>Đỗ Tùng Lâm</v>
      </c>
      <c r="F44" s="9" t="b">
        <f t="shared" si="9"/>
        <v>0</v>
      </c>
      <c r="G44" s="9" t="s">
        <v>892</v>
      </c>
      <c r="H44" s="9" t="str">
        <f t="shared" si="12"/>
        <v>2017</v>
      </c>
      <c r="I44" s="9" t="s">
        <v>18</v>
      </c>
      <c r="J44" s="9" t="str">
        <f t="shared" si="10"/>
        <v>1CI10</v>
      </c>
      <c r="K44" s="48">
        <v>110</v>
      </c>
      <c r="L44" s="48">
        <v>18.5</v>
      </c>
      <c r="M44" s="9" t="s">
        <v>36</v>
      </c>
      <c r="N44" s="9" t="s">
        <v>192</v>
      </c>
      <c r="O44" s="9"/>
      <c r="P44" s="9"/>
      <c r="Q44" s="9"/>
      <c r="R44" s="9"/>
      <c r="S44" s="9" t="s">
        <v>893</v>
      </c>
      <c r="T44" s="9" t="s">
        <v>894</v>
      </c>
      <c r="U44" s="9" t="s">
        <v>895</v>
      </c>
      <c r="V44" s="30" t="s">
        <v>3731</v>
      </c>
      <c r="W44" s="9">
        <v>1</v>
      </c>
      <c r="X44" s="48">
        <f>INDEX(table1,MATCH($K44,'Tham chiếu'!$A$3:$A$13,1),MATCH(DS!$L44,'Tham chiếu'!$B$2:$M$2,1))</f>
        <v>45</v>
      </c>
      <c r="Y44" s="9">
        <v>1</v>
      </c>
      <c r="Z44" s="48">
        <f>INDEX(table1,MATCH($K44,'Tham chiếu'!$A$3:$A$13,1),MATCH(DS!$L44,'Tham chiếu'!$B$2:$M$2,1))</f>
        <v>45</v>
      </c>
      <c r="AA44" s="9">
        <v>1</v>
      </c>
      <c r="AB44" s="50">
        <f>INDEX(table2,MATCH($K44,'Tham chiếu'!$A$17:$A$25,1),MATCH(DS!$L44,'Tham chiếu'!$B$16:$S$16,1))</f>
        <v>1</v>
      </c>
      <c r="AC44" s="9"/>
      <c r="AD44" s="73">
        <f>INDEX(table4,MATCH($K44,'Tham chiếu'!$A$41:$A$49,1),MATCH(DS!$L44,'Tham chiếu'!$B$40:$T$40,1))</f>
        <v>1</v>
      </c>
      <c r="AE44" s="9">
        <v>1</v>
      </c>
      <c r="AF44" s="74">
        <f>INDEX(table3,MATCH($K44,'Tham chiếu'!$A$29:$A$37,1),MATCH(DS!$L44,'Tham chiếu'!$B$28:$T$28,1))</f>
        <v>1</v>
      </c>
      <c r="AG44" s="9">
        <v>1</v>
      </c>
      <c r="AH44" s="48">
        <f>INDEX(table5,MATCH($K44,'Tham chiếu'!$A$53:$A$61,1),MATCH(DS!$L44,'Tham chiếu'!$B$52:$T$52,1))</f>
        <v>1</v>
      </c>
      <c r="AI44" s="9">
        <v>1</v>
      </c>
      <c r="AJ44" s="48">
        <f>INDEX(table5,MATCH($K44,'Tham chiếu'!$A$53:$A$61,1),MATCH(DS!$L44,'Tham chiếu'!$B$52:$T$52,1))</f>
        <v>1</v>
      </c>
      <c r="AK44" s="9">
        <v>1</v>
      </c>
      <c r="AL44" s="48">
        <f>INDEX(table5,MATCH($K44,'Tham chiếu'!$A$53:$A$61,1),MATCH(DS!$L44,'Tham chiếu'!$B$52:$T$52,1))</f>
        <v>1</v>
      </c>
      <c r="AM44" s="9">
        <v>1</v>
      </c>
      <c r="AN44" s="50">
        <f>INDEX(table2,MATCH($K44,'Tham chiếu'!$A$17:$A$25,1),MATCH(DS!$L44,'Tham chiếu'!$B$16:$S$16,1))</f>
        <v>1</v>
      </c>
      <c r="AO44" s="9">
        <v>1</v>
      </c>
      <c r="AP44" s="48">
        <f>INDEX(table3,MATCH($K44,'Tham chiếu'!$A$29:$A$37,1),MATCH(DS!$L44,'Tham chiếu'!$B$28:$T$28,1))</f>
        <v>1</v>
      </c>
      <c r="AQ44" s="48">
        <v>1</v>
      </c>
      <c r="AR44" s="77">
        <f>INDEX(table7,MATCH($K44,'Tham chiếu'!$A$78:$A$87,1),MATCH(DS!$L44,'Tham chiếu'!$B$77:$T$77,1))</f>
        <v>0</v>
      </c>
      <c r="AS44" s="9">
        <v>1</v>
      </c>
      <c r="AT44" s="48">
        <f>INDEX(table6,MATCH($K44,'Tham chiếu'!$A$65:$A$74,1),MATCH(DS!$L44,'Tham chiếu'!$B$64:$T$64,1))</f>
        <v>1</v>
      </c>
      <c r="AU44" s="57">
        <f t="shared" si="4"/>
        <v>2352000</v>
      </c>
      <c r="AV44" s="58">
        <v>2751000</v>
      </c>
      <c r="AW44" s="59" t="b">
        <f t="shared" si="11"/>
        <v>0</v>
      </c>
    </row>
    <row r="45" spans="1:49" ht="27.6" customHeight="1" x14ac:dyDescent="0.25">
      <c r="A45" s="3">
        <v>40</v>
      </c>
      <c r="B45" s="9" t="s">
        <v>123</v>
      </c>
      <c r="C45" s="9" t="s">
        <v>414</v>
      </c>
      <c r="D45" s="9" t="s">
        <v>337</v>
      </c>
      <c r="E45" s="9" t="str">
        <f t="shared" si="8"/>
        <v>Vũ Cát Gia Linh</v>
      </c>
      <c r="F45" s="9" t="b">
        <f t="shared" si="9"/>
        <v>0</v>
      </c>
      <c r="G45" s="9" t="s">
        <v>415</v>
      </c>
      <c r="H45" s="9" t="str">
        <f t="shared" si="12"/>
        <v>2017</v>
      </c>
      <c r="I45" s="9" t="s">
        <v>44</v>
      </c>
      <c r="J45" s="9" t="str">
        <f t="shared" si="10"/>
        <v>1CI10</v>
      </c>
      <c r="K45" s="48">
        <v>122</v>
      </c>
      <c r="L45" s="48">
        <v>23</v>
      </c>
      <c r="M45" s="9" t="s">
        <v>36</v>
      </c>
      <c r="N45" s="9" t="s">
        <v>192</v>
      </c>
      <c r="O45" s="9"/>
      <c r="P45" s="9"/>
      <c r="Q45" s="9"/>
      <c r="R45" s="9"/>
      <c r="S45" s="9" t="s">
        <v>416</v>
      </c>
      <c r="T45" s="9" t="s">
        <v>417</v>
      </c>
      <c r="U45" s="9" t="s">
        <v>418</v>
      </c>
      <c r="V45" s="30" t="s">
        <v>3732</v>
      </c>
      <c r="W45" s="9">
        <v>1</v>
      </c>
      <c r="X45" s="48">
        <f>INDEX(table1,MATCH($K45,'Tham chiếu'!$A$3:$A$13,1),MATCH(DS!$L45,'Tham chiếu'!$B$2:$M$2,1))</f>
        <v>50</v>
      </c>
      <c r="Y45" s="9">
        <v>1</v>
      </c>
      <c r="Z45" s="48">
        <f>INDEX(table1,MATCH($K45,'Tham chiếu'!$A$3:$A$13,1),MATCH(DS!$L45,'Tham chiếu'!$B$2:$M$2,1))</f>
        <v>50</v>
      </c>
      <c r="AA45" s="9"/>
      <c r="AB45" s="50"/>
      <c r="AC45" s="9">
        <v>2</v>
      </c>
      <c r="AD45" s="73" t="str">
        <f>INDEX(table4,MATCH($K45,'Tham chiếu'!$A$41:$A$49,1),MATCH(DS!$L45,'Tham chiếu'!$B$40:$T$40,1))</f>
        <v>2A</v>
      </c>
      <c r="AE45" s="9"/>
      <c r="AF45" s="74"/>
      <c r="AG45" s="9">
        <v>1</v>
      </c>
      <c r="AH45" s="48">
        <f>INDEX(table5,MATCH($K45,'Tham chiếu'!$A$53:$A$61,1),MATCH(DS!$L45,'Tham chiếu'!$B$52:$T$52,1))</f>
        <v>3</v>
      </c>
      <c r="AI45" s="9">
        <v>2</v>
      </c>
      <c r="AJ45" s="48">
        <f>INDEX(table5,MATCH($K45,'Tham chiếu'!$A$53:$A$61,1),MATCH(DS!$L45,'Tham chiếu'!$B$52:$T$52,1))</f>
        <v>3</v>
      </c>
      <c r="AK45" s="9">
        <v>1</v>
      </c>
      <c r="AL45" s="48">
        <f>INDEX(table5,MATCH($K45,'Tham chiếu'!$A$53:$A$61,1),MATCH(DS!$L45,'Tham chiếu'!$B$52:$T$52,1))</f>
        <v>3</v>
      </c>
      <c r="AM45" s="9">
        <v>1</v>
      </c>
      <c r="AN45" s="50" t="str">
        <f>INDEX(table2,MATCH($K45,'Tham chiếu'!$A$17:$A$25,1),MATCH(DS!$L45,'Tham chiếu'!$B$16:$S$16,1))</f>
        <v>2A</v>
      </c>
      <c r="AO45" s="9">
        <v>1</v>
      </c>
      <c r="AP45" s="48" t="str">
        <f>INDEX(table3,MATCH($K45,'Tham chiếu'!$A$29:$A$37,1),MATCH(DS!$L45,'Tham chiếu'!$B$28:$T$28,1))</f>
        <v>2A</v>
      </c>
      <c r="AQ45" s="48">
        <v>1</v>
      </c>
      <c r="AR45" s="77">
        <f>INDEX(table7,MATCH($K45,'Tham chiếu'!$A$78:$A$87,1),MATCH(DS!$L45,'Tham chiếu'!$B$77:$T$77,1))</f>
        <v>1</v>
      </c>
      <c r="AS45" s="9">
        <v>1</v>
      </c>
      <c r="AT45" s="48">
        <f>INDEX(table6,MATCH($K45,'Tham chiếu'!$A$65:$A$74,1),MATCH(DS!$L45,'Tham chiếu'!$B$64:$T$64,1))</f>
        <v>2</v>
      </c>
      <c r="AU45" s="57">
        <f t="shared" si="4"/>
        <v>2409000</v>
      </c>
      <c r="AV45" s="58">
        <v>2425000</v>
      </c>
      <c r="AW45" s="59" t="b">
        <f t="shared" si="11"/>
        <v>0</v>
      </c>
    </row>
    <row r="46" spans="1:49" ht="27.6" customHeight="1" x14ac:dyDescent="0.25">
      <c r="A46" s="3">
        <v>41</v>
      </c>
      <c r="B46" s="9" t="s">
        <v>2364</v>
      </c>
      <c r="C46" s="9" t="s">
        <v>3495</v>
      </c>
      <c r="D46" s="9" t="s">
        <v>34</v>
      </c>
      <c r="E46" s="9" t="str">
        <f t="shared" si="8"/>
        <v>Nguyễn Bùi Tuệ Minh</v>
      </c>
      <c r="F46" s="9" t="b">
        <f t="shared" si="9"/>
        <v>0</v>
      </c>
      <c r="G46" s="9" t="s">
        <v>1230</v>
      </c>
      <c r="H46" s="9"/>
      <c r="I46" s="9" t="s">
        <v>44</v>
      </c>
      <c r="J46" s="9" t="str">
        <f t="shared" si="10"/>
        <v>1CI10</v>
      </c>
      <c r="K46" s="9">
        <v>121</v>
      </c>
      <c r="L46" s="9">
        <v>26.5</v>
      </c>
      <c r="M46" s="9" t="s">
        <v>36</v>
      </c>
      <c r="N46" s="9" t="s">
        <v>192</v>
      </c>
      <c r="O46" s="9"/>
      <c r="P46" s="9"/>
      <c r="Q46" s="9"/>
      <c r="R46" s="9"/>
      <c r="S46" s="9" t="s">
        <v>3496</v>
      </c>
      <c r="T46" s="9" t="s">
        <v>3497</v>
      </c>
      <c r="U46" s="9" t="s">
        <v>3498</v>
      </c>
      <c r="V46" s="30" t="s">
        <v>4294</v>
      </c>
      <c r="W46" s="48">
        <v>1</v>
      </c>
      <c r="X46" s="48">
        <f>INDEX(table1,MATCH($K46,'Tham chiếu'!$A$3:$A$13,1),MATCH(DS!$L46,'Tham chiếu'!$B$2:$M$2,1))</f>
        <v>50</v>
      </c>
      <c r="Y46" s="49">
        <v>2</v>
      </c>
      <c r="Z46" s="48">
        <f>INDEX(table1,MATCH($K46,'Tham chiếu'!$A$3:$A$13,1),MATCH(DS!$L46,'Tham chiếu'!$B$2:$M$2,1))</f>
        <v>50</v>
      </c>
      <c r="AA46" s="50"/>
      <c r="AB46" s="50"/>
      <c r="AC46" s="53">
        <v>2</v>
      </c>
      <c r="AD46" s="73" t="str">
        <f>INDEX(table4,MATCH($K46,'Tham chiếu'!$A$41:$A$49,1),MATCH(DS!$L46,'Tham chiếu'!$B$40:$T$40,1))</f>
        <v>2B</v>
      </c>
      <c r="AE46" s="54"/>
      <c r="AF46" s="74"/>
      <c r="AG46" s="48">
        <v>1</v>
      </c>
      <c r="AH46" s="48">
        <f>INDEX(table5,MATCH($K46,'Tham chiếu'!$A$53:$A$61,1),MATCH(DS!$L46,'Tham chiếu'!$B$52:$T$52,1))</f>
        <v>3</v>
      </c>
      <c r="AI46" s="49">
        <v>2</v>
      </c>
      <c r="AJ46" s="48">
        <f>INDEX(table5,MATCH($K46,'Tham chiếu'!$A$53:$A$61,1),MATCH(DS!$L46,'Tham chiếu'!$B$52:$T$52,1))</f>
        <v>3</v>
      </c>
      <c r="AK46" s="50">
        <v>1</v>
      </c>
      <c r="AL46" s="48">
        <f>INDEX(table5,MATCH($K46,'Tham chiếu'!$A$53:$A$61,1),MATCH(DS!$L46,'Tham chiếu'!$B$52:$T$52,1))</f>
        <v>3</v>
      </c>
      <c r="AM46" s="53">
        <v>1</v>
      </c>
      <c r="AN46" s="50" t="str">
        <f>INDEX(table2,MATCH($K46,'Tham chiếu'!$A$17:$A$25,1),MATCH(DS!$L46,'Tham chiếu'!$B$16:$S$16,1))</f>
        <v>2A</v>
      </c>
      <c r="AO46" s="54">
        <v>1</v>
      </c>
      <c r="AP46" s="48" t="str">
        <f>INDEX(table3,MATCH($K46,'Tham chiếu'!$A$29:$A$37,1),MATCH(DS!$L46,'Tham chiếu'!$B$28:$T$28,1))</f>
        <v>2A</v>
      </c>
      <c r="AQ46" s="48">
        <v>1</v>
      </c>
      <c r="AR46" s="77">
        <f>INDEX(table7,MATCH($K46,'Tham chiếu'!$A$78:$A$87,1),MATCH(DS!$L46,'Tham chiếu'!$B$77:$T$77,1))</f>
        <v>2</v>
      </c>
      <c r="AS46" s="49">
        <v>1</v>
      </c>
      <c r="AT46" s="48">
        <f>INDEX(table6,MATCH($K46,'Tham chiếu'!$A$65:$A$74,1),MATCH(DS!$L46,'Tham chiếu'!$B$64:$T$64,1))</f>
        <v>2</v>
      </c>
      <c r="AU46" s="57">
        <f t="shared" si="4"/>
        <v>2609000</v>
      </c>
      <c r="AV46" s="58">
        <v>1293000</v>
      </c>
      <c r="AW46" s="59" t="b">
        <f t="shared" si="11"/>
        <v>0</v>
      </c>
    </row>
    <row r="47" spans="1:49" ht="27.6" customHeight="1" x14ac:dyDescent="0.25">
      <c r="A47" s="3">
        <v>42</v>
      </c>
      <c r="B47" s="9" t="s">
        <v>2364</v>
      </c>
      <c r="C47" s="9" t="s">
        <v>1499</v>
      </c>
      <c r="D47" s="9" t="s">
        <v>34</v>
      </c>
      <c r="E47" s="9" t="str">
        <f t="shared" si="8"/>
        <v>Nguyễn Duy Minh</v>
      </c>
      <c r="F47" s="9" t="b">
        <f t="shared" si="9"/>
        <v>0</v>
      </c>
      <c r="G47" s="9" t="s">
        <v>3564</v>
      </c>
      <c r="H47" s="9"/>
      <c r="I47" s="9" t="s">
        <v>18</v>
      </c>
      <c r="J47" s="9" t="str">
        <f t="shared" si="10"/>
        <v>1CI10</v>
      </c>
      <c r="K47" s="9">
        <v>120</v>
      </c>
      <c r="L47" s="9">
        <v>28</v>
      </c>
      <c r="M47" s="9" t="s">
        <v>36</v>
      </c>
      <c r="N47" s="9" t="s">
        <v>192</v>
      </c>
      <c r="O47" s="9"/>
      <c r="P47" s="9"/>
      <c r="Q47" s="9"/>
      <c r="R47" s="9"/>
      <c r="S47" s="9" t="s">
        <v>3565</v>
      </c>
      <c r="T47" s="9" t="s">
        <v>3566</v>
      </c>
      <c r="U47" s="9" t="s">
        <v>3567</v>
      </c>
      <c r="V47" s="30" t="s">
        <v>4295</v>
      </c>
      <c r="W47" s="48">
        <v>1</v>
      </c>
      <c r="X47" s="48">
        <f>INDEX(table1,MATCH($K47,'Tham chiếu'!$A$3:$A$13,1),MATCH(DS!$L47,'Tham chiếu'!$B$2:$M$2,1))</f>
        <v>55</v>
      </c>
      <c r="Y47" s="49">
        <v>2</v>
      </c>
      <c r="Z47" s="48">
        <f>INDEX(table1,MATCH($K47,'Tham chiếu'!$A$3:$A$13,1),MATCH(DS!$L47,'Tham chiếu'!$B$2:$M$2,1))</f>
        <v>55</v>
      </c>
      <c r="AA47" s="50">
        <v>2</v>
      </c>
      <c r="AB47" s="50">
        <f>INDEX(table2,MATCH($K47,'Tham chiếu'!$A$17:$A$25,1),MATCH(DS!$L47,'Tham chiếu'!$B$16:$S$16,1))</f>
        <v>3</v>
      </c>
      <c r="AC47" s="53"/>
      <c r="AD47" s="73" t="str">
        <f>INDEX(table4,MATCH($K47,'Tham chiếu'!$A$41:$A$49,1),MATCH(DS!$L47,'Tham chiếu'!$B$40:$T$40,1))</f>
        <v>2B</v>
      </c>
      <c r="AE47" s="54">
        <v>2</v>
      </c>
      <c r="AF47" s="74" t="str">
        <f>INDEX(table3,MATCH($K47,'Tham chiếu'!$A$29:$A$37,1),MATCH(DS!$L47,'Tham chiếu'!$B$28:$T$28,1))</f>
        <v>2B</v>
      </c>
      <c r="AG47" s="48">
        <v>1</v>
      </c>
      <c r="AH47" s="48">
        <f>INDEX(table5,MATCH($K47,'Tham chiếu'!$A$53:$A$61,1),MATCH(DS!$L47,'Tham chiếu'!$B$52:$T$52,1))</f>
        <v>3</v>
      </c>
      <c r="AI47" s="49">
        <v>2</v>
      </c>
      <c r="AJ47" s="48">
        <f>INDEX(table5,MATCH($K47,'Tham chiếu'!$A$53:$A$61,1),MATCH(DS!$L47,'Tham chiếu'!$B$52:$T$52,1))</f>
        <v>3</v>
      </c>
      <c r="AK47" s="50">
        <v>1</v>
      </c>
      <c r="AL47" s="48">
        <f>INDEX(table5,MATCH($K47,'Tham chiếu'!$A$53:$A$61,1),MATCH(DS!$L47,'Tham chiếu'!$B$52:$T$52,1))</f>
        <v>3</v>
      </c>
      <c r="AM47" s="53">
        <v>1</v>
      </c>
      <c r="AN47" s="50">
        <f>INDEX(table2,MATCH($K47,'Tham chiếu'!$A$17:$A$25,1),MATCH(DS!$L47,'Tham chiếu'!$B$16:$S$16,1))</f>
        <v>3</v>
      </c>
      <c r="AO47" s="54">
        <v>1</v>
      </c>
      <c r="AP47" s="48" t="str">
        <f>INDEX(table3,MATCH($K47,'Tham chiếu'!$A$29:$A$37,1),MATCH(DS!$L47,'Tham chiếu'!$B$28:$T$28,1))</f>
        <v>2B</v>
      </c>
      <c r="AQ47" s="48">
        <v>1</v>
      </c>
      <c r="AR47" s="77">
        <f>INDEX(table7,MATCH($K47,'Tham chiếu'!$A$78:$A$87,1),MATCH(DS!$L47,'Tham chiếu'!$B$77:$T$77,1))</f>
        <v>2</v>
      </c>
      <c r="AS47" s="49">
        <v>1</v>
      </c>
      <c r="AT47" s="48">
        <f>INDEX(table6,MATCH($K47,'Tham chiếu'!$A$65:$A$74,1),MATCH(DS!$L47,'Tham chiếu'!$B$64:$T$64,1))</f>
        <v>3</v>
      </c>
      <c r="AU47" s="57">
        <f t="shared" si="4"/>
        <v>3229000</v>
      </c>
      <c r="AV47" s="58">
        <v>1534000</v>
      </c>
      <c r="AW47" s="59" t="b">
        <f t="shared" si="11"/>
        <v>0</v>
      </c>
    </row>
    <row r="48" spans="1:49" ht="27.6" customHeight="1" x14ac:dyDescent="0.25">
      <c r="A48" s="3">
        <v>43</v>
      </c>
      <c r="B48" s="9" t="s">
        <v>123</v>
      </c>
      <c r="C48" s="9" t="s">
        <v>1697</v>
      </c>
      <c r="D48" s="9" t="s">
        <v>34</v>
      </c>
      <c r="E48" s="9" t="str">
        <f t="shared" si="8"/>
        <v>Nguyễn Quốc Minh</v>
      </c>
      <c r="F48" s="9" t="b">
        <f t="shared" si="9"/>
        <v>0</v>
      </c>
      <c r="G48" s="9" t="s">
        <v>1698</v>
      </c>
      <c r="H48" s="9" t="str">
        <f>RIGHT(G48,4)</f>
        <v>2017</v>
      </c>
      <c r="I48" s="9" t="s">
        <v>18</v>
      </c>
      <c r="J48" s="9" t="str">
        <f t="shared" si="10"/>
        <v>1CI10</v>
      </c>
      <c r="K48" s="48">
        <v>118</v>
      </c>
      <c r="L48" s="48">
        <v>23</v>
      </c>
      <c r="M48" s="9" t="s">
        <v>36</v>
      </c>
      <c r="N48" s="9" t="s">
        <v>192</v>
      </c>
      <c r="O48" s="9"/>
      <c r="P48" s="9"/>
      <c r="Q48" s="9"/>
      <c r="R48" s="9"/>
      <c r="S48" s="9" t="s">
        <v>1699</v>
      </c>
      <c r="T48" s="9" t="s">
        <v>1700</v>
      </c>
      <c r="U48" s="9" t="s">
        <v>1701</v>
      </c>
      <c r="V48" s="30" t="s">
        <v>3733</v>
      </c>
      <c r="W48" s="9">
        <v>1</v>
      </c>
      <c r="X48" s="48">
        <f>INDEX(table1,MATCH($K48,'Tham chiếu'!$A$3:$A$13,1),MATCH(DS!$L48,'Tham chiếu'!$B$2:$M$2,1))</f>
        <v>50</v>
      </c>
      <c r="Y48" s="9">
        <v>1</v>
      </c>
      <c r="Z48" s="48">
        <f>INDEX(table1,MATCH($K48,'Tham chiếu'!$A$3:$A$13,1),MATCH(DS!$L48,'Tham chiếu'!$B$2:$M$2,1))</f>
        <v>50</v>
      </c>
      <c r="AA48" s="9">
        <v>2</v>
      </c>
      <c r="AB48" s="50">
        <f>INDEX(table2,MATCH($K48,'Tham chiếu'!$A$17:$A$25,1),MATCH(DS!$L48,'Tham chiếu'!$B$16:$S$16,1))</f>
        <v>1</v>
      </c>
      <c r="AC48" s="9"/>
      <c r="AD48" s="73" t="str">
        <f>INDEX(table4,MATCH($K48,'Tham chiếu'!$A$41:$A$49,1),MATCH(DS!$L48,'Tham chiếu'!$B$40:$T$40,1))</f>
        <v>2A</v>
      </c>
      <c r="AE48" s="9">
        <v>2</v>
      </c>
      <c r="AF48" s="74">
        <f>INDEX(table3,MATCH($K48,'Tham chiếu'!$A$29:$A$37,1),MATCH(DS!$L48,'Tham chiếu'!$B$28:$T$28,1))</f>
        <v>2</v>
      </c>
      <c r="AG48" s="9">
        <v>1</v>
      </c>
      <c r="AH48" s="48">
        <f>INDEX(table5,MATCH($K48,'Tham chiếu'!$A$53:$A$61,1),MATCH(DS!$L48,'Tham chiếu'!$B$52:$T$52,1))</f>
        <v>2</v>
      </c>
      <c r="AI48" s="9">
        <v>2</v>
      </c>
      <c r="AJ48" s="48">
        <f>INDEX(table5,MATCH($K48,'Tham chiếu'!$A$53:$A$61,1),MATCH(DS!$L48,'Tham chiếu'!$B$52:$T$52,1))</f>
        <v>2</v>
      </c>
      <c r="AK48" s="9">
        <v>2</v>
      </c>
      <c r="AL48" s="48">
        <f>INDEX(table5,MATCH($K48,'Tham chiếu'!$A$53:$A$61,1),MATCH(DS!$L48,'Tham chiếu'!$B$52:$T$52,1))</f>
        <v>2</v>
      </c>
      <c r="AM48" s="9">
        <v>1</v>
      </c>
      <c r="AN48" s="50">
        <f>INDEX(table2,MATCH($K48,'Tham chiếu'!$A$17:$A$25,1),MATCH(DS!$L48,'Tham chiếu'!$B$16:$S$16,1))</f>
        <v>1</v>
      </c>
      <c r="AO48" s="9">
        <v>2</v>
      </c>
      <c r="AP48" s="48">
        <f>INDEX(table3,MATCH($K48,'Tham chiếu'!$A$29:$A$37,1),MATCH(DS!$L48,'Tham chiếu'!$B$28:$T$28,1))</f>
        <v>2</v>
      </c>
      <c r="AQ48" s="48">
        <v>1</v>
      </c>
      <c r="AR48" s="77">
        <f>INDEX(table7,MATCH($K48,'Tham chiếu'!$A$78:$A$87,1),MATCH(DS!$L48,'Tham chiếu'!$B$77:$T$77,1))</f>
        <v>1</v>
      </c>
      <c r="AS48" s="9">
        <v>1</v>
      </c>
      <c r="AT48" s="48">
        <f>INDEX(table6,MATCH($K48,'Tham chiếu'!$A$65:$A$74,1),MATCH(DS!$L48,'Tham chiếu'!$B$64:$T$64,1))</f>
        <v>2</v>
      </c>
      <c r="AU48" s="57">
        <f t="shared" si="4"/>
        <v>3289000</v>
      </c>
      <c r="AV48" s="58">
        <v>1982000</v>
      </c>
      <c r="AW48" s="59" t="b">
        <f t="shared" si="11"/>
        <v>0</v>
      </c>
    </row>
    <row r="49" spans="1:49" ht="27.6" customHeight="1" x14ac:dyDescent="0.25">
      <c r="A49" s="3">
        <v>44</v>
      </c>
      <c r="B49" s="9" t="s">
        <v>2364</v>
      </c>
      <c r="C49" s="9" t="s">
        <v>3638</v>
      </c>
      <c r="D49" s="9" t="s">
        <v>276</v>
      </c>
      <c r="E49" s="9" t="str">
        <f t="shared" si="8"/>
        <v>Nguyễn Trà  My</v>
      </c>
      <c r="F49" s="9" t="b">
        <f t="shared" si="9"/>
        <v>0</v>
      </c>
      <c r="G49" s="9" t="s">
        <v>1665</v>
      </c>
      <c r="H49" s="9"/>
      <c r="I49" s="9" t="s">
        <v>44</v>
      </c>
      <c r="J49" s="9" t="str">
        <f t="shared" si="10"/>
        <v>1CI10</v>
      </c>
      <c r="K49" s="9">
        <v>120</v>
      </c>
      <c r="L49" s="9">
        <v>21</v>
      </c>
      <c r="M49" s="9" t="s">
        <v>36</v>
      </c>
      <c r="N49" s="9" t="s">
        <v>192</v>
      </c>
      <c r="O49" s="9"/>
      <c r="P49" s="9"/>
      <c r="Q49" s="9"/>
      <c r="R49" s="9"/>
      <c r="S49" s="9" t="s">
        <v>2598</v>
      </c>
      <c r="T49" s="9" t="s">
        <v>3572</v>
      </c>
      <c r="U49" s="9" t="s">
        <v>3573</v>
      </c>
      <c r="V49" s="30" t="s">
        <v>4298</v>
      </c>
      <c r="W49" s="48">
        <v>1</v>
      </c>
      <c r="X49" s="48">
        <f>INDEX(table1,MATCH($K49,'Tham chiếu'!$A$3:$A$13,1),MATCH(DS!$L49,'Tham chiếu'!$B$2:$M$2,1))</f>
        <v>50</v>
      </c>
      <c r="Y49" s="49"/>
      <c r="Z49" s="48"/>
      <c r="AA49" s="50"/>
      <c r="AB49" s="50"/>
      <c r="AC49" s="53">
        <v>3</v>
      </c>
      <c r="AD49" s="73" t="str">
        <f>INDEX(table4,MATCH($K49,'Tham chiếu'!$A$41:$A$49,1),MATCH(DS!$L49,'Tham chiếu'!$B$40:$T$40,1))</f>
        <v>2A</v>
      </c>
      <c r="AE49" s="54"/>
      <c r="AF49" s="74"/>
      <c r="AG49" s="48">
        <v>2</v>
      </c>
      <c r="AH49" s="48">
        <f>INDEX(table5,MATCH($K49,'Tham chiếu'!$A$53:$A$61,1),MATCH(DS!$L49,'Tham chiếu'!$B$52:$T$52,1))</f>
        <v>2</v>
      </c>
      <c r="AI49" s="49">
        <v>2</v>
      </c>
      <c r="AJ49" s="48">
        <f>INDEX(table5,MATCH($K49,'Tham chiếu'!$A$53:$A$61,1),MATCH(DS!$L49,'Tham chiếu'!$B$52:$T$52,1))</f>
        <v>2</v>
      </c>
      <c r="AK49" s="50"/>
      <c r="AL49" s="48"/>
      <c r="AM49" s="53">
        <v>1</v>
      </c>
      <c r="AN49" s="50" t="str">
        <f>INDEX(table2,MATCH($K49,'Tham chiếu'!$A$17:$A$25,1),MATCH(DS!$L49,'Tham chiếu'!$B$16:$S$16,1))</f>
        <v>2A</v>
      </c>
      <c r="AO49" s="54">
        <v>1</v>
      </c>
      <c r="AP49" s="48" t="str">
        <f>INDEX(table3,MATCH($K49,'Tham chiếu'!$A$29:$A$37,1),MATCH(DS!$L49,'Tham chiếu'!$B$28:$T$28,1))</f>
        <v>2A</v>
      </c>
      <c r="AQ49" s="48">
        <v>1</v>
      </c>
      <c r="AR49" s="77">
        <f>INDEX(table7,MATCH($K49,'Tham chiếu'!$A$78:$A$87,1),MATCH(DS!$L49,'Tham chiếu'!$B$77:$T$77,1))</f>
        <v>1</v>
      </c>
      <c r="AS49" s="49"/>
      <c r="AT49" s="48"/>
      <c r="AU49" s="57">
        <f t="shared" si="4"/>
        <v>2077000</v>
      </c>
      <c r="AV49" s="58">
        <v>1655000</v>
      </c>
      <c r="AW49" s="59" t="b">
        <f t="shared" si="11"/>
        <v>0</v>
      </c>
    </row>
    <row r="50" spans="1:49" ht="27.6" customHeight="1" x14ac:dyDescent="0.25">
      <c r="A50" s="3">
        <v>45</v>
      </c>
      <c r="B50" s="9" t="s">
        <v>16</v>
      </c>
      <c r="C50" s="9" t="s">
        <v>2304</v>
      </c>
      <c r="D50" s="9" t="s">
        <v>58</v>
      </c>
      <c r="E50" s="9" t="str">
        <f t="shared" si="8"/>
        <v>Hà Thảo Nguyên</v>
      </c>
      <c r="F50" s="9" t="b">
        <f t="shared" si="9"/>
        <v>0</v>
      </c>
      <c r="G50" s="9" t="s">
        <v>2309</v>
      </c>
      <c r="H50" s="9" t="str">
        <f t="shared" ref="H50:H61" si="13">RIGHT(G50,4)</f>
        <v>2017</v>
      </c>
      <c r="I50" s="9" t="s">
        <v>44</v>
      </c>
      <c r="J50" s="9" t="str">
        <f t="shared" si="10"/>
        <v>1CI10</v>
      </c>
      <c r="K50" s="9">
        <v>122</v>
      </c>
      <c r="L50" s="9">
        <v>22</v>
      </c>
      <c r="M50" s="9" t="s">
        <v>36</v>
      </c>
      <c r="N50" s="9" t="s">
        <v>192</v>
      </c>
      <c r="O50" s="9"/>
      <c r="P50" s="9"/>
      <c r="Q50" s="9"/>
      <c r="R50" s="9"/>
      <c r="S50" s="9" t="s">
        <v>2083</v>
      </c>
      <c r="T50" s="9" t="s">
        <v>2578</v>
      </c>
      <c r="U50" s="9" t="s">
        <v>2579</v>
      </c>
      <c r="V50" s="30" t="s">
        <v>3734</v>
      </c>
      <c r="W50" s="48">
        <v>1</v>
      </c>
      <c r="X50" s="48">
        <f>INDEX(table1,MATCH($K5,'Tham chiếu'!$A$3:$A$13,1),MATCH(DS!$L5,'Tham chiếu'!$B$2:$M$2,1))</f>
        <v>45</v>
      </c>
      <c r="Y50" s="49">
        <v>1</v>
      </c>
      <c r="Z50" s="48">
        <f>INDEX(table1,MATCH($K50,'Tham chiếu'!$A$3:$A$13,1),MATCH(DS!$L50,'Tham chiếu'!$B$2:$M$2,1))</f>
        <v>50</v>
      </c>
      <c r="AA50" s="50">
        <v>1</v>
      </c>
      <c r="AB50" s="50" t="str">
        <f>INDEX(table2,MATCH($K50,'Tham chiếu'!$A$17:$A$25,1),MATCH(DS!$L50,'Tham chiếu'!$B$16:$S$16,1))</f>
        <v>2A</v>
      </c>
      <c r="AC50" s="53">
        <v>2</v>
      </c>
      <c r="AD50" s="73" t="str">
        <f>INDEX(table4,MATCH($K50,'Tham chiếu'!$A$41:$A$49,1),MATCH(DS!$L50,'Tham chiếu'!$B$40:$T$40,1))</f>
        <v>2A</v>
      </c>
      <c r="AE50" s="54"/>
      <c r="AF50" s="74"/>
      <c r="AG50" s="48">
        <v>1</v>
      </c>
      <c r="AH50" s="48">
        <f>INDEX(table5,MATCH($K50,'Tham chiếu'!$A$53:$A$61,1),MATCH(DS!$L50,'Tham chiếu'!$B$52:$T$52,1))</f>
        <v>2</v>
      </c>
      <c r="AI50" s="49">
        <v>2</v>
      </c>
      <c r="AJ50" s="48">
        <f>INDEX(table5,MATCH($K50,'Tham chiếu'!$A$53:$A$61,1),MATCH(DS!$L50,'Tham chiếu'!$B$52:$T$52,1))</f>
        <v>2</v>
      </c>
      <c r="AK50" s="53">
        <v>1</v>
      </c>
      <c r="AL50" s="48">
        <f>INDEX(table5,MATCH($K50,'Tham chiếu'!$A$53:$A$61,1),MATCH(DS!$L50,'Tham chiếu'!$B$52:$T$52,1))</f>
        <v>2</v>
      </c>
      <c r="AM50" s="50">
        <v>1</v>
      </c>
      <c r="AN50" s="50" t="str">
        <f>INDEX(table2,MATCH($K50,'Tham chiếu'!$A$17:$A$25,1),MATCH(DS!$L50,'Tham chiếu'!$B$16:$S$16,1))</f>
        <v>2A</v>
      </c>
      <c r="AO50" s="54">
        <v>1</v>
      </c>
      <c r="AP50" s="48" t="str">
        <f>INDEX(table3,MATCH($K50,'Tham chiếu'!$A$29:$A$37,1),MATCH(DS!$L50,'Tham chiếu'!$B$28:$T$28,1))</f>
        <v>2A</v>
      </c>
      <c r="AQ50" s="48">
        <v>1</v>
      </c>
      <c r="AR50" s="77">
        <f>INDEX(table7,MATCH($K50,'Tham chiếu'!$A$78:$A$87,1),MATCH(DS!$L50,'Tham chiếu'!$B$77:$T$77,1))</f>
        <v>1</v>
      </c>
      <c r="AS50" s="49">
        <v>1</v>
      </c>
      <c r="AT50" s="48">
        <f>INDEX(table6,MATCH($K50,'Tham chiếu'!$A$65:$A$74,1),MATCH(DS!$L50,'Tham chiếu'!$B$64:$T$64,1))</f>
        <v>2</v>
      </c>
      <c r="AU50" s="57">
        <f t="shared" si="4"/>
        <v>2687000</v>
      </c>
      <c r="AV50" s="58">
        <v>2381000</v>
      </c>
      <c r="AW50" s="59" t="b">
        <f t="shared" si="11"/>
        <v>0</v>
      </c>
    </row>
    <row r="51" spans="1:49" ht="27.6" customHeight="1" x14ac:dyDescent="0.25">
      <c r="A51" s="3">
        <v>46</v>
      </c>
      <c r="B51" s="9" t="s">
        <v>123</v>
      </c>
      <c r="C51" s="9" t="s">
        <v>153</v>
      </c>
      <c r="D51" s="9" t="s">
        <v>178</v>
      </c>
      <c r="E51" s="9" t="str">
        <f t="shared" si="8"/>
        <v>Nguyễn Hải Phong</v>
      </c>
      <c r="F51" s="9" t="b">
        <f t="shared" si="9"/>
        <v>0</v>
      </c>
      <c r="G51" s="9" t="s">
        <v>892</v>
      </c>
      <c r="H51" s="9" t="str">
        <f t="shared" si="13"/>
        <v>2017</v>
      </c>
      <c r="I51" s="9" t="s">
        <v>18</v>
      </c>
      <c r="J51" s="9" t="str">
        <f t="shared" si="10"/>
        <v>1CI10</v>
      </c>
      <c r="K51" s="9">
        <v>116.5</v>
      </c>
      <c r="L51" s="9">
        <v>19</v>
      </c>
      <c r="M51" s="9" t="s">
        <v>36</v>
      </c>
      <c r="N51" s="9" t="s">
        <v>192</v>
      </c>
      <c r="O51" s="9"/>
      <c r="P51" s="9"/>
      <c r="Q51" s="9"/>
      <c r="R51" s="9"/>
      <c r="S51" s="9" t="s">
        <v>2580</v>
      </c>
      <c r="T51" s="9" t="s">
        <v>2581</v>
      </c>
      <c r="U51" s="9" t="s">
        <v>2582</v>
      </c>
      <c r="V51" s="30" t="s">
        <v>3706</v>
      </c>
      <c r="W51" s="48">
        <v>1</v>
      </c>
      <c r="X51" s="48">
        <f>INDEX(table1,MATCH($K51,'Tham chiếu'!$A$3:$A$13,1),MATCH(DS!$L51,'Tham chiếu'!$B$2:$M$2,1))</f>
        <v>50</v>
      </c>
      <c r="Y51" s="49">
        <v>1</v>
      </c>
      <c r="Z51" s="48">
        <f>INDEX(table1,MATCH($K51,'Tham chiếu'!$A$3:$A$13,1),MATCH(DS!$L51,'Tham chiếu'!$B$2:$M$2,1))</f>
        <v>50</v>
      </c>
      <c r="AA51" s="50">
        <v>1</v>
      </c>
      <c r="AB51" s="50">
        <f>INDEX(table2,MATCH($K51,'Tham chiếu'!$A$17:$A$25,1),MATCH(DS!$L51,'Tham chiếu'!$B$16:$S$16,1))</f>
        <v>1</v>
      </c>
      <c r="AC51" s="53"/>
      <c r="AD51" s="73">
        <f>INDEX(table4,MATCH($K51,'Tham chiếu'!$A$41:$A$49,1),MATCH(DS!$L51,'Tham chiếu'!$B$40:$T$40,1))</f>
        <v>1</v>
      </c>
      <c r="AE51" s="54">
        <v>2</v>
      </c>
      <c r="AF51" s="74">
        <f>INDEX(table3,MATCH($K51,'Tham chiếu'!$A$29:$A$37,1),MATCH(DS!$L51,'Tham chiếu'!$B$28:$T$28,1))</f>
        <v>1</v>
      </c>
      <c r="AG51" s="48">
        <v>1</v>
      </c>
      <c r="AH51" s="48">
        <f>INDEX(table5,MATCH($K51,'Tham chiếu'!$A$53:$A$61,1),MATCH(DS!$L51,'Tham chiếu'!$B$52:$T$52,1))</f>
        <v>1</v>
      </c>
      <c r="AI51" s="49">
        <v>2</v>
      </c>
      <c r="AJ51" s="48">
        <f>INDEX(table5,MATCH($K51,'Tham chiếu'!$A$53:$A$61,1),MATCH(DS!$L51,'Tham chiếu'!$B$52:$T$52,1))</f>
        <v>1</v>
      </c>
      <c r="AK51" s="53">
        <v>1</v>
      </c>
      <c r="AL51" s="48">
        <f>INDEX(table5,MATCH($K51,'Tham chiếu'!$A$53:$A$61,1),MATCH(DS!$L51,'Tham chiếu'!$B$52:$T$52,1))</f>
        <v>1</v>
      </c>
      <c r="AM51" s="50">
        <v>1</v>
      </c>
      <c r="AN51" s="50">
        <f>INDEX(table2,MATCH($K51,'Tham chiếu'!$A$17:$A$25,1),MATCH(DS!$L51,'Tham chiếu'!$B$16:$S$16,1))</f>
        <v>1</v>
      </c>
      <c r="AO51" s="54">
        <v>1</v>
      </c>
      <c r="AP51" s="48">
        <f>INDEX(table3,MATCH($K51,'Tham chiếu'!$A$29:$A$37,1),MATCH(DS!$L51,'Tham chiếu'!$B$28:$T$28,1))</f>
        <v>1</v>
      </c>
      <c r="AQ51" s="48">
        <v>1</v>
      </c>
      <c r="AR51" s="77">
        <f>INDEX(table7,MATCH($K51,'Tham chiếu'!$A$78:$A$87,1),MATCH(DS!$L51,'Tham chiếu'!$B$77:$T$77,1))</f>
        <v>1</v>
      </c>
      <c r="AS51" s="49">
        <v>1</v>
      </c>
      <c r="AT51" s="48">
        <f>INDEX(table6,MATCH($K51,'Tham chiếu'!$A$65:$A$74,1),MATCH(DS!$L51,'Tham chiếu'!$B$64:$T$64,1))</f>
        <v>1</v>
      </c>
      <c r="AU51" s="57">
        <f t="shared" si="4"/>
        <v>2751000</v>
      </c>
      <c r="AV51" s="58">
        <v>2028000</v>
      </c>
      <c r="AW51" s="59" t="b">
        <f t="shared" si="11"/>
        <v>0</v>
      </c>
    </row>
    <row r="52" spans="1:49" ht="27.6" customHeight="1" x14ac:dyDescent="0.25">
      <c r="A52" s="3">
        <v>47</v>
      </c>
      <c r="B52" s="9" t="s">
        <v>123</v>
      </c>
      <c r="C52" s="9" t="s">
        <v>2305</v>
      </c>
      <c r="D52" s="9" t="s">
        <v>331</v>
      </c>
      <c r="E52" s="9" t="str">
        <f t="shared" si="8"/>
        <v>Trần An Phương</v>
      </c>
      <c r="F52" s="9" t="b">
        <f t="shared" si="9"/>
        <v>0</v>
      </c>
      <c r="G52" s="9" t="s">
        <v>1679</v>
      </c>
      <c r="H52" s="9" t="str">
        <f t="shared" si="13"/>
        <v>2017</v>
      </c>
      <c r="I52" s="9" t="s">
        <v>44</v>
      </c>
      <c r="J52" s="9" t="str">
        <f t="shared" si="10"/>
        <v>1CI10</v>
      </c>
      <c r="K52" s="9">
        <v>120</v>
      </c>
      <c r="L52" s="9">
        <v>25</v>
      </c>
      <c r="M52" s="9" t="s">
        <v>36</v>
      </c>
      <c r="N52" s="9" t="s">
        <v>192</v>
      </c>
      <c r="O52" s="9"/>
      <c r="P52" s="9"/>
      <c r="Q52" s="9"/>
      <c r="R52" s="9"/>
      <c r="S52" s="9" t="s">
        <v>2583</v>
      </c>
      <c r="T52" s="9" t="s">
        <v>2584</v>
      </c>
      <c r="U52" s="9" t="s">
        <v>2585</v>
      </c>
      <c r="V52" s="30" t="s">
        <v>3735</v>
      </c>
      <c r="W52" s="48">
        <v>1</v>
      </c>
      <c r="X52" s="48">
        <f>INDEX(table1,MATCH($K52,'Tham chiếu'!$A$3:$A$13,1),MATCH(DS!$L52,'Tham chiếu'!$B$2:$M$2,1))</f>
        <v>50</v>
      </c>
      <c r="Y52" s="49">
        <v>2</v>
      </c>
      <c r="Z52" s="48">
        <f>INDEX(table1,MATCH($K52,'Tham chiếu'!$A$3:$A$13,1),MATCH(DS!$L52,'Tham chiếu'!$B$2:$M$2,1))</f>
        <v>50</v>
      </c>
      <c r="AA52" s="50"/>
      <c r="AB52" s="50"/>
      <c r="AC52" s="53">
        <v>2</v>
      </c>
      <c r="AD52" s="73" t="str">
        <f>INDEX(table4,MATCH($K52,'Tham chiếu'!$A$41:$A$49,1),MATCH(DS!$L52,'Tham chiếu'!$B$40:$T$40,1))</f>
        <v>2B</v>
      </c>
      <c r="AE52" s="54"/>
      <c r="AF52" s="74"/>
      <c r="AG52" s="48">
        <v>1</v>
      </c>
      <c r="AH52" s="48">
        <f>INDEX(table5,MATCH($K52,'Tham chiếu'!$A$53:$A$61,1),MATCH(DS!$L52,'Tham chiếu'!$B$52:$T$52,1))</f>
        <v>3</v>
      </c>
      <c r="AI52" s="49">
        <v>1</v>
      </c>
      <c r="AJ52" s="48">
        <f>INDEX(table5,MATCH($K52,'Tham chiếu'!$A$53:$A$61,1),MATCH(DS!$L52,'Tham chiếu'!$B$52:$T$52,1))</f>
        <v>3</v>
      </c>
      <c r="AK52" s="53">
        <v>1</v>
      </c>
      <c r="AL52" s="48">
        <f>INDEX(table5,MATCH($K52,'Tham chiếu'!$A$53:$A$61,1),MATCH(DS!$L52,'Tham chiếu'!$B$52:$T$52,1))</f>
        <v>3</v>
      </c>
      <c r="AM52" s="50">
        <v>1</v>
      </c>
      <c r="AN52" s="50" t="str">
        <f>INDEX(table2,MATCH($K52,'Tham chiếu'!$A$17:$A$25,1),MATCH(DS!$L52,'Tham chiếu'!$B$16:$S$16,1))</f>
        <v>2A</v>
      </c>
      <c r="AO52" s="54">
        <v>1</v>
      </c>
      <c r="AP52" s="48" t="str">
        <f>INDEX(table3,MATCH($K52,'Tham chiếu'!$A$29:$A$37,1),MATCH(DS!$L52,'Tham chiếu'!$B$28:$T$28,1))</f>
        <v>2A</v>
      </c>
      <c r="AQ52" s="48">
        <v>1</v>
      </c>
      <c r="AR52" s="77">
        <f>INDEX(table7,MATCH($K52,'Tham chiếu'!$A$78:$A$87,1),MATCH(DS!$L52,'Tham chiếu'!$B$77:$T$77,1))</f>
        <v>2</v>
      </c>
      <c r="AS52" s="49">
        <v>1</v>
      </c>
      <c r="AT52" s="48">
        <f>INDEX(table6,MATCH($K52,'Tham chiếu'!$A$65:$A$74,1),MATCH(DS!$L52,'Tham chiếu'!$B$64:$T$64,1))</f>
        <v>2</v>
      </c>
      <c r="AU52" s="57">
        <f t="shared" si="4"/>
        <v>2425000</v>
      </c>
      <c r="AV52" s="58">
        <v>2604000</v>
      </c>
      <c r="AW52" s="59" t="b">
        <f t="shared" si="11"/>
        <v>0</v>
      </c>
    </row>
    <row r="53" spans="1:49" ht="27.6" customHeight="1" x14ac:dyDescent="0.25">
      <c r="A53" s="3">
        <v>48</v>
      </c>
      <c r="B53" s="9" t="s">
        <v>123</v>
      </c>
      <c r="C53" s="9" t="s">
        <v>2249</v>
      </c>
      <c r="D53" s="9" t="s">
        <v>2022</v>
      </c>
      <c r="E53" s="9" t="str">
        <f t="shared" si="8"/>
        <v>Mẫn Mai Tú</v>
      </c>
      <c r="F53" s="9" t="b">
        <f t="shared" si="9"/>
        <v>0</v>
      </c>
      <c r="G53" s="9" t="s">
        <v>2048</v>
      </c>
      <c r="H53" s="9" t="str">
        <f t="shared" si="13"/>
        <v>2017</v>
      </c>
      <c r="I53" s="9" t="s">
        <v>44</v>
      </c>
      <c r="J53" s="9" t="str">
        <f t="shared" si="10"/>
        <v>1CI10</v>
      </c>
      <c r="K53" s="48">
        <v>120</v>
      </c>
      <c r="L53" s="48">
        <v>22</v>
      </c>
      <c r="M53" s="9" t="s">
        <v>36</v>
      </c>
      <c r="N53" s="9" t="s">
        <v>192</v>
      </c>
      <c r="O53" s="9"/>
      <c r="P53" s="9"/>
      <c r="Q53" s="9"/>
      <c r="R53" s="9"/>
      <c r="S53" s="9" t="s">
        <v>2049</v>
      </c>
      <c r="T53" s="9" t="s">
        <v>2050</v>
      </c>
      <c r="U53" s="9" t="s">
        <v>2051</v>
      </c>
      <c r="V53" s="30" t="s">
        <v>3736</v>
      </c>
      <c r="W53" s="9">
        <v>1</v>
      </c>
      <c r="X53" s="48">
        <f>INDEX(table1,MATCH($K53,'Tham chiếu'!$A$3:$A$13,1),MATCH(DS!$L53,'Tham chiếu'!$B$2:$M$2,1))</f>
        <v>50</v>
      </c>
      <c r="Y53" s="9">
        <v>1</v>
      </c>
      <c r="Z53" s="48">
        <f>INDEX(table1,MATCH($K53,'Tham chiếu'!$A$3:$A$13,1),MATCH(DS!$L53,'Tham chiếu'!$B$2:$M$2,1))</f>
        <v>50</v>
      </c>
      <c r="AA53" s="9"/>
      <c r="AB53" s="50"/>
      <c r="AC53" s="9">
        <v>1</v>
      </c>
      <c r="AD53" s="73" t="str">
        <f>INDEX(table4,MATCH($K53,'Tham chiếu'!$A$41:$A$49,1),MATCH(DS!$L53,'Tham chiếu'!$B$40:$T$40,1))</f>
        <v>2A</v>
      </c>
      <c r="AE53" s="9"/>
      <c r="AF53" s="74"/>
      <c r="AG53" s="9"/>
      <c r="AH53" s="48"/>
      <c r="AI53" s="9"/>
      <c r="AJ53" s="48"/>
      <c r="AK53" s="9">
        <v>1</v>
      </c>
      <c r="AL53" s="48">
        <f>INDEX(table5,MATCH($K53,'Tham chiếu'!$A$53:$A$61,1),MATCH(DS!$L53,'Tham chiếu'!$B$52:$T$52,1))</f>
        <v>2</v>
      </c>
      <c r="AM53" s="9">
        <v>1</v>
      </c>
      <c r="AN53" s="50" t="str">
        <f>INDEX(table2,MATCH($K53,'Tham chiếu'!$A$17:$A$25,1),MATCH(DS!$L53,'Tham chiếu'!$B$16:$S$16,1))</f>
        <v>2A</v>
      </c>
      <c r="AO53" s="9">
        <v>1</v>
      </c>
      <c r="AP53" s="48" t="str">
        <f>INDEX(table3,MATCH($K53,'Tham chiếu'!$A$29:$A$37,1),MATCH(DS!$L53,'Tham chiếu'!$B$28:$T$28,1))</f>
        <v>2A</v>
      </c>
      <c r="AQ53" s="48">
        <v>1</v>
      </c>
      <c r="AR53" s="77">
        <f>INDEX(table7,MATCH($K53,'Tham chiếu'!$A$78:$A$87,1),MATCH(DS!$L53,'Tham chiếu'!$B$77:$T$77,1))</f>
        <v>1</v>
      </c>
      <c r="AS53" s="9"/>
      <c r="AT53" s="48"/>
      <c r="AU53" s="57">
        <f t="shared" si="4"/>
        <v>1293000</v>
      </c>
      <c r="AV53" s="58">
        <v>2181000</v>
      </c>
      <c r="AW53" s="59" t="b">
        <f t="shared" si="11"/>
        <v>0</v>
      </c>
    </row>
    <row r="54" spans="1:49" ht="27.6" customHeight="1" x14ac:dyDescent="0.25">
      <c r="A54" s="3">
        <v>49</v>
      </c>
      <c r="B54" s="9" t="s">
        <v>123</v>
      </c>
      <c r="C54" s="9" t="s">
        <v>2306</v>
      </c>
      <c r="D54" s="9" t="s">
        <v>283</v>
      </c>
      <c r="E54" s="9" t="str">
        <f t="shared" si="8"/>
        <v>Vũ Minh Lâm Tùng</v>
      </c>
      <c r="F54" s="9" t="b">
        <f t="shared" si="9"/>
        <v>0</v>
      </c>
      <c r="G54" s="9" t="s">
        <v>237</v>
      </c>
      <c r="H54" s="9" t="str">
        <f t="shared" si="13"/>
        <v>2017</v>
      </c>
      <c r="I54" s="9" t="s">
        <v>18</v>
      </c>
      <c r="J54" s="9" t="str">
        <f t="shared" si="10"/>
        <v>1CI10</v>
      </c>
      <c r="K54" s="9">
        <v>116</v>
      </c>
      <c r="L54" s="9">
        <v>19</v>
      </c>
      <c r="M54" s="9" t="s">
        <v>36</v>
      </c>
      <c r="N54" s="9" t="s">
        <v>192</v>
      </c>
      <c r="O54" s="9"/>
      <c r="P54" s="9"/>
      <c r="Q54" s="9"/>
      <c r="R54" s="9"/>
      <c r="S54" s="9" t="s">
        <v>126</v>
      </c>
      <c r="T54" s="9" t="s">
        <v>2586</v>
      </c>
      <c r="U54" s="9" t="s">
        <v>2587</v>
      </c>
      <c r="V54" s="30" t="s">
        <v>3737</v>
      </c>
      <c r="W54" s="48">
        <v>1</v>
      </c>
      <c r="X54" s="48">
        <f>INDEX(table1,MATCH($K54,'Tham chiếu'!$A$3:$A$13,1),MATCH(DS!$L54,'Tham chiếu'!$B$2:$M$2,1))</f>
        <v>50</v>
      </c>
      <c r="Y54" s="49">
        <v>1</v>
      </c>
      <c r="Z54" s="48">
        <f>INDEX(table1,MATCH($K54,'Tham chiếu'!$A$3:$A$13,1),MATCH(DS!$L54,'Tham chiếu'!$B$2:$M$2,1))</f>
        <v>50</v>
      </c>
      <c r="AA54" s="50"/>
      <c r="AB54" s="50"/>
      <c r="AC54" s="53"/>
      <c r="AD54" s="73"/>
      <c r="AE54" s="54">
        <v>1</v>
      </c>
      <c r="AF54" s="74">
        <f>INDEX(table3,MATCH($K54,'Tham chiếu'!$A$29:$A$37,1),MATCH(DS!$L54,'Tham chiếu'!$B$28:$T$28,1))</f>
        <v>1</v>
      </c>
      <c r="AG54" s="48">
        <v>1</v>
      </c>
      <c r="AH54" s="48">
        <f>INDEX(table5,MATCH($K54,'Tham chiếu'!$A$53:$A$61,1),MATCH(DS!$L54,'Tham chiếu'!$B$52:$T$52,1))</f>
        <v>1</v>
      </c>
      <c r="AI54" s="49">
        <v>1</v>
      </c>
      <c r="AJ54" s="48">
        <f>INDEX(table5,MATCH($K54,'Tham chiếu'!$A$53:$A$61,1),MATCH(DS!$L54,'Tham chiếu'!$B$52:$T$52,1))</f>
        <v>1</v>
      </c>
      <c r="AK54" s="53">
        <v>1</v>
      </c>
      <c r="AL54" s="48">
        <f>INDEX(table5,MATCH($K54,'Tham chiếu'!$A$53:$A$61,1),MATCH(DS!$L54,'Tham chiếu'!$B$52:$T$52,1))</f>
        <v>1</v>
      </c>
      <c r="AM54" s="50"/>
      <c r="AN54" s="50"/>
      <c r="AO54" s="54">
        <v>1</v>
      </c>
      <c r="AP54" s="48">
        <f>INDEX(table3,MATCH($K54,'Tham chiếu'!$A$29:$A$37,1),MATCH(DS!$L54,'Tham chiếu'!$B$28:$T$28,1))</f>
        <v>1</v>
      </c>
      <c r="AQ54" s="48">
        <v>1</v>
      </c>
      <c r="AR54" s="77">
        <f>INDEX(table7,MATCH($K54,'Tham chiếu'!$A$78:$A$87,1),MATCH(DS!$L54,'Tham chiếu'!$B$77:$T$77,1))</f>
        <v>1</v>
      </c>
      <c r="AS54" s="49"/>
      <c r="AT54" s="48"/>
      <c r="AU54" s="57">
        <f t="shared" si="4"/>
        <v>1534000</v>
      </c>
      <c r="AV54" s="58">
        <v>2902000</v>
      </c>
      <c r="AW54" s="59" t="b">
        <f t="shared" si="11"/>
        <v>0</v>
      </c>
    </row>
    <row r="55" spans="1:49" ht="21" customHeight="1" x14ac:dyDescent="0.25">
      <c r="A55" s="3">
        <v>50</v>
      </c>
      <c r="B55" s="9" t="s">
        <v>123</v>
      </c>
      <c r="C55" s="9" t="s">
        <v>2052</v>
      </c>
      <c r="D55" s="9" t="s">
        <v>2053</v>
      </c>
      <c r="E55" s="9" t="str">
        <f t="shared" si="8"/>
        <v>LÊ ĐỨC TRỌNG</v>
      </c>
      <c r="F55" s="9" t="b">
        <f t="shared" si="9"/>
        <v>0</v>
      </c>
      <c r="G55" s="9" t="s">
        <v>1327</v>
      </c>
      <c r="H55" s="9" t="str">
        <f t="shared" si="13"/>
        <v>2017</v>
      </c>
      <c r="I55" s="9" t="s">
        <v>18</v>
      </c>
      <c r="J55" s="9" t="str">
        <f t="shared" si="10"/>
        <v>1CI10</v>
      </c>
      <c r="K55" s="48">
        <v>120</v>
      </c>
      <c r="L55" s="48">
        <v>28</v>
      </c>
      <c r="M55" s="9" t="s">
        <v>36</v>
      </c>
      <c r="N55" s="9" t="s">
        <v>192</v>
      </c>
      <c r="O55" s="9"/>
      <c r="P55" s="9"/>
      <c r="Q55" s="9"/>
      <c r="R55" s="9"/>
      <c r="S55" s="9" t="s">
        <v>2054</v>
      </c>
      <c r="T55" s="9" t="s">
        <v>2055</v>
      </c>
      <c r="U55" s="9" t="s">
        <v>2056</v>
      </c>
      <c r="V55" s="30" t="s">
        <v>3738</v>
      </c>
      <c r="W55" s="9">
        <v>1</v>
      </c>
      <c r="X55" s="48">
        <f>INDEX(table1,MATCH($K55,'Tham chiếu'!$A$3:$A$13,1),MATCH(DS!$L55,'Tham chiếu'!$B$2:$M$2,1))</f>
        <v>55</v>
      </c>
      <c r="Y55" s="9">
        <v>1</v>
      </c>
      <c r="Z55" s="48">
        <f>INDEX(table1,MATCH($K55,'Tham chiếu'!$A$3:$A$13,1),MATCH(DS!$L55,'Tham chiếu'!$B$2:$M$2,1))</f>
        <v>55</v>
      </c>
      <c r="AA55" s="9">
        <v>1</v>
      </c>
      <c r="AB55" s="50">
        <f>INDEX(table2,MATCH($K55,'Tham chiếu'!$A$17:$A$25,1),MATCH(DS!$L55,'Tham chiếu'!$B$16:$S$16,1))</f>
        <v>3</v>
      </c>
      <c r="AC55" s="9"/>
      <c r="AD55" s="73" t="str">
        <f>INDEX(table4,MATCH($K55,'Tham chiếu'!$A$41:$A$49,1),MATCH(DS!$L55,'Tham chiếu'!$B$40:$T$40,1))</f>
        <v>2B</v>
      </c>
      <c r="AE55" s="9">
        <v>1</v>
      </c>
      <c r="AF55" s="74" t="str">
        <f>INDEX(table3,MATCH($K55,'Tham chiếu'!$A$29:$A$37,1),MATCH(DS!$L55,'Tham chiếu'!$B$28:$T$28,1))</f>
        <v>2B</v>
      </c>
      <c r="AG55" s="9">
        <v>1</v>
      </c>
      <c r="AH55" s="48">
        <f>INDEX(table5,MATCH($K55,'Tham chiếu'!$A$53:$A$61,1),MATCH(DS!$L55,'Tham chiếu'!$B$52:$T$52,1))</f>
        <v>3</v>
      </c>
      <c r="AI55" s="9">
        <v>1</v>
      </c>
      <c r="AJ55" s="48">
        <f>INDEX(table5,MATCH($K55,'Tham chiếu'!$A$53:$A$61,1),MATCH(DS!$L55,'Tham chiếu'!$B$52:$T$52,1))</f>
        <v>3</v>
      </c>
      <c r="AK55" s="9">
        <v>1</v>
      </c>
      <c r="AL55" s="48">
        <f>INDEX(table5,MATCH($K55,'Tham chiếu'!$A$53:$A$61,1),MATCH(DS!$L55,'Tham chiếu'!$B$52:$T$52,1))</f>
        <v>3</v>
      </c>
      <c r="AM55" s="9">
        <v>1</v>
      </c>
      <c r="AN55" s="50">
        <f>INDEX(table2,MATCH($K55,'Tham chiếu'!$A$17:$A$25,1),MATCH(DS!$L55,'Tham chiếu'!$B$16:$S$16,1))</f>
        <v>3</v>
      </c>
      <c r="AO55" s="9">
        <v>1</v>
      </c>
      <c r="AP55" s="48" t="str">
        <f>INDEX(table3,MATCH($K55,'Tham chiếu'!$A$29:$A$37,1),MATCH(DS!$L55,'Tham chiếu'!$B$28:$T$28,1))</f>
        <v>2B</v>
      </c>
      <c r="AQ55" s="48">
        <v>1</v>
      </c>
      <c r="AR55" s="77">
        <f>INDEX(table7,MATCH($K55,'Tham chiếu'!$A$78:$A$87,1),MATCH(DS!$L55,'Tham chiếu'!$B$77:$T$77,1))</f>
        <v>2</v>
      </c>
      <c r="AS55" s="9"/>
      <c r="AT55" s="48"/>
      <c r="AU55" s="57">
        <f t="shared" si="4"/>
        <v>1982000</v>
      </c>
      <c r="AV55" s="58">
        <v>2352000</v>
      </c>
      <c r="AW55" s="59" t="b">
        <f t="shared" si="11"/>
        <v>0</v>
      </c>
    </row>
    <row r="56" spans="1:49" ht="27.6" customHeight="1" x14ac:dyDescent="0.25">
      <c r="A56" s="3">
        <v>51</v>
      </c>
      <c r="B56" s="9" t="s">
        <v>123</v>
      </c>
      <c r="C56" s="9" t="s">
        <v>3637</v>
      </c>
      <c r="D56" s="9" t="s">
        <v>148</v>
      </c>
      <c r="E56" s="9" t="str">
        <f t="shared" si="8"/>
        <v>Lê Lam Vy</v>
      </c>
      <c r="F56" s="9" t="b">
        <f t="shared" si="9"/>
        <v>0</v>
      </c>
      <c r="G56" s="9" t="s">
        <v>2173</v>
      </c>
      <c r="H56" s="9" t="str">
        <f t="shared" si="13"/>
        <v>2017</v>
      </c>
      <c r="I56" s="9" t="s">
        <v>44</v>
      </c>
      <c r="J56" s="9" t="str">
        <f t="shared" si="10"/>
        <v>1CI10</v>
      </c>
      <c r="K56" s="48">
        <v>117</v>
      </c>
      <c r="L56" s="48">
        <v>18</v>
      </c>
      <c r="M56" s="9" t="s">
        <v>36</v>
      </c>
      <c r="N56" s="9" t="s">
        <v>192</v>
      </c>
      <c r="O56" s="9"/>
      <c r="P56" s="9"/>
      <c r="Q56" s="9"/>
      <c r="R56" s="9"/>
      <c r="S56" s="9" t="s">
        <v>490</v>
      </c>
      <c r="T56" s="9" t="s">
        <v>2174</v>
      </c>
      <c r="U56" s="9" t="s">
        <v>492</v>
      </c>
      <c r="V56" s="30" t="s">
        <v>3739</v>
      </c>
      <c r="W56" s="9">
        <v>1</v>
      </c>
      <c r="X56" s="48">
        <f>INDEX(table1,MATCH($K56,'Tham chiếu'!$A$3:$A$13,1),MATCH(DS!$L56,'Tham chiếu'!$B$2:$M$2,1))</f>
        <v>50</v>
      </c>
      <c r="Y56" s="9"/>
      <c r="Z56" s="48"/>
      <c r="AA56" s="9"/>
      <c r="AB56" s="50"/>
      <c r="AC56" s="9">
        <v>2</v>
      </c>
      <c r="AD56" s="73">
        <f>INDEX(table4,MATCH($K56,'Tham chiếu'!$A$41:$A$49,1),MATCH(DS!$L56,'Tham chiếu'!$B$40:$T$40,1))</f>
        <v>1</v>
      </c>
      <c r="AE56" s="9"/>
      <c r="AF56" s="74"/>
      <c r="AG56" s="9">
        <v>1</v>
      </c>
      <c r="AH56" s="48">
        <f>INDEX(table5,MATCH($K56,'Tham chiếu'!$A$53:$A$61,1),MATCH(DS!$L56,'Tham chiếu'!$B$52:$T$52,1))</f>
        <v>1</v>
      </c>
      <c r="AI56" s="9">
        <v>1</v>
      </c>
      <c r="AJ56" s="48">
        <f>INDEX(table5,MATCH($K56,'Tham chiếu'!$A$53:$A$61,1),MATCH(DS!$L56,'Tham chiếu'!$B$52:$T$52,1))</f>
        <v>1</v>
      </c>
      <c r="AK56" s="9">
        <v>1</v>
      </c>
      <c r="AL56" s="48">
        <f>INDEX(table5,MATCH($K56,'Tham chiếu'!$A$53:$A$61,1),MATCH(DS!$L56,'Tham chiếu'!$B$52:$T$52,1))</f>
        <v>1</v>
      </c>
      <c r="AM56" s="9">
        <v>1</v>
      </c>
      <c r="AN56" s="50">
        <f>INDEX(table2,MATCH($K56,'Tham chiếu'!$A$17:$A$25,1),MATCH(DS!$L56,'Tham chiếu'!$B$16:$S$16,1))</f>
        <v>1</v>
      </c>
      <c r="AO56" s="9">
        <v>1</v>
      </c>
      <c r="AP56" s="48">
        <f>INDEX(table3,MATCH($K56,'Tham chiếu'!$A$29:$A$37,1),MATCH(DS!$L56,'Tham chiếu'!$B$28:$T$28,1))</f>
        <v>1</v>
      </c>
      <c r="AQ56" s="48">
        <v>1</v>
      </c>
      <c r="AR56" s="77">
        <f>INDEX(table7,MATCH($K56,'Tham chiếu'!$A$78:$A$87,1),MATCH(DS!$L56,'Tham chiếu'!$B$77:$T$77,1))</f>
        <v>0</v>
      </c>
      <c r="AS56" s="9"/>
      <c r="AT56" s="48"/>
      <c r="AU56" s="57">
        <f t="shared" si="4"/>
        <v>1655000</v>
      </c>
      <c r="AV56" s="58">
        <v>2214000</v>
      </c>
      <c r="AW56" s="59" t="b">
        <f t="shared" si="11"/>
        <v>0</v>
      </c>
    </row>
    <row r="57" spans="1:49" ht="27.6" customHeight="1" x14ac:dyDescent="0.25">
      <c r="A57" s="3">
        <v>52</v>
      </c>
      <c r="B57" s="9" t="s">
        <v>123</v>
      </c>
      <c r="C57" s="9" t="s">
        <v>1608</v>
      </c>
      <c r="D57" s="9" t="s">
        <v>219</v>
      </c>
      <c r="E57" s="9" t="str">
        <f t="shared" si="8"/>
        <v>Phạm Đức An</v>
      </c>
      <c r="F57" s="9" t="b">
        <f t="shared" si="9"/>
        <v>0</v>
      </c>
      <c r="G57" s="9" t="s">
        <v>1450</v>
      </c>
      <c r="H57" s="9" t="str">
        <f t="shared" si="13"/>
        <v>2017</v>
      </c>
      <c r="I57" s="9" t="s">
        <v>18</v>
      </c>
      <c r="J57" s="9" t="str">
        <f t="shared" si="10"/>
        <v>1CI11</v>
      </c>
      <c r="K57" s="9">
        <v>112</v>
      </c>
      <c r="L57" s="9">
        <v>23</v>
      </c>
      <c r="M57" s="9" t="s">
        <v>36</v>
      </c>
      <c r="N57" s="9" t="s">
        <v>53</v>
      </c>
      <c r="O57" s="9"/>
      <c r="P57" s="9"/>
      <c r="Q57" s="9"/>
      <c r="R57" s="9"/>
      <c r="S57" s="9" t="s">
        <v>2588</v>
      </c>
      <c r="T57" s="9" t="s">
        <v>2589</v>
      </c>
      <c r="U57" s="9" t="s">
        <v>2590</v>
      </c>
      <c r="V57" s="30" t="s">
        <v>3740</v>
      </c>
      <c r="W57" s="48">
        <v>1</v>
      </c>
      <c r="X57" s="48">
        <f>INDEX(table1,MATCH($K57,'Tham chiếu'!$A$3:$A$13,1),MATCH(DS!$L57,'Tham chiếu'!$B$2:$M$2,1))</f>
        <v>50</v>
      </c>
      <c r="Y57" s="49">
        <v>1</v>
      </c>
      <c r="Z57" s="48">
        <f>INDEX(table1,MATCH($K57,'Tham chiếu'!$A$3:$A$13,1),MATCH(DS!$L57,'Tham chiếu'!$B$2:$M$2,1))</f>
        <v>50</v>
      </c>
      <c r="AA57" s="50">
        <v>1</v>
      </c>
      <c r="AB57" s="50">
        <f>INDEX(table2,MATCH($K57,'Tham chiếu'!$A$17:$A$25,1),MATCH(DS!$L57,'Tham chiếu'!$B$16:$S$16,1))</f>
        <v>1</v>
      </c>
      <c r="AC57" s="53"/>
      <c r="AD57" s="73" t="str">
        <f>INDEX(table4,MATCH($K57,'Tham chiếu'!$A$41:$A$49,1),MATCH(DS!$L57,'Tham chiếu'!$B$40:$T$40,1))</f>
        <v>2A</v>
      </c>
      <c r="AE57" s="54">
        <v>2</v>
      </c>
      <c r="AF57" s="74">
        <f>INDEX(table3,MATCH($K57,'Tham chiếu'!$A$29:$A$37,1),MATCH(DS!$L57,'Tham chiếu'!$B$28:$T$28,1))</f>
        <v>2</v>
      </c>
      <c r="AG57" s="48">
        <v>1</v>
      </c>
      <c r="AH57" s="48">
        <f>INDEX(table5,MATCH($K57,'Tham chiếu'!$A$53:$A$61,1),MATCH(DS!$L57,'Tham chiếu'!$B$52:$T$52,1))</f>
        <v>2</v>
      </c>
      <c r="AI57" s="49">
        <v>2</v>
      </c>
      <c r="AJ57" s="48">
        <f>INDEX(table5,MATCH($K57,'Tham chiếu'!$A$53:$A$61,1),MATCH(DS!$L57,'Tham chiếu'!$B$52:$T$52,1))</f>
        <v>2</v>
      </c>
      <c r="AK57" s="53">
        <v>1</v>
      </c>
      <c r="AL57" s="48">
        <f>INDEX(table5,MATCH($K57,'Tham chiếu'!$A$53:$A$61,1),MATCH(DS!$L57,'Tham chiếu'!$B$52:$T$52,1))</f>
        <v>2</v>
      </c>
      <c r="AM57" s="50">
        <v>1</v>
      </c>
      <c r="AN57" s="50">
        <f>INDEX(table2,MATCH($K57,'Tham chiếu'!$A$17:$A$25,1),MATCH(DS!$L57,'Tham chiếu'!$B$16:$S$16,1))</f>
        <v>1</v>
      </c>
      <c r="AO57" s="54">
        <v>1</v>
      </c>
      <c r="AP57" s="48">
        <f>INDEX(table3,MATCH($K57,'Tham chiếu'!$A$29:$A$37,1),MATCH(DS!$L57,'Tham chiếu'!$B$28:$T$28,1))</f>
        <v>2</v>
      </c>
      <c r="AQ57" s="48">
        <v>1</v>
      </c>
      <c r="AR57" s="77">
        <f>INDEX(table7,MATCH($K57,'Tham chiếu'!$A$78:$A$87,1),MATCH(DS!$L57,'Tham chiếu'!$B$77:$T$77,1))</f>
        <v>1</v>
      </c>
      <c r="AS57" s="49"/>
      <c r="AT57" s="48"/>
      <c r="AU57" s="57">
        <f t="shared" si="4"/>
        <v>2381000</v>
      </c>
      <c r="AV57" s="58">
        <v>2536000</v>
      </c>
      <c r="AW57" s="59" t="b">
        <f t="shared" si="11"/>
        <v>0</v>
      </c>
    </row>
    <row r="58" spans="1:49" ht="27.6" customHeight="1" x14ac:dyDescent="0.25">
      <c r="A58" s="3">
        <v>53</v>
      </c>
      <c r="B58" s="9" t="s">
        <v>123</v>
      </c>
      <c r="C58" s="9" t="s">
        <v>1148</v>
      </c>
      <c r="D58" s="9" t="s">
        <v>166</v>
      </c>
      <c r="E58" s="9" t="str">
        <f t="shared" si="8"/>
        <v>Mạc Phúc Hà Anh</v>
      </c>
      <c r="F58" s="9" t="b">
        <f t="shared" si="9"/>
        <v>0</v>
      </c>
      <c r="G58" s="9" t="s">
        <v>1149</v>
      </c>
      <c r="H58" s="9" t="str">
        <f t="shared" si="13"/>
        <v>2017</v>
      </c>
      <c r="I58" s="9" t="s">
        <v>44</v>
      </c>
      <c r="J58" s="9" t="str">
        <f t="shared" si="10"/>
        <v>1CI11</v>
      </c>
      <c r="K58" s="48">
        <v>122</v>
      </c>
      <c r="L58" s="48">
        <v>24</v>
      </c>
      <c r="M58" s="9" t="s">
        <v>36</v>
      </c>
      <c r="N58" s="9" t="s">
        <v>53</v>
      </c>
      <c r="O58" s="9"/>
      <c r="P58" s="9"/>
      <c r="Q58" s="9"/>
      <c r="R58" s="9"/>
      <c r="S58" s="9" t="s">
        <v>1150</v>
      </c>
      <c r="T58" s="9" t="s">
        <v>1151</v>
      </c>
      <c r="U58" s="9" t="s">
        <v>1152</v>
      </c>
      <c r="V58" s="30" t="s">
        <v>3741</v>
      </c>
      <c r="W58" s="9">
        <v>1</v>
      </c>
      <c r="X58" s="48">
        <f>INDEX(table1,MATCH($K58,'Tham chiếu'!$A$3:$A$13,1),MATCH(DS!$L58,'Tham chiếu'!$B$2:$M$2,1))</f>
        <v>50</v>
      </c>
      <c r="Y58" s="9">
        <v>1</v>
      </c>
      <c r="Z58" s="48">
        <f>INDEX(table1,MATCH($K58,'Tham chiếu'!$A$3:$A$13,1),MATCH(DS!$L58,'Tham chiếu'!$B$2:$M$2,1))</f>
        <v>50</v>
      </c>
      <c r="AA58" s="9"/>
      <c r="AB58" s="50"/>
      <c r="AC58" s="9">
        <v>2</v>
      </c>
      <c r="AD58" s="73" t="str">
        <f>INDEX(table4,MATCH($K58,'Tham chiếu'!$A$41:$A$49,1),MATCH(DS!$L58,'Tham chiếu'!$B$40:$T$40,1))</f>
        <v>2A</v>
      </c>
      <c r="AE58" s="9"/>
      <c r="AF58" s="74"/>
      <c r="AG58" s="9"/>
      <c r="AH58" s="48"/>
      <c r="AI58" s="9">
        <v>3</v>
      </c>
      <c r="AJ58" s="48">
        <f>INDEX(table5,MATCH($K58,'Tham chiếu'!$A$53:$A$61,1),MATCH(DS!$L58,'Tham chiếu'!$B$52:$T$52,1))</f>
        <v>3</v>
      </c>
      <c r="AK58" s="9">
        <v>1</v>
      </c>
      <c r="AL58" s="48">
        <f>INDEX(table5,MATCH($K58,'Tham chiếu'!$A$53:$A$61,1),MATCH(DS!$L58,'Tham chiếu'!$B$52:$T$52,1))</f>
        <v>3</v>
      </c>
      <c r="AM58" s="9">
        <v>1</v>
      </c>
      <c r="AN58" s="50" t="str">
        <f>INDEX(table2,MATCH($K58,'Tham chiếu'!$A$17:$A$25,1),MATCH(DS!$L58,'Tham chiếu'!$B$16:$S$16,1))</f>
        <v>2A</v>
      </c>
      <c r="AO58" s="9">
        <v>1</v>
      </c>
      <c r="AP58" s="48" t="str">
        <f>INDEX(table3,MATCH($K58,'Tham chiếu'!$A$29:$A$37,1),MATCH(DS!$L58,'Tham chiếu'!$B$28:$T$28,1))</f>
        <v>2A</v>
      </c>
      <c r="AQ58" s="48">
        <v>1</v>
      </c>
      <c r="AR58" s="77">
        <f>INDEX(table7,MATCH($K58,'Tham chiếu'!$A$78:$A$87,1),MATCH(DS!$L58,'Tham chiếu'!$B$77:$T$77,1))</f>
        <v>1</v>
      </c>
      <c r="AS58" s="9"/>
      <c r="AT58" s="48"/>
      <c r="AU58" s="57">
        <f t="shared" si="4"/>
        <v>2028000</v>
      </c>
      <c r="AV58" s="58">
        <v>2630000</v>
      </c>
      <c r="AW58" s="59" t="b">
        <f t="shared" si="11"/>
        <v>0</v>
      </c>
    </row>
    <row r="59" spans="1:49" ht="27.6" customHeight="1" x14ac:dyDescent="0.25">
      <c r="A59" s="3">
        <v>54</v>
      </c>
      <c r="B59" s="9" t="s">
        <v>123</v>
      </c>
      <c r="C59" s="9" t="s">
        <v>2250</v>
      </c>
      <c r="D59" s="9" t="s">
        <v>166</v>
      </c>
      <c r="E59" s="9" t="str">
        <f t="shared" si="8"/>
        <v>Phạm Nguyễn Minh Anh</v>
      </c>
      <c r="F59" s="9" t="b">
        <f t="shared" si="9"/>
        <v>0</v>
      </c>
      <c r="G59" s="9" t="s">
        <v>1555</v>
      </c>
      <c r="H59" s="9" t="str">
        <f t="shared" si="13"/>
        <v>2017</v>
      </c>
      <c r="I59" s="9" t="s">
        <v>44</v>
      </c>
      <c r="J59" s="9" t="str">
        <f t="shared" si="10"/>
        <v>1CI11</v>
      </c>
      <c r="K59" s="48">
        <v>138.80000000000001</v>
      </c>
      <c r="L59" s="48">
        <v>24.5</v>
      </c>
      <c r="M59" s="9" t="s">
        <v>36</v>
      </c>
      <c r="N59" s="9" t="s">
        <v>53</v>
      </c>
      <c r="O59" s="9"/>
      <c r="P59" s="9"/>
      <c r="Q59" s="9"/>
      <c r="R59" s="9"/>
      <c r="S59" s="9" t="s">
        <v>1556</v>
      </c>
      <c r="T59" s="9" t="s">
        <v>1557</v>
      </c>
      <c r="U59" s="9" t="s">
        <v>1558</v>
      </c>
      <c r="V59" s="30" t="s">
        <v>3742</v>
      </c>
      <c r="W59" s="9">
        <v>1</v>
      </c>
      <c r="X59" s="48">
        <f>INDEX(table1,MATCH($K59,'Tham chiếu'!$A$3:$A$13,1),MATCH(DS!$L59,'Tham chiếu'!$B$2:$M$2,1))</f>
        <v>58</v>
      </c>
      <c r="Y59" s="9">
        <v>1</v>
      </c>
      <c r="Z59" s="48">
        <f>INDEX(table1,MATCH($K59,'Tham chiếu'!$A$3:$A$13,1),MATCH(DS!$L59,'Tham chiếu'!$B$2:$M$2,1))</f>
        <v>58</v>
      </c>
      <c r="AA59" s="9"/>
      <c r="AB59" s="50"/>
      <c r="AC59" s="9">
        <v>2</v>
      </c>
      <c r="AD59" s="73">
        <f>INDEX(table4,MATCH($K59,'Tham chiếu'!$A$41:$A$49,1),MATCH(DS!$L59,'Tham chiếu'!$B$40:$T$40,1))</f>
        <v>4</v>
      </c>
      <c r="AE59" s="9"/>
      <c r="AF59" s="74"/>
      <c r="AG59" s="9">
        <v>2</v>
      </c>
      <c r="AH59" s="48">
        <f>INDEX(table5,MATCH($K59,'Tham chiếu'!$A$53:$A$61,1),MATCH(DS!$L59,'Tham chiếu'!$B$52:$T$52,1))</f>
        <v>4</v>
      </c>
      <c r="AI59" s="9">
        <v>2</v>
      </c>
      <c r="AJ59" s="48">
        <f>INDEX(table5,MATCH($K59,'Tham chiếu'!$A$53:$A$61,1),MATCH(DS!$L59,'Tham chiếu'!$B$52:$T$52,1))</f>
        <v>4</v>
      </c>
      <c r="AK59" s="9">
        <v>1</v>
      </c>
      <c r="AL59" s="48">
        <f>INDEX(table5,MATCH($K59,'Tham chiếu'!$A$53:$A$61,1),MATCH(DS!$L59,'Tham chiếu'!$B$52:$T$52,1))</f>
        <v>4</v>
      </c>
      <c r="AM59" s="9">
        <v>1</v>
      </c>
      <c r="AN59" s="50" t="str">
        <f>INDEX(table2,MATCH($K59,'Tham chiếu'!$A$17:$A$25,1),MATCH(DS!$L59,'Tham chiếu'!$B$16:$S$16,1))</f>
        <v>2B</v>
      </c>
      <c r="AO59" s="9">
        <v>1</v>
      </c>
      <c r="AP59" s="48">
        <f>INDEX(table3,MATCH($K59,'Tham chiếu'!$A$29:$A$37,1),MATCH(DS!$L59,'Tham chiếu'!$B$28:$T$28,1))</f>
        <v>3</v>
      </c>
      <c r="AQ59" s="48">
        <v>1</v>
      </c>
      <c r="AR59" s="77">
        <f>INDEX(table7,MATCH($K59,'Tham chiếu'!$A$78:$A$87,1),MATCH(DS!$L59,'Tham chiếu'!$B$77:$T$77,1))</f>
        <v>2</v>
      </c>
      <c r="AS59" s="9">
        <v>1</v>
      </c>
      <c r="AT59" s="48">
        <f>INDEX(table6,MATCH($K59,'Tham chiếu'!$A$65:$A$74,1),MATCH(DS!$L59,'Tham chiếu'!$B$64:$T$64,1))</f>
        <v>3</v>
      </c>
      <c r="AU59" s="57">
        <f t="shared" si="4"/>
        <v>2604000</v>
      </c>
      <c r="AV59" s="58">
        <v>3029000</v>
      </c>
      <c r="AW59" s="59" t="b">
        <f t="shared" si="11"/>
        <v>0</v>
      </c>
    </row>
    <row r="60" spans="1:49" ht="27.6" customHeight="1" x14ac:dyDescent="0.25">
      <c r="A60" s="3">
        <v>55</v>
      </c>
      <c r="B60" s="9" t="s">
        <v>123</v>
      </c>
      <c r="C60" s="9" t="s">
        <v>1549</v>
      </c>
      <c r="D60" s="9" t="s">
        <v>1550</v>
      </c>
      <c r="E60" s="9" t="str">
        <f t="shared" si="8"/>
        <v>VŨ HOÀNG BÁCH</v>
      </c>
      <c r="F60" s="9" t="b">
        <f t="shared" si="9"/>
        <v>0</v>
      </c>
      <c r="G60" s="9" t="s">
        <v>1551</v>
      </c>
      <c r="H60" s="9" t="str">
        <f t="shared" si="13"/>
        <v>2017</v>
      </c>
      <c r="I60" s="9" t="s">
        <v>18</v>
      </c>
      <c r="J60" s="9" t="str">
        <f t="shared" si="10"/>
        <v>1CI11</v>
      </c>
      <c r="K60" s="48">
        <v>118</v>
      </c>
      <c r="L60" s="48">
        <v>25</v>
      </c>
      <c r="M60" s="9" t="s">
        <v>36</v>
      </c>
      <c r="N60" s="9" t="s">
        <v>53</v>
      </c>
      <c r="O60" s="9"/>
      <c r="P60" s="9"/>
      <c r="Q60" s="9"/>
      <c r="R60" s="9"/>
      <c r="S60" s="9" t="s">
        <v>1552</v>
      </c>
      <c r="T60" s="9" t="s">
        <v>1553</v>
      </c>
      <c r="U60" s="9" t="s">
        <v>1554</v>
      </c>
      <c r="V60" s="30" t="s">
        <v>3743</v>
      </c>
      <c r="W60" s="9">
        <v>1</v>
      </c>
      <c r="X60" s="48">
        <f>INDEX(table1,MATCH($K6,'Tham chiếu'!$A$3:$A$13,1),MATCH(DS!$L6,'Tham chiếu'!$B$2:$M$2,1))</f>
        <v>55</v>
      </c>
      <c r="Y60" s="9"/>
      <c r="Z60" s="48"/>
      <c r="AA60" s="9">
        <v>1</v>
      </c>
      <c r="AB60" s="50" t="str">
        <f>INDEX(table2,MATCH($K60,'Tham chiếu'!$A$17:$A$25,1),MATCH(DS!$L60,'Tham chiếu'!$B$16:$S$16,1))</f>
        <v>2A</v>
      </c>
      <c r="AC60" s="9"/>
      <c r="AD60" s="73" t="str">
        <f>INDEX(table4,MATCH($K60,'Tham chiếu'!$A$41:$A$49,1),MATCH(DS!$L60,'Tham chiếu'!$B$40:$T$40,1))</f>
        <v>2B</v>
      </c>
      <c r="AE60" s="9">
        <v>2</v>
      </c>
      <c r="AF60" s="74" t="str">
        <f>INDEX(table3,MATCH($K60,'Tham chiếu'!$A$29:$A$37,1),MATCH(DS!$L60,'Tham chiếu'!$B$28:$T$28,1))</f>
        <v>2B</v>
      </c>
      <c r="AG60" s="9">
        <v>1</v>
      </c>
      <c r="AH60" s="48">
        <f>INDEX(table5,MATCH($K60,'Tham chiếu'!$A$53:$A$61,1),MATCH(DS!$L60,'Tham chiếu'!$B$52:$T$52,1))</f>
        <v>2</v>
      </c>
      <c r="AI60" s="9">
        <v>2</v>
      </c>
      <c r="AJ60" s="48">
        <f>INDEX(table5,MATCH($K60,'Tham chiếu'!$A$53:$A$61,1),MATCH(DS!$L60,'Tham chiếu'!$B$52:$T$52,1))</f>
        <v>2</v>
      </c>
      <c r="AK60" s="9">
        <v>1</v>
      </c>
      <c r="AL60" s="48">
        <f>INDEX(table5,MATCH($K60,'Tham chiếu'!$A$53:$A$61,1),MATCH(DS!$L60,'Tham chiếu'!$B$52:$T$52,1))</f>
        <v>2</v>
      </c>
      <c r="AM60" s="9">
        <v>1</v>
      </c>
      <c r="AN60" s="50" t="str">
        <f>INDEX(table2,MATCH($K60,'Tham chiếu'!$A$17:$A$25,1),MATCH(DS!$L60,'Tham chiếu'!$B$16:$S$16,1))</f>
        <v>2A</v>
      </c>
      <c r="AO60" s="9">
        <v>1</v>
      </c>
      <c r="AP60" s="48" t="str">
        <f>INDEX(table3,MATCH($K60,'Tham chiếu'!$A$29:$A$37,1),MATCH(DS!$L60,'Tham chiếu'!$B$28:$T$28,1))</f>
        <v>2B</v>
      </c>
      <c r="AQ60" s="48">
        <v>1</v>
      </c>
      <c r="AR60" s="77">
        <f>INDEX(table7,MATCH($K60,'Tham chiếu'!$A$78:$A$87,1),MATCH(DS!$L60,'Tham chiếu'!$B$77:$T$77,1))</f>
        <v>1</v>
      </c>
      <c r="AS60" s="9"/>
      <c r="AT60" s="48"/>
      <c r="AU60" s="57">
        <f t="shared" si="4"/>
        <v>2181000</v>
      </c>
      <c r="AV60" s="58">
        <v>2751000</v>
      </c>
      <c r="AW60" s="59" t="b">
        <f t="shared" si="11"/>
        <v>0</v>
      </c>
    </row>
    <row r="61" spans="1:49" ht="25.15" customHeight="1" x14ac:dyDescent="0.25">
      <c r="A61" s="3">
        <v>56</v>
      </c>
      <c r="B61" s="9" t="s">
        <v>123</v>
      </c>
      <c r="C61" s="9" t="s">
        <v>1008</v>
      </c>
      <c r="D61" s="9" t="s">
        <v>506</v>
      </c>
      <c r="E61" s="9" t="str">
        <f t="shared" si="8"/>
        <v>Trần Phương Chi</v>
      </c>
      <c r="F61" s="9" t="e">
        <f>E61=#REF!</f>
        <v>#REF!</v>
      </c>
      <c r="G61" s="9" t="s">
        <v>2291</v>
      </c>
      <c r="H61" s="9" t="str">
        <f t="shared" si="13"/>
        <v>2017</v>
      </c>
      <c r="I61" s="9" t="s">
        <v>44</v>
      </c>
      <c r="J61" s="9" t="str">
        <f t="shared" si="10"/>
        <v>1CI11</v>
      </c>
      <c r="K61" s="9">
        <v>115</v>
      </c>
      <c r="L61" s="9">
        <v>18</v>
      </c>
      <c r="M61" s="9" t="s">
        <v>36</v>
      </c>
      <c r="N61" s="9" t="s">
        <v>53</v>
      </c>
      <c r="O61" s="9"/>
      <c r="P61" s="9"/>
      <c r="Q61" s="9"/>
      <c r="R61" s="9"/>
      <c r="S61" s="9" t="s">
        <v>2549</v>
      </c>
      <c r="T61" s="9" t="s">
        <v>2550</v>
      </c>
      <c r="U61" s="9" t="s">
        <v>2551</v>
      </c>
      <c r="V61" s="30" t="s">
        <v>3744</v>
      </c>
      <c r="W61" s="48">
        <v>1</v>
      </c>
      <c r="X61" s="48">
        <f>INDEX(table1,MATCH($K61,'Tham chiếu'!$A$3:$A$13,1),MATCH(DS!$L61,'Tham chiếu'!$B$2:$M$2,1))</f>
        <v>50</v>
      </c>
      <c r="Y61" s="49">
        <v>1</v>
      </c>
      <c r="Z61" s="48">
        <f>INDEX(table1,MATCH($K61,'Tham chiếu'!$A$3:$A$13,1),MATCH(DS!$L61,'Tham chiếu'!$B$2:$M$2,1))</f>
        <v>50</v>
      </c>
      <c r="AA61" s="50">
        <v>1</v>
      </c>
      <c r="AB61" s="50">
        <f>INDEX(table2,MATCH($K61,'Tham chiếu'!$A$17:$A$25,1),MATCH(DS!$L61,'Tham chiếu'!$B$16:$S$16,1))</f>
        <v>1</v>
      </c>
      <c r="AC61" s="53">
        <v>2</v>
      </c>
      <c r="AD61" s="73">
        <f>INDEX(table4,MATCH($K61,'Tham chiếu'!$A$41:$A$49,1),MATCH(DS!$L61,'Tham chiếu'!$B$40:$T$40,1))</f>
        <v>1</v>
      </c>
      <c r="AE61" s="54">
        <v>1</v>
      </c>
      <c r="AF61" s="74">
        <f>INDEX(table3,MATCH($K61,'Tham chiếu'!$A$29:$A$37,1),MATCH(DS!$L61,'Tham chiếu'!$B$28:$T$28,1))</f>
        <v>1</v>
      </c>
      <c r="AG61" s="48">
        <v>1</v>
      </c>
      <c r="AH61" s="48">
        <f>INDEX(table5,MATCH($K61,'Tham chiếu'!$A$53:$A$61,1),MATCH(DS!$L61,'Tham chiếu'!$B$52:$T$52,1))</f>
        <v>1</v>
      </c>
      <c r="AI61" s="49">
        <v>2</v>
      </c>
      <c r="AJ61" s="48">
        <f>INDEX(table5,MATCH($K61,'Tham chiếu'!$A$53:$A$61,1),MATCH(DS!$L61,'Tham chiếu'!$B$52:$T$52,1))</f>
        <v>1</v>
      </c>
      <c r="AK61" s="53">
        <v>1</v>
      </c>
      <c r="AL61" s="48">
        <f>INDEX(table5,MATCH($K61,'Tham chiếu'!$A$53:$A$61,1),MATCH(DS!$L61,'Tham chiếu'!$B$52:$T$52,1))</f>
        <v>1</v>
      </c>
      <c r="AM61" s="50">
        <v>1</v>
      </c>
      <c r="AN61" s="50">
        <f>INDEX(table2,MATCH($K61,'Tham chiếu'!$A$17:$A$25,1),MATCH(DS!$L61,'Tham chiếu'!$B$16:$S$16,1))</f>
        <v>1</v>
      </c>
      <c r="AO61" s="54">
        <v>1</v>
      </c>
      <c r="AP61" s="48">
        <f>INDEX(table3,MATCH($K61,'Tham chiếu'!$A$29:$A$37,1),MATCH(DS!$L61,'Tham chiếu'!$B$28:$T$28,1))</f>
        <v>1</v>
      </c>
      <c r="AQ61" s="48">
        <v>1</v>
      </c>
      <c r="AR61" s="77">
        <f>INDEX(table7,MATCH($K61,'Tham chiếu'!$A$78:$A$87,1),MATCH(DS!$L61,'Tham chiếu'!$B$77:$T$77,1))</f>
        <v>0</v>
      </c>
      <c r="AS61" s="49">
        <v>1</v>
      </c>
      <c r="AT61" s="48">
        <f>INDEX(table6,MATCH($K61,'Tham chiếu'!$A$65:$A$74,1),MATCH(DS!$L61,'Tham chiếu'!$B$64:$T$64,1))</f>
        <v>1</v>
      </c>
      <c r="AU61" s="57">
        <f t="shared" si="4"/>
        <v>2902000</v>
      </c>
      <c r="AV61" s="58">
        <v>2751000</v>
      </c>
      <c r="AW61" s="59" t="b">
        <f t="shared" si="11"/>
        <v>0</v>
      </c>
    </row>
    <row r="62" spans="1:49" ht="22.15" customHeight="1" x14ac:dyDescent="0.25">
      <c r="A62" s="3">
        <v>57</v>
      </c>
      <c r="B62" s="9" t="s">
        <v>2364</v>
      </c>
      <c r="C62" s="9" t="s">
        <v>377</v>
      </c>
      <c r="D62" s="9" t="s">
        <v>378</v>
      </c>
      <c r="E62" s="9" t="str">
        <f t="shared" si="8"/>
        <v>Dương Trung Dũng</v>
      </c>
      <c r="F62" s="9" t="b">
        <f t="shared" ref="F62:F67" si="14">E62=E63</f>
        <v>0</v>
      </c>
      <c r="G62" s="9" t="s">
        <v>379</v>
      </c>
      <c r="H62" s="9"/>
      <c r="I62" s="9" t="s">
        <v>18</v>
      </c>
      <c r="J62" s="9" t="str">
        <f t="shared" si="10"/>
        <v>1CI11</v>
      </c>
      <c r="K62" s="9">
        <v>122</v>
      </c>
      <c r="L62" s="9">
        <v>25</v>
      </c>
      <c r="M62" s="9" t="s">
        <v>36</v>
      </c>
      <c r="N62" s="9" t="s">
        <v>53</v>
      </c>
      <c r="O62" s="9"/>
      <c r="P62" s="9"/>
      <c r="Q62" s="9"/>
      <c r="R62" s="9"/>
      <c r="S62" s="9" t="s">
        <v>380</v>
      </c>
      <c r="T62" s="9" t="s">
        <v>381</v>
      </c>
      <c r="U62" s="9" t="s">
        <v>382</v>
      </c>
      <c r="V62" s="30" t="s">
        <v>3727</v>
      </c>
      <c r="W62" s="48">
        <v>1</v>
      </c>
      <c r="X62" s="48">
        <f>INDEX(table1,MATCH($K62,'Tham chiếu'!$A$3:$A$13,1),MATCH(DS!$L62,'Tham chiếu'!$B$2:$M$2,1))</f>
        <v>50</v>
      </c>
      <c r="Y62" s="49">
        <v>1</v>
      </c>
      <c r="Z62" s="48">
        <f>INDEX(table1,MATCH($K62,'Tham chiếu'!$A$3:$A$13,1),MATCH(DS!$L62,'Tham chiếu'!$B$2:$M$2,1))</f>
        <v>50</v>
      </c>
      <c r="AA62" s="50">
        <v>2</v>
      </c>
      <c r="AB62" s="50" t="str">
        <f>INDEX(table2,MATCH($K62,'Tham chiếu'!$A$17:$A$25,1),MATCH(DS!$L62,'Tham chiếu'!$B$16:$S$16,1))</f>
        <v>2A</v>
      </c>
      <c r="AC62" s="53"/>
      <c r="AD62" s="73" t="str">
        <f>INDEX(table4,MATCH($K62,'Tham chiếu'!$A$41:$A$49,1),MATCH(DS!$L62,'Tham chiếu'!$B$40:$T$40,1))</f>
        <v>2B</v>
      </c>
      <c r="AE62" s="54">
        <v>2</v>
      </c>
      <c r="AF62" s="74" t="str">
        <f>INDEX(table3,MATCH($K62,'Tham chiếu'!$A$29:$A$37,1),MATCH(DS!$L62,'Tham chiếu'!$B$28:$T$28,1))</f>
        <v>2A</v>
      </c>
      <c r="AG62" s="48">
        <v>2</v>
      </c>
      <c r="AH62" s="48">
        <f>INDEX(table5,MATCH($K62,'Tham chiếu'!$A$53:$A$61,1),MATCH(DS!$L62,'Tham chiếu'!$B$52:$T$52,1))</f>
        <v>3</v>
      </c>
      <c r="AI62" s="49">
        <v>2</v>
      </c>
      <c r="AJ62" s="48">
        <f>INDEX(table5,MATCH($K62,'Tham chiếu'!$A$53:$A$61,1),MATCH(DS!$L62,'Tham chiếu'!$B$52:$T$52,1))</f>
        <v>3</v>
      </c>
      <c r="AK62" s="50">
        <v>1</v>
      </c>
      <c r="AL62" s="48">
        <f>INDEX(table5,MATCH($K62,'Tham chiếu'!$A$53:$A$61,1),MATCH(DS!$L62,'Tham chiếu'!$B$52:$T$52,1))</f>
        <v>3</v>
      </c>
      <c r="AM62" s="53">
        <v>1</v>
      </c>
      <c r="AN62" s="50" t="str">
        <f>INDEX(table2,MATCH($K62,'Tham chiếu'!$A$17:$A$25,1),MATCH(DS!$L62,'Tham chiếu'!$B$16:$S$16,1))</f>
        <v>2A</v>
      </c>
      <c r="AO62" s="54">
        <v>1</v>
      </c>
      <c r="AP62" s="48" t="str">
        <f>INDEX(table3,MATCH($K62,'Tham chiếu'!$A$29:$A$37,1),MATCH(DS!$L62,'Tham chiếu'!$B$28:$T$28,1))</f>
        <v>2A</v>
      </c>
      <c r="AQ62" s="48">
        <v>1</v>
      </c>
      <c r="AR62" s="77">
        <f>INDEX(table7,MATCH($K62,'Tham chiếu'!$A$78:$A$87,1),MATCH(DS!$L62,'Tham chiếu'!$B$77:$T$77,1))</f>
        <v>2</v>
      </c>
      <c r="AS62" s="49">
        <v>1</v>
      </c>
      <c r="AT62" s="48">
        <f>INDEX(table6,MATCH($K62,'Tham chiếu'!$A$65:$A$74,1),MATCH(DS!$L62,'Tham chiếu'!$B$64:$T$64,1))</f>
        <v>2</v>
      </c>
      <c r="AU62" s="57">
        <f t="shared" si="4"/>
        <v>3224000</v>
      </c>
      <c r="AV62" s="58">
        <v>3162000</v>
      </c>
      <c r="AW62" s="59" t="b">
        <f t="shared" si="11"/>
        <v>0</v>
      </c>
    </row>
    <row r="63" spans="1:49" ht="21" customHeight="1" x14ac:dyDescent="0.25">
      <c r="A63" s="3">
        <v>58</v>
      </c>
      <c r="B63" s="9" t="s">
        <v>123</v>
      </c>
      <c r="C63" s="9" t="s">
        <v>1763</v>
      </c>
      <c r="D63" s="9" t="s">
        <v>1764</v>
      </c>
      <c r="E63" s="9" t="str">
        <f t="shared" si="8"/>
        <v>NGUYỄN NGỌC THUỲ DƯƠNG</v>
      </c>
      <c r="F63" s="9" t="b">
        <f t="shared" si="14"/>
        <v>0</v>
      </c>
      <c r="G63" s="9" t="s">
        <v>1765</v>
      </c>
      <c r="H63" s="9" t="str">
        <f>RIGHT(G63,4)</f>
        <v>2017</v>
      </c>
      <c r="I63" s="9" t="s">
        <v>44</v>
      </c>
      <c r="J63" s="9" t="str">
        <f t="shared" si="10"/>
        <v>1CI11</v>
      </c>
      <c r="K63" s="48">
        <v>120</v>
      </c>
      <c r="L63" s="48">
        <v>20</v>
      </c>
      <c r="M63" s="9" t="s">
        <v>36</v>
      </c>
      <c r="N63" s="9" t="s">
        <v>53</v>
      </c>
      <c r="O63" s="9"/>
      <c r="P63" s="9"/>
      <c r="Q63" s="9"/>
      <c r="R63" s="9"/>
      <c r="S63" s="9" t="s">
        <v>1766</v>
      </c>
      <c r="T63" s="9" t="s">
        <v>1767</v>
      </c>
      <c r="U63" s="9" t="s">
        <v>1768</v>
      </c>
      <c r="V63" s="30" t="s">
        <v>3745</v>
      </c>
      <c r="W63" s="9">
        <v>1</v>
      </c>
      <c r="X63" s="48">
        <f>INDEX(table1,MATCH($K63,'Tham chiếu'!$A$3:$A$13,1),MATCH(DS!$L63,'Tham chiếu'!$B$2:$M$2,1))</f>
        <v>50</v>
      </c>
      <c r="Y63" s="9">
        <v>1</v>
      </c>
      <c r="Z63" s="48">
        <f>INDEX(table1,MATCH($K63,'Tham chiếu'!$A$3:$A$13,1),MATCH(DS!$L63,'Tham chiếu'!$B$2:$M$2,1))</f>
        <v>50</v>
      </c>
      <c r="AA63" s="9"/>
      <c r="AB63" s="50"/>
      <c r="AC63" s="9">
        <v>2</v>
      </c>
      <c r="AD63" s="73" t="str">
        <f>INDEX(table4,MATCH($K63,'Tham chiếu'!$A$41:$A$49,1),MATCH(DS!$L63,'Tham chiếu'!$B$40:$T$40,1))</f>
        <v>2A</v>
      </c>
      <c r="AE63" s="9"/>
      <c r="AF63" s="74"/>
      <c r="AG63" s="9"/>
      <c r="AH63" s="48"/>
      <c r="AI63" s="9">
        <v>2</v>
      </c>
      <c r="AJ63" s="48">
        <f>INDEX(table5,MATCH($K63,'Tham chiếu'!$A$53:$A$61,1),MATCH(DS!$L63,'Tham chiếu'!$B$52:$T$52,1))</f>
        <v>2</v>
      </c>
      <c r="AK63" s="9">
        <v>1</v>
      </c>
      <c r="AL63" s="48">
        <f>INDEX(table5,MATCH($K63,'Tham chiếu'!$A$53:$A$61,1),MATCH(DS!$L63,'Tham chiếu'!$B$52:$T$52,1))</f>
        <v>2</v>
      </c>
      <c r="AM63" s="9">
        <v>1</v>
      </c>
      <c r="AN63" s="50" t="str">
        <f>INDEX(table2,MATCH($K63,'Tham chiếu'!$A$17:$A$25,1),MATCH(DS!$L63,'Tham chiếu'!$B$16:$S$16,1))</f>
        <v>2A</v>
      </c>
      <c r="AO63" s="9">
        <v>1</v>
      </c>
      <c r="AP63" s="48" t="str">
        <f>INDEX(table3,MATCH($K63,'Tham chiếu'!$A$29:$A$37,1),MATCH(DS!$L63,'Tham chiếu'!$B$28:$T$28,1))</f>
        <v>2A</v>
      </c>
      <c r="AQ63" s="48">
        <v>1</v>
      </c>
      <c r="AR63" s="77">
        <f>INDEX(table7,MATCH($K63,'Tham chiếu'!$A$78:$A$87,1),MATCH(DS!$L63,'Tham chiếu'!$B$77:$T$77,1))</f>
        <v>1</v>
      </c>
      <c r="AS63" s="9">
        <v>1</v>
      </c>
      <c r="AT63" s="48">
        <f>INDEX(table6,MATCH($K63,'Tham chiếu'!$A$65:$A$74,1),MATCH(DS!$L63,'Tham chiếu'!$B$64:$T$64,1))</f>
        <v>2</v>
      </c>
      <c r="AU63" s="57">
        <f t="shared" si="4"/>
        <v>2214000</v>
      </c>
      <c r="AV63" s="58">
        <v>4827000</v>
      </c>
      <c r="AW63" s="59" t="b">
        <f t="shared" si="11"/>
        <v>0</v>
      </c>
    </row>
    <row r="64" spans="1:49" ht="31.9" customHeight="1" x14ac:dyDescent="0.25">
      <c r="A64" s="3">
        <v>59</v>
      </c>
      <c r="B64" s="9" t="s">
        <v>123</v>
      </c>
      <c r="C64" s="9" t="s">
        <v>1469</v>
      </c>
      <c r="D64" s="9" t="s">
        <v>154</v>
      </c>
      <c r="E64" s="9" t="str">
        <f t="shared" si="8"/>
        <v>Lê quang Đăng</v>
      </c>
      <c r="F64" s="9" t="b">
        <f t="shared" si="14"/>
        <v>0</v>
      </c>
      <c r="G64" s="9" t="s">
        <v>980</v>
      </c>
      <c r="H64" s="9" t="str">
        <f>RIGHT(G64,4)</f>
        <v>2017</v>
      </c>
      <c r="I64" s="9" t="s">
        <v>18</v>
      </c>
      <c r="J64" s="9" t="str">
        <f t="shared" si="10"/>
        <v>1CI11</v>
      </c>
      <c r="K64" s="48">
        <v>115</v>
      </c>
      <c r="L64" s="48">
        <v>18.5</v>
      </c>
      <c r="M64" s="9" t="s">
        <v>36</v>
      </c>
      <c r="N64" s="9" t="s">
        <v>53</v>
      </c>
      <c r="O64" s="9"/>
      <c r="P64" s="9"/>
      <c r="Q64" s="9"/>
      <c r="R64" s="9"/>
      <c r="S64" s="9" t="s">
        <v>1470</v>
      </c>
      <c r="T64" s="9" t="s">
        <v>1471</v>
      </c>
      <c r="U64" s="9" t="s">
        <v>1472</v>
      </c>
      <c r="V64" s="30" t="s">
        <v>3746</v>
      </c>
      <c r="W64" s="9">
        <v>1</v>
      </c>
      <c r="X64" s="48">
        <f>INDEX(table1,MATCH($K64,'Tham chiếu'!$A$3:$A$13,1),MATCH(DS!$L64,'Tham chiếu'!$B$2:$M$2,1))</f>
        <v>50</v>
      </c>
      <c r="Y64" s="9">
        <v>1</v>
      </c>
      <c r="Z64" s="48">
        <f>INDEX(table1,MATCH($K64,'Tham chiếu'!$A$3:$A$13,1),MATCH(DS!$L64,'Tham chiếu'!$B$2:$M$2,1))</f>
        <v>50</v>
      </c>
      <c r="AA64" s="9">
        <v>1</v>
      </c>
      <c r="AB64" s="50">
        <f>INDEX(table2,MATCH($K64,'Tham chiếu'!$A$17:$A$25,1),MATCH(DS!$L64,'Tham chiếu'!$B$16:$S$16,1))</f>
        <v>1</v>
      </c>
      <c r="AC64" s="9"/>
      <c r="AD64" s="73">
        <f>INDEX(table4,MATCH($K64,'Tham chiếu'!$A$41:$A$49,1),MATCH(DS!$L64,'Tham chiếu'!$B$40:$T$40,1))</f>
        <v>1</v>
      </c>
      <c r="AE64" s="9">
        <v>1</v>
      </c>
      <c r="AF64" s="74">
        <f>INDEX(table3,MATCH($K64,'Tham chiếu'!$A$29:$A$37,1),MATCH(DS!$L64,'Tham chiếu'!$B$28:$T$28,1))</f>
        <v>1</v>
      </c>
      <c r="AG64" s="9">
        <v>1</v>
      </c>
      <c r="AH64" s="48">
        <f>INDEX(table5,MATCH($K64,'Tham chiếu'!$A$53:$A$61,1),MATCH(DS!$L64,'Tham chiếu'!$B$52:$T$52,1))</f>
        <v>1</v>
      </c>
      <c r="AI64" s="9">
        <v>2</v>
      </c>
      <c r="AJ64" s="48">
        <f>INDEX(table5,MATCH($K64,'Tham chiếu'!$A$53:$A$61,1),MATCH(DS!$L64,'Tham chiếu'!$B$52:$T$52,1))</f>
        <v>1</v>
      </c>
      <c r="AK64" s="9">
        <v>1</v>
      </c>
      <c r="AL64" s="48">
        <f>INDEX(table5,MATCH($K64,'Tham chiếu'!$A$53:$A$61,1),MATCH(DS!$L64,'Tham chiếu'!$B$52:$T$52,1))</f>
        <v>1</v>
      </c>
      <c r="AM64" s="9">
        <v>1</v>
      </c>
      <c r="AN64" s="50">
        <f>INDEX(table2,MATCH($K64,'Tham chiếu'!$A$17:$A$25,1),MATCH(DS!$L64,'Tham chiếu'!$B$16:$S$16,1))</f>
        <v>1</v>
      </c>
      <c r="AO64" s="9">
        <v>1</v>
      </c>
      <c r="AP64" s="48">
        <f>INDEX(table3,MATCH($K64,'Tham chiếu'!$A$29:$A$37,1),MATCH(DS!$L64,'Tham chiếu'!$B$28:$T$28,1))</f>
        <v>1</v>
      </c>
      <c r="AQ64" s="48">
        <v>1</v>
      </c>
      <c r="AR64" s="77">
        <f>INDEX(table7,MATCH($K64,'Tham chiếu'!$A$78:$A$87,1),MATCH(DS!$L64,'Tham chiếu'!$B$77:$T$77,1))</f>
        <v>0</v>
      </c>
      <c r="AS64" s="9">
        <v>1</v>
      </c>
      <c r="AT64" s="48">
        <f>INDEX(table6,MATCH($K64,'Tham chiếu'!$A$65:$A$74,1),MATCH(DS!$L64,'Tham chiếu'!$B$64:$T$64,1))</f>
        <v>1</v>
      </c>
      <c r="AU64" s="57">
        <f t="shared" si="4"/>
        <v>2536000</v>
      </c>
      <c r="AV64" s="58">
        <v>2409000</v>
      </c>
      <c r="AW64" s="59" t="b">
        <f t="shared" si="11"/>
        <v>0</v>
      </c>
    </row>
    <row r="65" spans="1:49" ht="27.6" customHeight="1" x14ac:dyDescent="0.25">
      <c r="A65" s="3">
        <v>60</v>
      </c>
      <c r="B65" s="9" t="s">
        <v>123</v>
      </c>
      <c r="C65" s="9" t="s">
        <v>50</v>
      </c>
      <c r="D65" s="9" t="s">
        <v>51</v>
      </c>
      <c r="E65" s="9" t="str">
        <f t="shared" si="8"/>
        <v>Nhữ Sơn Hà</v>
      </c>
      <c r="F65" s="9" t="b">
        <f t="shared" si="14"/>
        <v>0</v>
      </c>
      <c r="G65" s="9" t="s">
        <v>52</v>
      </c>
      <c r="H65" s="9" t="str">
        <f>RIGHT(G65,4)</f>
        <v>2017</v>
      </c>
      <c r="I65" s="9" t="s">
        <v>18</v>
      </c>
      <c r="J65" s="9" t="str">
        <f t="shared" si="10"/>
        <v>1CI11</v>
      </c>
      <c r="K65" s="48">
        <v>112</v>
      </c>
      <c r="L65" s="48">
        <v>23</v>
      </c>
      <c r="M65" s="9" t="s">
        <v>36</v>
      </c>
      <c r="N65" s="9" t="s">
        <v>53</v>
      </c>
      <c r="O65" s="9"/>
      <c r="P65" s="9"/>
      <c r="Q65" s="9"/>
      <c r="R65" s="9"/>
      <c r="S65" s="9" t="s">
        <v>54</v>
      </c>
      <c r="T65" s="9" t="s">
        <v>55</v>
      </c>
      <c r="U65" s="9" t="s">
        <v>56</v>
      </c>
      <c r="V65" s="30" t="s">
        <v>3747</v>
      </c>
      <c r="W65" s="9">
        <v>1</v>
      </c>
      <c r="X65" s="48">
        <f>INDEX(table1,MATCH($K65,'Tham chiếu'!$A$3:$A$13,1),MATCH(DS!$L65,'Tham chiếu'!$B$2:$M$2,1))</f>
        <v>50</v>
      </c>
      <c r="Y65" s="9">
        <v>1</v>
      </c>
      <c r="Z65" s="48">
        <f>INDEX(table1,MATCH($K65,'Tham chiếu'!$A$3:$A$13,1),MATCH(DS!$L65,'Tham chiếu'!$B$2:$M$2,1))</f>
        <v>50</v>
      </c>
      <c r="AA65" s="9">
        <v>2</v>
      </c>
      <c r="AB65" s="50">
        <f>INDEX(table2,MATCH($K65,'Tham chiếu'!$A$17:$A$25,1),MATCH(DS!$L65,'Tham chiếu'!$B$16:$S$16,1))</f>
        <v>1</v>
      </c>
      <c r="AC65" s="9"/>
      <c r="AD65" s="73" t="str">
        <f>INDEX(table4,MATCH($K65,'Tham chiếu'!$A$41:$A$49,1),MATCH(DS!$L65,'Tham chiếu'!$B$40:$T$40,1))</f>
        <v>2A</v>
      </c>
      <c r="AE65" s="9">
        <v>1</v>
      </c>
      <c r="AF65" s="74">
        <f>INDEX(table3,MATCH($K65,'Tham chiếu'!$A$29:$A$37,1),MATCH(DS!$L65,'Tham chiếu'!$B$28:$T$28,1))</f>
        <v>2</v>
      </c>
      <c r="AG65" s="9">
        <v>1</v>
      </c>
      <c r="AH65" s="48">
        <f>INDEX(table5,MATCH($K65,'Tham chiếu'!$A$53:$A$61,1),MATCH(DS!$L65,'Tham chiếu'!$B$52:$T$52,1))</f>
        <v>2</v>
      </c>
      <c r="AI65" s="9">
        <v>1</v>
      </c>
      <c r="AJ65" s="48">
        <f>INDEX(table5,MATCH($K65,'Tham chiếu'!$A$53:$A$61,1),MATCH(DS!$L65,'Tham chiếu'!$B$52:$T$52,1))</f>
        <v>2</v>
      </c>
      <c r="AK65" s="9">
        <v>1</v>
      </c>
      <c r="AL65" s="48">
        <f>INDEX(table5,MATCH($K65,'Tham chiếu'!$A$53:$A$61,1),MATCH(DS!$L65,'Tham chiếu'!$B$52:$T$52,1))</f>
        <v>2</v>
      </c>
      <c r="AM65" s="9">
        <v>1</v>
      </c>
      <c r="AN65" s="50">
        <f>INDEX(table2,MATCH($K65,'Tham chiếu'!$A$17:$A$25,1),MATCH(DS!$L65,'Tham chiếu'!$B$16:$S$16,1))</f>
        <v>1</v>
      </c>
      <c r="AO65" s="9">
        <v>1</v>
      </c>
      <c r="AP65" s="48">
        <f>INDEX(table3,MATCH($K65,'Tham chiếu'!$A$29:$A$37,1),MATCH(DS!$L65,'Tham chiếu'!$B$28:$T$28,1))</f>
        <v>2</v>
      </c>
      <c r="AQ65" s="48">
        <v>1</v>
      </c>
      <c r="AR65" s="77">
        <f>INDEX(table7,MATCH($K65,'Tham chiếu'!$A$78:$A$87,1),MATCH(DS!$L65,'Tham chiếu'!$B$77:$T$77,1))</f>
        <v>1</v>
      </c>
      <c r="AS65" s="9">
        <v>1</v>
      </c>
      <c r="AT65" s="48">
        <f>INDEX(table6,MATCH($K65,'Tham chiếu'!$A$65:$A$74,1),MATCH(DS!$L65,'Tham chiếu'!$B$64:$T$64,1))</f>
        <v>2</v>
      </c>
      <c r="AU65" s="57">
        <f t="shared" si="4"/>
        <v>2630000</v>
      </c>
      <c r="AV65" s="58">
        <v>3224000</v>
      </c>
      <c r="AW65" s="59" t="b">
        <f t="shared" si="11"/>
        <v>0</v>
      </c>
    </row>
    <row r="66" spans="1:49" ht="20.45" customHeight="1" x14ac:dyDescent="0.25">
      <c r="A66" s="3">
        <v>61</v>
      </c>
      <c r="B66" s="9" t="s">
        <v>2364</v>
      </c>
      <c r="C66" s="9" t="s">
        <v>1507</v>
      </c>
      <c r="D66" s="9" t="s">
        <v>582</v>
      </c>
      <c r="E66" s="9" t="str">
        <f t="shared" si="8"/>
        <v>Phạm Gia Hân</v>
      </c>
      <c r="F66" s="9" t="b">
        <f t="shared" si="14"/>
        <v>0</v>
      </c>
      <c r="G66" s="9" t="s">
        <v>3605</v>
      </c>
      <c r="H66" s="9"/>
      <c r="I66" s="9" t="s">
        <v>44</v>
      </c>
      <c r="J66" s="9" t="str">
        <f t="shared" si="10"/>
        <v>1CI11</v>
      </c>
      <c r="K66" s="9">
        <v>130</v>
      </c>
      <c r="L66" s="9">
        <v>25</v>
      </c>
      <c r="M66" s="9" t="s">
        <v>36</v>
      </c>
      <c r="N66" s="9" t="s">
        <v>53</v>
      </c>
      <c r="O66" s="9"/>
      <c r="P66" s="9"/>
      <c r="Q66" s="9"/>
      <c r="R66" s="9"/>
      <c r="S66" s="9" t="s">
        <v>3072</v>
      </c>
      <c r="T66" s="9" t="s">
        <v>3606</v>
      </c>
      <c r="U66" s="9" t="s">
        <v>3607</v>
      </c>
      <c r="V66" s="30" t="s">
        <v>4283</v>
      </c>
      <c r="W66" s="48">
        <v>1</v>
      </c>
      <c r="X66" s="48">
        <f>INDEX(table1,MATCH($K66,'Tham chiếu'!$A$3:$A$13,1),MATCH(DS!$L66,'Tham chiếu'!$B$2:$M$2,1))</f>
        <v>55</v>
      </c>
      <c r="Y66" s="49">
        <v>2</v>
      </c>
      <c r="Z66" s="48">
        <f>INDEX(table1,MATCH($K66,'Tham chiếu'!$A$3:$A$13,1),MATCH(DS!$L66,'Tham chiếu'!$B$2:$M$2,1))</f>
        <v>55</v>
      </c>
      <c r="AA66" s="50"/>
      <c r="AB66" s="50"/>
      <c r="AC66" s="53">
        <v>2</v>
      </c>
      <c r="AD66" s="73" t="str">
        <f>INDEX(table4,MATCH($K66,'Tham chiếu'!$A$41:$A$49,1),MATCH(DS!$L66,'Tham chiếu'!$B$40:$T$40,1))</f>
        <v>3A</v>
      </c>
      <c r="AE66" s="54"/>
      <c r="AF66" s="74"/>
      <c r="AG66" s="48">
        <v>1</v>
      </c>
      <c r="AH66" s="48">
        <f>INDEX(table5,MATCH($K66,'Tham chiếu'!$A$53:$A$61,1),MATCH(DS!$L66,'Tham chiếu'!$B$52:$T$52,1))</f>
        <v>3</v>
      </c>
      <c r="AI66" s="49">
        <v>2</v>
      </c>
      <c r="AJ66" s="48">
        <f>INDEX(table5,MATCH($K66,'Tham chiếu'!$A$53:$A$61,1),MATCH(DS!$L66,'Tham chiếu'!$B$52:$T$52,1))</f>
        <v>3</v>
      </c>
      <c r="AK66" s="50">
        <v>1</v>
      </c>
      <c r="AL66" s="48">
        <f>INDEX(table5,MATCH($K66,'Tham chiếu'!$A$53:$A$61,1),MATCH(DS!$L66,'Tham chiếu'!$B$52:$T$52,1))</f>
        <v>3</v>
      </c>
      <c r="AM66" s="53">
        <v>1</v>
      </c>
      <c r="AN66" s="50" t="str">
        <f>INDEX(table2,MATCH($K66,'Tham chiếu'!$A$17:$A$25,1),MATCH(DS!$L66,'Tham chiếu'!$B$16:$S$16,1))</f>
        <v>2C</v>
      </c>
      <c r="AO66" s="54">
        <v>1</v>
      </c>
      <c r="AP66" s="48" t="str">
        <f>INDEX(table3,MATCH($K66,'Tham chiếu'!$A$29:$A$37,1),MATCH(DS!$L66,'Tham chiếu'!$B$28:$T$28,1))</f>
        <v>3A</v>
      </c>
      <c r="AQ66" s="48">
        <v>1</v>
      </c>
      <c r="AR66" s="77">
        <f>INDEX(table7,MATCH($K66,'Tham chiếu'!$A$78:$A$87,1),MATCH(DS!$L66,'Tham chiếu'!$B$77:$T$77,1))</f>
        <v>3</v>
      </c>
      <c r="AS66" s="49"/>
      <c r="AT66" s="48"/>
      <c r="AU66" s="57">
        <f t="shared" si="4"/>
        <v>2239000</v>
      </c>
      <c r="AV66" s="58">
        <v>1153000</v>
      </c>
      <c r="AW66" s="59" t="b">
        <f t="shared" si="11"/>
        <v>0</v>
      </c>
    </row>
    <row r="67" spans="1:49" ht="27.6" customHeight="1" x14ac:dyDescent="0.25">
      <c r="A67" s="3">
        <v>62</v>
      </c>
      <c r="B67" s="9" t="s">
        <v>123</v>
      </c>
      <c r="C67" s="9" t="s">
        <v>190</v>
      </c>
      <c r="D67" s="9" t="s">
        <v>200</v>
      </c>
      <c r="E67" s="9" t="str">
        <f t="shared" si="8"/>
        <v>Nguyễn Minh Khôi</v>
      </c>
      <c r="F67" s="9" t="b">
        <f t="shared" si="14"/>
        <v>0</v>
      </c>
      <c r="G67" s="9" t="s">
        <v>2310</v>
      </c>
      <c r="H67" s="9" t="str">
        <f>RIGHT(G67,4)</f>
        <v>2017</v>
      </c>
      <c r="I67" s="9" t="s">
        <v>18</v>
      </c>
      <c r="J67" s="9" t="str">
        <f t="shared" si="10"/>
        <v>1CI11</v>
      </c>
      <c r="K67" s="9">
        <v>125.5</v>
      </c>
      <c r="L67" s="9">
        <v>31</v>
      </c>
      <c r="M67" s="9" t="s">
        <v>36</v>
      </c>
      <c r="N67" s="9" t="s">
        <v>53</v>
      </c>
      <c r="O67" s="9"/>
      <c r="P67" s="9"/>
      <c r="Q67" s="9"/>
      <c r="R67" s="9"/>
      <c r="S67" s="9" t="s">
        <v>2591</v>
      </c>
      <c r="T67" s="9" t="s">
        <v>2592</v>
      </c>
      <c r="U67" s="9" t="s">
        <v>2593</v>
      </c>
      <c r="V67" s="30" t="s">
        <v>3729</v>
      </c>
      <c r="W67" s="48">
        <v>1</v>
      </c>
      <c r="X67" s="48">
        <f>INDEX(table1,MATCH($K67,'Tham chiếu'!$A$3:$A$13,1),MATCH(DS!$L67,'Tham chiếu'!$B$2:$M$2,1))</f>
        <v>58</v>
      </c>
      <c r="Y67" s="49">
        <v>1</v>
      </c>
      <c r="Z67" s="48">
        <f>INDEX(table1,MATCH($K67,'Tham chiếu'!$A$3:$A$13,1),MATCH(DS!$L67,'Tham chiếu'!$B$2:$M$2,1))</f>
        <v>58</v>
      </c>
      <c r="AA67" s="50">
        <v>2</v>
      </c>
      <c r="AB67" s="50" t="str">
        <f>INDEX(table2,MATCH($K67,'Tham chiếu'!$A$17:$A$25,1),MATCH(DS!$L67,'Tham chiếu'!$B$16:$S$16,1))</f>
        <v>3B</v>
      </c>
      <c r="AC67" s="53"/>
      <c r="AD67" s="73" t="str">
        <f>INDEX(table4,MATCH($K67,'Tham chiếu'!$A$41:$A$49,1),MATCH(DS!$L67,'Tham chiếu'!$B$40:$T$40,1))</f>
        <v>3B</v>
      </c>
      <c r="AE67" s="54">
        <v>2</v>
      </c>
      <c r="AF67" s="74" t="str">
        <f>INDEX(table3,MATCH($K67,'Tham chiếu'!$A$29:$A$37,1),MATCH(DS!$L67,'Tham chiếu'!$B$28:$T$28,1))</f>
        <v>3B</v>
      </c>
      <c r="AG67" s="48">
        <v>1</v>
      </c>
      <c r="AH67" s="48">
        <f>INDEX(table5,MATCH($K67,'Tham chiếu'!$A$53:$A$61,1),MATCH(DS!$L67,'Tham chiếu'!$B$52:$T$52,1))</f>
        <v>4</v>
      </c>
      <c r="AI67" s="49">
        <v>2</v>
      </c>
      <c r="AJ67" s="48">
        <f>INDEX(table5,MATCH($K67,'Tham chiếu'!$A$53:$A$61,1),MATCH(DS!$L67,'Tham chiếu'!$B$52:$T$52,1))</f>
        <v>4</v>
      </c>
      <c r="AK67" s="53">
        <v>1</v>
      </c>
      <c r="AL67" s="48">
        <f>INDEX(table5,MATCH($K67,'Tham chiếu'!$A$53:$A$61,1),MATCH(DS!$L67,'Tham chiếu'!$B$52:$T$52,1))</f>
        <v>4</v>
      </c>
      <c r="AM67" s="50">
        <v>1</v>
      </c>
      <c r="AN67" s="50" t="str">
        <f>INDEX(table2,MATCH($K67,'Tham chiếu'!$A$17:$A$25,1),MATCH(DS!$L67,'Tham chiếu'!$B$16:$S$16,1))</f>
        <v>3B</v>
      </c>
      <c r="AO67" s="54">
        <v>1</v>
      </c>
      <c r="AP67" s="48" t="str">
        <f>INDEX(table3,MATCH($K67,'Tham chiếu'!$A$29:$A$37,1),MATCH(DS!$L67,'Tham chiếu'!$B$28:$T$28,1))</f>
        <v>3B</v>
      </c>
      <c r="AQ67" s="48">
        <v>1</v>
      </c>
      <c r="AR67" s="77">
        <f>INDEX(table7,MATCH($K67,'Tham chiếu'!$A$78:$A$87,1),MATCH(DS!$L67,'Tham chiếu'!$B$77:$T$77,1))</f>
        <v>2</v>
      </c>
      <c r="AS67" s="49">
        <v>1</v>
      </c>
      <c r="AT67" s="48">
        <f>INDEX(table6,MATCH($K67,'Tham chiếu'!$A$65:$A$74,1),MATCH(DS!$L67,'Tham chiếu'!$B$64:$T$64,1))</f>
        <v>3</v>
      </c>
      <c r="AU67" s="57">
        <f t="shared" si="4"/>
        <v>3029000</v>
      </c>
      <c r="AV67" s="58">
        <v>2595000</v>
      </c>
      <c r="AW67" s="59" t="b">
        <f t="shared" si="11"/>
        <v>0</v>
      </c>
    </row>
    <row r="68" spans="1:49" ht="22.9" customHeight="1" x14ac:dyDescent="0.25">
      <c r="A68" s="3">
        <v>63</v>
      </c>
      <c r="B68" s="9" t="s">
        <v>123</v>
      </c>
      <c r="C68" s="9" t="s">
        <v>205</v>
      </c>
      <c r="D68" s="9" t="s">
        <v>206</v>
      </c>
      <c r="E68" s="9" t="str">
        <f t="shared" si="8"/>
        <v>Nguyễn Ngọc Tường Lam</v>
      </c>
      <c r="F68" s="9" t="e">
        <f>E68=#REF!</f>
        <v>#REF!</v>
      </c>
      <c r="G68" s="9" t="s">
        <v>201</v>
      </c>
      <c r="H68" s="9" t="str">
        <f>RIGHT(G68,4)</f>
        <v>2017</v>
      </c>
      <c r="I68" s="9" t="s">
        <v>44</v>
      </c>
      <c r="J68" s="9" t="str">
        <f t="shared" si="10"/>
        <v>1CI11</v>
      </c>
      <c r="K68" s="48">
        <v>120</v>
      </c>
      <c r="L68" s="48">
        <v>24</v>
      </c>
      <c r="M68" s="9" t="s">
        <v>36</v>
      </c>
      <c r="N68" s="9" t="s">
        <v>53</v>
      </c>
      <c r="O68" s="9"/>
      <c r="P68" s="9"/>
      <c r="Q68" s="9"/>
      <c r="R68" s="9"/>
      <c r="S68" s="9" t="s">
        <v>202</v>
      </c>
      <c r="T68" s="9" t="s">
        <v>203</v>
      </c>
      <c r="U68" s="9" t="s">
        <v>204</v>
      </c>
      <c r="V68" s="30" t="s">
        <v>3748</v>
      </c>
      <c r="W68" s="9">
        <v>1</v>
      </c>
      <c r="X68" s="48">
        <f>INDEX(table1,MATCH($K68,'Tham chiếu'!$A$3:$A$13,1),MATCH(DS!$L68,'Tham chiếu'!$B$2:$M$2,1))</f>
        <v>50</v>
      </c>
      <c r="Y68" s="9">
        <v>1</v>
      </c>
      <c r="Z68" s="48">
        <f>INDEX(table1,MATCH($K68,'Tham chiếu'!$A$3:$A$13,1),MATCH(DS!$L68,'Tham chiếu'!$B$2:$M$2,1))</f>
        <v>50</v>
      </c>
      <c r="AA68" s="9">
        <v>1</v>
      </c>
      <c r="AB68" s="50" t="str">
        <f>INDEX(table2,MATCH($K68,'Tham chiếu'!$A$17:$A$25,1),MATCH(DS!$L68,'Tham chiếu'!$B$16:$S$16,1))</f>
        <v>2A</v>
      </c>
      <c r="AC68" s="9">
        <v>2</v>
      </c>
      <c r="AD68" s="73" t="str">
        <f>INDEX(table4,MATCH($K68,'Tham chiếu'!$A$41:$A$49,1),MATCH(DS!$L68,'Tham chiếu'!$B$40:$T$40,1))</f>
        <v>2A</v>
      </c>
      <c r="AE68" s="9"/>
      <c r="AF68" s="74"/>
      <c r="AG68" s="9">
        <v>1</v>
      </c>
      <c r="AH68" s="48">
        <f>INDEX(table5,MATCH($K68,'Tham chiếu'!$A$53:$A$61,1),MATCH(DS!$L68,'Tham chiếu'!$B$52:$T$52,1))</f>
        <v>3</v>
      </c>
      <c r="AI68" s="9">
        <v>3</v>
      </c>
      <c r="AJ68" s="48">
        <f>INDEX(table5,MATCH($K68,'Tham chiếu'!$A$53:$A$61,1),MATCH(DS!$L68,'Tham chiếu'!$B$52:$T$52,1))</f>
        <v>3</v>
      </c>
      <c r="AK68" s="9">
        <v>1</v>
      </c>
      <c r="AL68" s="48">
        <f>INDEX(table5,MATCH($K68,'Tham chiếu'!$A$53:$A$61,1),MATCH(DS!$L68,'Tham chiếu'!$B$52:$T$52,1))</f>
        <v>3</v>
      </c>
      <c r="AM68" s="9">
        <v>1</v>
      </c>
      <c r="AN68" s="50" t="str">
        <f>INDEX(table2,MATCH($K68,'Tham chiếu'!$A$17:$A$25,1),MATCH(DS!$L68,'Tham chiếu'!$B$16:$S$16,1))</f>
        <v>2A</v>
      </c>
      <c r="AO68" s="9">
        <v>1</v>
      </c>
      <c r="AP68" s="48" t="str">
        <f>INDEX(table3,MATCH($K68,'Tham chiếu'!$A$29:$A$37,1),MATCH(DS!$L68,'Tham chiếu'!$B$28:$T$28,1))</f>
        <v>2A</v>
      </c>
      <c r="AQ68" s="48">
        <v>1</v>
      </c>
      <c r="AR68" s="77">
        <f>INDEX(table7,MATCH($K68,'Tham chiếu'!$A$78:$A$87,1),MATCH(DS!$L68,'Tham chiếu'!$B$77:$T$77,1))</f>
        <v>1</v>
      </c>
      <c r="AS68" s="9"/>
      <c r="AT68" s="48"/>
      <c r="AU68" s="57">
        <f t="shared" si="4"/>
        <v>2501000</v>
      </c>
      <c r="AV68" s="58">
        <v>1702000</v>
      </c>
      <c r="AW68" s="59" t="b">
        <f t="shared" si="11"/>
        <v>0</v>
      </c>
    </row>
    <row r="69" spans="1:49" ht="27.6" customHeight="1" x14ac:dyDescent="0.25">
      <c r="A69" s="3">
        <v>64</v>
      </c>
      <c r="B69" s="9" t="s">
        <v>2364</v>
      </c>
      <c r="C69" s="9" t="s">
        <v>134</v>
      </c>
      <c r="D69" s="9" t="s">
        <v>325</v>
      </c>
      <c r="E69" s="9" t="str">
        <f t="shared" ref="E69:E100" si="15">C69&amp;" "&amp;D69</f>
        <v>Bùi Minh Lâm</v>
      </c>
      <c r="F69" s="9" t="b">
        <f t="shared" ref="F69:F109" si="16">E69=E70</f>
        <v>0</v>
      </c>
      <c r="G69" s="9" t="s">
        <v>1504</v>
      </c>
      <c r="H69" s="9"/>
      <c r="I69" s="9" t="s">
        <v>18</v>
      </c>
      <c r="J69" s="9" t="str">
        <f t="shared" ref="J69:J100" si="17">N69&amp;O69&amp;P69&amp;Q69&amp;R69</f>
        <v>1CI11</v>
      </c>
      <c r="K69" s="9">
        <v>120</v>
      </c>
      <c r="L69" s="9">
        <v>26.5</v>
      </c>
      <c r="M69" s="9" t="s">
        <v>36</v>
      </c>
      <c r="N69" s="9" t="s">
        <v>53</v>
      </c>
      <c r="O69" s="9"/>
      <c r="P69" s="9"/>
      <c r="Q69" s="9"/>
      <c r="R69" s="9"/>
      <c r="S69" s="9" t="s">
        <v>327</v>
      </c>
      <c r="T69" s="9" t="s">
        <v>1505</v>
      </c>
      <c r="U69" s="9" t="s">
        <v>1506</v>
      </c>
      <c r="V69" s="62" t="s">
        <v>3706</v>
      </c>
      <c r="W69" s="9">
        <v>1</v>
      </c>
      <c r="X69" s="48">
        <f>INDEX(table1,MATCH($K69,'Tham chiếu'!$A$3:$A$13,1),MATCH(DS!$L69,'Tham chiếu'!$B$2:$M$2,1))</f>
        <v>50</v>
      </c>
      <c r="Y69" s="9">
        <v>1</v>
      </c>
      <c r="Z69" s="48">
        <f>INDEX(table1,MATCH($K69,'Tham chiếu'!$A$3:$A$13,1),MATCH(DS!$L69,'Tham chiếu'!$B$2:$M$2,1))</f>
        <v>50</v>
      </c>
      <c r="AA69" s="9">
        <v>1</v>
      </c>
      <c r="AB69" s="50" t="str">
        <f>INDEX(table2,MATCH($K69,'Tham chiếu'!$A$17:$A$25,1),MATCH(DS!$L69,'Tham chiếu'!$B$16:$S$16,1))</f>
        <v>2A</v>
      </c>
      <c r="AC69" s="9"/>
      <c r="AD69" s="73" t="str">
        <f>INDEX(table4,MATCH($K69,'Tham chiếu'!$A$41:$A$49,1),MATCH(DS!$L69,'Tham chiếu'!$B$40:$T$40,1))</f>
        <v>2B</v>
      </c>
      <c r="AE69" s="9">
        <v>2</v>
      </c>
      <c r="AF69" s="74" t="str">
        <f>INDEX(table3,MATCH($K69,'Tham chiếu'!$A$29:$A$37,1),MATCH(DS!$L69,'Tham chiếu'!$B$28:$T$28,1))</f>
        <v>2A</v>
      </c>
      <c r="AG69" s="9">
        <v>1</v>
      </c>
      <c r="AH69" s="48">
        <f>INDEX(table5,MATCH($K69,'Tham chiếu'!$A$53:$A$61,1),MATCH(DS!$L69,'Tham chiếu'!$B$52:$T$52,1))</f>
        <v>3</v>
      </c>
      <c r="AI69" s="9">
        <v>2</v>
      </c>
      <c r="AJ69" s="48">
        <f>INDEX(table5,MATCH($K69,'Tham chiếu'!$A$53:$A$61,1),MATCH(DS!$L69,'Tham chiếu'!$B$52:$T$52,1))</f>
        <v>3</v>
      </c>
      <c r="AK69" s="9">
        <v>1</v>
      </c>
      <c r="AL69" s="48">
        <f>INDEX(table5,MATCH($K69,'Tham chiếu'!$A$53:$A$61,1),MATCH(DS!$L69,'Tham chiếu'!$B$52:$T$52,1))</f>
        <v>3</v>
      </c>
      <c r="AM69" s="9">
        <v>1</v>
      </c>
      <c r="AN69" s="50" t="str">
        <f>INDEX(table2,MATCH($K69,'Tham chiếu'!$A$17:$A$25,1),MATCH(DS!$L69,'Tham chiếu'!$B$16:$S$16,1))</f>
        <v>2A</v>
      </c>
      <c r="AO69" s="9">
        <v>1</v>
      </c>
      <c r="AP69" s="48" t="str">
        <f>INDEX(table3,MATCH($K69,'Tham chiếu'!$A$29:$A$37,1),MATCH(DS!$L69,'Tham chiếu'!$B$28:$T$28,1))</f>
        <v>2A</v>
      </c>
      <c r="AQ69" s="9">
        <v>1</v>
      </c>
      <c r="AR69" s="77">
        <f>INDEX(table7,MATCH($K69,'Tham chiếu'!$A$78:$A$87,1),MATCH(DS!$L69,'Tham chiếu'!$B$77:$T$77,1))</f>
        <v>2</v>
      </c>
      <c r="AS69" s="9">
        <v>1</v>
      </c>
      <c r="AT69" s="48">
        <f>INDEX(table6,MATCH($K69,'Tham chiếu'!$A$65:$A$74,1),MATCH(DS!$L69,'Tham chiếu'!$B$64:$T$64,1))</f>
        <v>2</v>
      </c>
      <c r="AU69" s="63">
        <f t="shared" si="4"/>
        <v>2751000</v>
      </c>
      <c r="AV69" s="58">
        <v>3029000</v>
      </c>
      <c r="AW69" s="59" t="b">
        <f t="shared" ref="AW69:AW100" si="18">AV69=AU69</f>
        <v>0</v>
      </c>
    </row>
    <row r="70" spans="1:49" ht="27.6" customHeight="1" x14ac:dyDescent="0.25">
      <c r="A70" s="3">
        <v>65</v>
      </c>
      <c r="B70" s="9" t="s">
        <v>123</v>
      </c>
      <c r="C70" s="9" t="s">
        <v>1613</v>
      </c>
      <c r="D70" s="9" t="s">
        <v>325</v>
      </c>
      <c r="E70" s="9" t="str">
        <f t="shared" si="15"/>
        <v>Mai Hoàng Lâm</v>
      </c>
      <c r="F70" s="9" t="b">
        <f t="shared" si="16"/>
        <v>0</v>
      </c>
      <c r="G70" s="9" t="s">
        <v>1614</v>
      </c>
      <c r="H70" s="9" t="str">
        <f t="shared" ref="H70:H80" si="19">RIGHT(G70,4)</f>
        <v>2017</v>
      </c>
      <c r="I70" s="9" t="s">
        <v>18</v>
      </c>
      <c r="J70" s="9" t="str">
        <f t="shared" si="17"/>
        <v>1CI11</v>
      </c>
      <c r="K70" s="48">
        <v>110</v>
      </c>
      <c r="L70" s="48">
        <v>20</v>
      </c>
      <c r="M70" s="9" t="s">
        <v>36</v>
      </c>
      <c r="N70" s="9" t="s">
        <v>53</v>
      </c>
      <c r="O70" s="9"/>
      <c r="P70" s="9"/>
      <c r="Q70" s="9"/>
      <c r="R70" s="9"/>
      <c r="S70" s="9" t="s">
        <v>1615</v>
      </c>
      <c r="T70" s="9" t="s">
        <v>1616</v>
      </c>
      <c r="U70" s="9" t="s">
        <v>1617</v>
      </c>
      <c r="V70" s="30" t="s">
        <v>3706</v>
      </c>
      <c r="W70" s="9">
        <v>1</v>
      </c>
      <c r="X70" s="48">
        <f>INDEX(table1,MATCH($K7,'Tham chiếu'!$A$3:$A$13,1),MATCH(DS!$L7,'Tham chiếu'!$B$2:$M$2,1))</f>
        <v>55</v>
      </c>
      <c r="Y70" s="9">
        <v>1</v>
      </c>
      <c r="Z70" s="48">
        <f>INDEX(table1,MATCH($K70,'Tham chiếu'!$A$3:$A$13,1),MATCH(DS!$L70,'Tham chiếu'!$B$2:$M$2,1))</f>
        <v>50</v>
      </c>
      <c r="AA70" s="9">
        <v>1</v>
      </c>
      <c r="AB70" s="50">
        <f>INDEX(table2,MATCH($K70,'Tham chiếu'!$A$17:$A$25,1),MATCH(DS!$L70,'Tham chiếu'!$B$16:$S$16,1))</f>
        <v>1</v>
      </c>
      <c r="AC70" s="9"/>
      <c r="AD70" s="73">
        <f>INDEX(table4,MATCH($K70,'Tham chiếu'!$A$41:$A$49,1),MATCH(DS!$L70,'Tham chiếu'!$B$40:$T$40,1))</f>
        <v>1</v>
      </c>
      <c r="AE70" s="9">
        <v>2</v>
      </c>
      <c r="AF70" s="74">
        <f>INDEX(table3,MATCH($K70,'Tham chiếu'!$A$29:$A$37,1),MATCH(DS!$L70,'Tham chiếu'!$B$28:$T$28,1))</f>
        <v>1</v>
      </c>
      <c r="AG70" s="9">
        <v>1</v>
      </c>
      <c r="AH70" s="48">
        <f>INDEX(table5,MATCH($K70,'Tham chiếu'!$A$53:$A$61,1),MATCH(DS!$L70,'Tham chiếu'!$B$52:$T$52,1))</f>
        <v>1</v>
      </c>
      <c r="AI70" s="9">
        <v>2</v>
      </c>
      <c r="AJ70" s="48">
        <f>INDEX(table5,MATCH($K70,'Tham chiếu'!$A$53:$A$61,1),MATCH(DS!$L70,'Tham chiếu'!$B$52:$T$52,1))</f>
        <v>1</v>
      </c>
      <c r="AK70" s="9">
        <v>1</v>
      </c>
      <c r="AL70" s="48">
        <f>INDEX(table5,MATCH($K70,'Tham chiếu'!$A$53:$A$61,1),MATCH(DS!$L70,'Tham chiếu'!$B$52:$T$52,1))</f>
        <v>1</v>
      </c>
      <c r="AM70" s="9">
        <v>1</v>
      </c>
      <c r="AN70" s="50">
        <f>INDEX(table2,MATCH($K70,'Tham chiếu'!$A$17:$A$25,1),MATCH(DS!$L70,'Tham chiếu'!$B$16:$S$16,1))</f>
        <v>1</v>
      </c>
      <c r="AO70" s="9">
        <v>1</v>
      </c>
      <c r="AP70" s="48">
        <f>INDEX(table3,MATCH($K70,'Tham chiếu'!$A$29:$A$37,1),MATCH(DS!$L70,'Tham chiếu'!$B$28:$T$28,1))</f>
        <v>1</v>
      </c>
      <c r="AQ70" s="48">
        <v>1</v>
      </c>
      <c r="AR70" s="77">
        <f>INDEX(table7,MATCH($K70,'Tham chiếu'!$A$78:$A$87,1),MATCH(DS!$L70,'Tham chiếu'!$B$77:$T$77,1))</f>
        <v>1</v>
      </c>
      <c r="AS70" s="9">
        <v>1</v>
      </c>
      <c r="AT70" s="48">
        <f>INDEX(table6,MATCH($K70,'Tham chiếu'!$A$65:$A$74,1),MATCH(DS!$L70,'Tham chiếu'!$B$64:$T$64,1))</f>
        <v>1</v>
      </c>
      <c r="AU70" s="57">
        <f t="shared" ref="AU70:AU133" si="20">(W70*$W$3+Y70*$Y$3+AA70*$AA$3+AC70*$AC$3+AE70*$AE$3+AG70*$AG$3+AI70*$AI$3+AK70*$AK$3+AM70*$AM$3+AO70*$AO$3+AQ70*$AQ$3+AS70*$AS$3)*1000</f>
        <v>2751000</v>
      </c>
      <c r="AV70" s="58">
        <v>2122000</v>
      </c>
      <c r="AW70" s="59" t="b">
        <f t="shared" si="18"/>
        <v>0</v>
      </c>
    </row>
    <row r="71" spans="1:49" ht="27.6" customHeight="1" x14ac:dyDescent="0.25">
      <c r="A71" s="3">
        <v>66</v>
      </c>
      <c r="B71" s="9" t="s">
        <v>123</v>
      </c>
      <c r="C71" s="9" t="s">
        <v>550</v>
      </c>
      <c r="D71" s="9" t="s">
        <v>337</v>
      </c>
      <c r="E71" s="9" t="str">
        <f t="shared" si="15"/>
        <v>Nguyễn Nhật Linh</v>
      </c>
      <c r="F71" s="9" t="b">
        <f t="shared" si="16"/>
        <v>0</v>
      </c>
      <c r="G71" s="9" t="s">
        <v>2017</v>
      </c>
      <c r="H71" s="9" t="str">
        <f t="shared" si="19"/>
        <v>2017</v>
      </c>
      <c r="I71" s="9" t="s">
        <v>44</v>
      </c>
      <c r="J71" s="9" t="str">
        <f t="shared" si="17"/>
        <v>1CI11</v>
      </c>
      <c r="K71" s="48">
        <v>120</v>
      </c>
      <c r="L71" s="48">
        <v>19</v>
      </c>
      <c r="M71" s="9" t="s">
        <v>36</v>
      </c>
      <c r="N71" s="9" t="s">
        <v>53</v>
      </c>
      <c r="O71" s="9"/>
      <c r="P71" s="9"/>
      <c r="Q71" s="9"/>
      <c r="R71" s="9"/>
      <c r="S71" s="9" t="s">
        <v>2018</v>
      </c>
      <c r="T71" s="9" t="s">
        <v>2019</v>
      </c>
      <c r="U71" s="9" t="s">
        <v>2020</v>
      </c>
      <c r="V71" s="30" t="s">
        <v>3749</v>
      </c>
      <c r="W71" s="9">
        <v>2</v>
      </c>
      <c r="X71" s="48">
        <f>INDEX(table1,MATCH($K71,'Tham chiếu'!$A$3:$A$13,1),MATCH(DS!$L71,'Tham chiếu'!$B$2:$M$2,1))</f>
        <v>50</v>
      </c>
      <c r="Y71" s="9">
        <v>2</v>
      </c>
      <c r="Z71" s="48">
        <f>INDEX(table1,MATCH($K71,'Tham chiếu'!$A$3:$A$13,1),MATCH(DS!$L71,'Tham chiếu'!$B$2:$M$2,1))</f>
        <v>50</v>
      </c>
      <c r="AA71" s="9">
        <v>1</v>
      </c>
      <c r="AB71" s="50" t="str">
        <f>INDEX(table2,MATCH($K71,'Tham chiếu'!$A$17:$A$25,1),MATCH(DS!$L71,'Tham chiếu'!$B$16:$S$16,1))</f>
        <v>2A</v>
      </c>
      <c r="AC71" s="9">
        <v>2</v>
      </c>
      <c r="AD71" s="73" t="str">
        <f>INDEX(table4,MATCH($K71,'Tham chiếu'!$A$41:$A$49,1),MATCH(DS!$L71,'Tham chiếu'!$B$40:$T$40,1))</f>
        <v>2A</v>
      </c>
      <c r="AE71" s="9">
        <v>1</v>
      </c>
      <c r="AF71" s="74" t="str">
        <f>INDEX(table3,MATCH($K71,'Tham chiếu'!$A$29:$A$37,1),MATCH(DS!$L71,'Tham chiếu'!$B$28:$T$28,1))</f>
        <v>2A</v>
      </c>
      <c r="AG71" s="9">
        <v>1</v>
      </c>
      <c r="AH71" s="48">
        <f>INDEX(table5,MATCH($K71,'Tham chiếu'!$A$53:$A$61,1),MATCH(DS!$L71,'Tham chiếu'!$B$52:$T$52,1))</f>
        <v>2</v>
      </c>
      <c r="AI71" s="9">
        <v>2</v>
      </c>
      <c r="AJ71" s="48">
        <f>INDEX(table5,MATCH($K71,'Tham chiếu'!$A$53:$A$61,1),MATCH(DS!$L71,'Tham chiếu'!$B$52:$T$52,1))</f>
        <v>2</v>
      </c>
      <c r="AK71" s="9">
        <v>2</v>
      </c>
      <c r="AL71" s="48">
        <f>INDEX(table5,MATCH($K71,'Tham chiếu'!$A$53:$A$61,1),MATCH(DS!$L71,'Tham chiếu'!$B$52:$T$52,1))</f>
        <v>2</v>
      </c>
      <c r="AM71" s="9">
        <v>1</v>
      </c>
      <c r="AN71" s="50" t="str">
        <f>INDEX(table2,MATCH($K71,'Tham chiếu'!$A$17:$A$25,1),MATCH(DS!$L71,'Tham chiếu'!$B$16:$S$16,1))</f>
        <v>2A</v>
      </c>
      <c r="AO71" s="9">
        <v>1</v>
      </c>
      <c r="AP71" s="48" t="str">
        <f>INDEX(table3,MATCH($K71,'Tham chiếu'!$A$29:$A$37,1),MATCH(DS!$L71,'Tham chiếu'!$B$28:$T$28,1))</f>
        <v>2A</v>
      </c>
      <c r="AQ71" s="48"/>
      <c r="AR71" s="77">
        <f>INDEX(table7,MATCH($K71,'Tham chiếu'!$A$78:$A$87,1),MATCH(DS!$L71,'Tham chiếu'!$B$77:$T$77,1))</f>
        <v>1</v>
      </c>
      <c r="AS71" s="9">
        <v>1</v>
      </c>
      <c r="AT71" s="48">
        <f>INDEX(table6,MATCH($K71,'Tham chiếu'!$A$65:$A$74,1),MATCH(DS!$L71,'Tham chiếu'!$B$64:$T$64,1))</f>
        <v>2</v>
      </c>
      <c r="AU71" s="57">
        <f t="shared" si="20"/>
        <v>3162000</v>
      </c>
      <c r="AV71" s="58">
        <v>3094000</v>
      </c>
      <c r="AW71" s="59" t="b">
        <f t="shared" si="18"/>
        <v>0</v>
      </c>
    </row>
    <row r="72" spans="1:49" ht="27.6" customHeight="1" x14ac:dyDescent="0.25">
      <c r="A72" s="3">
        <v>67</v>
      </c>
      <c r="B72" s="9" t="s">
        <v>123</v>
      </c>
      <c r="C72" s="9" t="s">
        <v>1424</v>
      </c>
      <c r="D72" s="9" t="s">
        <v>1425</v>
      </c>
      <c r="E72" s="9" t="str">
        <f t="shared" si="15"/>
        <v>Phan Hoàng Long</v>
      </c>
      <c r="F72" s="9" t="b">
        <f t="shared" si="16"/>
        <v>0</v>
      </c>
      <c r="G72" s="9" t="s">
        <v>1426</v>
      </c>
      <c r="H72" s="9" t="str">
        <f t="shared" si="19"/>
        <v>2017</v>
      </c>
      <c r="I72" s="9" t="s">
        <v>18</v>
      </c>
      <c r="J72" s="9" t="str">
        <f t="shared" si="17"/>
        <v>1CI11</v>
      </c>
      <c r="K72" s="48">
        <v>125</v>
      </c>
      <c r="L72" s="48">
        <v>26</v>
      </c>
      <c r="M72" s="9" t="s">
        <v>36</v>
      </c>
      <c r="N72" s="9" t="s">
        <v>53</v>
      </c>
      <c r="O72" s="9"/>
      <c r="P72" s="9"/>
      <c r="Q72" s="9"/>
      <c r="R72" s="9"/>
      <c r="S72" s="9" t="s">
        <v>1427</v>
      </c>
      <c r="T72" s="9" t="s">
        <v>1428</v>
      </c>
      <c r="U72" s="9" t="s">
        <v>1429</v>
      </c>
      <c r="V72" s="30" t="s">
        <v>3750</v>
      </c>
      <c r="W72" s="9">
        <v>2</v>
      </c>
      <c r="X72" s="48">
        <f>INDEX(table1,MATCH($K72,'Tham chiếu'!$A$3:$A$13,1),MATCH(DS!$L72,'Tham chiếu'!$B$2:$M$2,1))</f>
        <v>55</v>
      </c>
      <c r="Y72" s="9">
        <v>2</v>
      </c>
      <c r="Z72" s="48">
        <f>INDEX(table1,MATCH($K72,'Tham chiếu'!$A$3:$A$13,1),MATCH(DS!$L72,'Tham chiếu'!$B$2:$M$2,1))</f>
        <v>55</v>
      </c>
      <c r="AA72" s="9">
        <v>3</v>
      </c>
      <c r="AB72" s="50" t="str">
        <f>INDEX(table2,MATCH($K72,'Tham chiếu'!$A$17:$A$25,1),MATCH(DS!$L72,'Tham chiếu'!$B$16:$S$16,1))</f>
        <v>2B</v>
      </c>
      <c r="AC72" s="9"/>
      <c r="AD72" s="73">
        <f>INDEX(table4,MATCH($K72,'Tham chiếu'!$A$41:$A$49,1),MATCH(DS!$L72,'Tham chiếu'!$B$40:$T$40,1))</f>
        <v>3</v>
      </c>
      <c r="AE72" s="9">
        <v>3</v>
      </c>
      <c r="AF72" s="74" t="str">
        <f>INDEX(table3,MATCH($K72,'Tham chiếu'!$A$29:$A$37,1),MATCH(DS!$L72,'Tham chiếu'!$B$28:$T$28,1))</f>
        <v>3A</v>
      </c>
      <c r="AG72" s="9">
        <v>2</v>
      </c>
      <c r="AH72" s="48">
        <f>INDEX(table5,MATCH($K72,'Tham chiếu'!$A$53:$A$61,1),MATCH(DS!$L72,'Tham chiếu'!$B$52:$T$52,1))</f>
        <v>3</v>
      </c>
      <c r="AI72" s="9">
        <v>2</v>
      </c>
      <c r="AJ72" s="48">
        <f>INDEX(table5,MATCH($K72,'Tham chiếu'!$A$53:$A$61,1),MATCH(DS!$L72,'Tham chiếu'!$B$52:$T$52,1))</f>
        <v>3</v>
      </c>
      <c r="AK72" s="9">
        <v>2</v>
      </c>
      <c r="AL72" s="48">
        <f>INDEX(table5,MATCH($K72,'Tham chiếu'!$A$53:$A$61,1),MATCH(DS!$L72,'Tham chiếu'!$B$52:$T$52,1))</f>
        <v>3</v>
      </c>
      <c r="AM72" s="9">
        <v>2</v>
      </c>
      <c r="AN72" s="50" t="str">
        <f>INDEX(table2,MATCH($K72,'Tham chiếu'!$A$17:$A$25,1),MATCH(DS!$L72,'Tham chiếu'!$B$16:$S$16,1))</f>
        <v>2B</v>
      </c>
      <c r="AO72" s="9">
        <v>2</v>
      </c>
      <c r="AP72" s="48" t="str">
        <f>INDEX(table3,MATCH($K72,'Tham chiếu'!$A$29:$A$37,1),MATCH(DS!$L72,'Tham chiếu'!$B$28:$T$28,1))</f>
        <v>3A</v>
      </c>
      <c r="AQ72" s="48">
        <v>2</v>
      </c>
      <c r="AR72" s="77">
        <f>INDEX(table7,MATCH($K72,'Tham chiếu'!$A$78:$A$87,1),MATCH(DS!$L72,'Tham chiếu'!$B$77:$T$77,1))</f>
        <v>2</v>
      </c>
      <c r="AS72" s="9">
        <v>1</v>
      </c>
      <c r="AT72" s="48">
        <f>INDEX(table6,MATCH($K72,'Tham chiếu'!$A$65:$A$74,1),MATCH(DS!$L72,'Tham chiếu'!$B$64:$T$64,1))</f>
        <v>3</v>
      </c>
      <c r="AU72" s="57">
        <f t="shared" si="20"/>
        <v>4827000</v>
      </c>
      <c r="AV72" s="58">
        <v>2317000</v>
      </c>
      <c r="AW72" s="59" t="b">
        <f t="shared" si="18"/>
        <v>0</v>
      </c>
    </row>
    <row r="73" spans="1:49" ht="27.6" customHeight="1" x14ac:dyDescent="0.25">
      <c r="A73" s="3">
        <v>68</v>
      </c>
      <c r="B73" s="9" t="s">
        <v>123</v>
      </c>
      <c r="C73" s="9" t="s">
        <v>160</v>
      </c>
      <c r="D73" s="9" t="s">
        <v>161</v>
      </c>
      <c r="E73" s="9" t="str">
        <f t="shared" si="15"/>
        <v>Nguyễn Hồng Thanh Mai</v>
      </c>
      <c r="F73" s="9" t="b">
        <f t="shared" si="16"/>
        <v>0</v>
      </c>
      <c r="G73" s="9" t="s">
        <v>162</v>
      </c>
      <c r="H73" s="9" t="str">
        <f t="shared" si="19"/>
        <v>2017</v>
      </c>
      <c r="I73" s="9" t="s">
        <v>44</v>
      </c>
      <c r="J73" s="9" t="str">
        <f t="shared" si="17"/>
        <v>1CI11</v>
      </c>
      <c r="K73" s="9">
        <v>110</v>
      </c>
      <c r="L73" s="9">
        <v>17.5</v>
      </c>
      <c r="M73" s="9" t="s">
        <v>36</v>
      </c>
      <c r="N73" s="9" t="s">
        <v>53</v>
      </c>
      <c r="O73" s="9"/>
      <c r="P73" s="9"/>
      <c r="Q73" s="9"/>
      <c r="R73" s="9"/>
      <c r="S73" s="9" t="s">
        <v>2594</v>
      </c>
      <c r="T73" s="9" t="s">
        <v>163</v>
      </c>
      <c r="U73" s="9" t="s">
        <v>164</v>
      </c>
      <c r="V73" s="30" t="s">
        <v>3732</v>
      </c>
      <c r="W73" s="48">
        <v>1</v>
      </c>
      <c r="X73" s="48">
        <f>INDEX(table1,MATCH($K73,'Tham chiếu'!$A$3:$A$13,1),MATCH(DS!$L73,'Tham chiếu'!$B$2:$M$2,1))</f>
        <v>45</v>
      </c>
      <c r="Y73" s="49">
        <v>1</v>
      </c>
      <c r="Z73" s="48">
        <f>INDEX(table1,MATCH($K73,'Tham chiếu'!$A$3:$A$13,1),MATCH(DS!$L73,'Tham chiếu'!$B$2:$M$2,1))</f>
        <v>45</v>
      </c>
      <c r="AA73" s="50"/>
      <c r="AB73" s="50"/>
      <c r="AC73" s="53">
        <v>2</v>
      </c>
      <c r="AD73" s="73">
        <f>INDEX(table4,MATCH($K73,'Tham chiếu'!$A$41:$A$49,1),MATCH(DS!$L73,'Tham chiếu'!$B$40:$T$40,1))</f>
        <v>1</v>
      </c>
      <c r="AE73" s="54"/>
      <c r="AF73" s="74"/>
      <c r="AG73" s="48">
        <v>1</v>
      </c>
      <c r="AH73" s="48">
        <f>INDEX(table5,MATCH($K73,'Tham chiếu'!$A$53:$A$61,1),MATCH(DS!$L73,'Tham chiếu'!$B$52:$T$52,1))</f>
        <v>1</v>
      </c>
      <c r="AI73" s="49">
        <v>2</v>
      </c>
      <c r="AJ73" s="48">
        <f>INDEX(table5,MATCH($K73,'Tham chiếu'!$A$53:$A$61,1),MATCH(DS!$L73,'Tham chiếu'!$B$52:$T$52,1))</f>
        <v>1</v>
      </c>
      <c r="AK73" s="53">
        <v>1</v>
      </c>
      <c r="AL73" s="48">
        <f>INDEX(table5,MATCH($K73,'Tham chiếu'!$A$53:$A$61,1),MATCH(DS!$L73,'Tham chiếu'!$B$52:$T$52,1))</f>
        <v>1</v>
      </c>
      <c r="AM73" s="50">
        <v>1</v>
      </c>
      <c r="AN73" s="50">
        <f>INDEX(table2,MATCH($K73,'Tham chiếu'!$A$17:$A$25,1),MATCH(DS!$L73,'Tham chiếu'!$B$16:$S$16,1))</f>
        <v>1</v>
      </c>
      <c r="AO73" s="54">
        <v>1</v>
      </c>
      <c r="AP73" s="48">
        <f>INDEX(table3,MATCH($K73,'Tham chiếu'!$A$29:$A$37,1),MATCH(DS!$L73,'Tham chiếu'!$B$28:$T$28,1))</f>
        <v>1</v>
      </c>
      <c r="AQ73" s="48">
        <v>1</v>
      </c>
      <c r="AR73" s="77">
        <f>INDEX(table7,MATCH($K73,'Tham chiếu'!$A$78:$A$87,1),MATCH(DS!$L73,'Tham chiếu'!$B$77:$T$77,1))</f>
        <v>0</v>
      </c>
      <c r="AS73" s="49">
        <v>1</v>
      </c>
      <c r="AT73" s="48">
        <f>INDEX(table6,MATCH($K73,'Tham chiếu'!$A$65:$A$74,1),MATCH(DS!$L73,'Tham chiếu'!$B$64:$T$64,1))</f>
        <v>1</v>
      </c>
      <c r="AU73" s="57">
        <f t="shared" si="20"/>
        <v>2409000</v>
      </c>
      <c r="AV73" s="58">
        <v>2592000</v>
      </c>
      <c r="AW73" s="59" t="b">
        <f t="shared" si="18"/>
        <v>0</v>
      </c>
    </row>
    <row r="74" spans="1:49" ht="27.6" customHeight="1" x14ac:dyDescent="0.25">
      <c r="A74" s="3">
        <v>69</v>
      </c>
      <c r="B74" s="9" t="s">
        <v>123</v>
      </c>
      <c r="C74" s="9" t="s">
        <v>1309</v>
      </c>
      <c r="D74" s="9" t="s">
        <v>34</v>
      </c>
      <c r="E74" s="9" t="str">
        <f t="shared" si="15"/>
        <v>Nguyễn Trần Nhật Minh</v>
      </c>
      <c r="F74" s="9" t="b">
        <f t="shared" si="16"/>
        <v>0</v>
      </c>
      <c r="G74" s="9" t="s">
        <v>1310</v>
      </c>
      <c r="H74" s="9" t="str">
        <f t="shared" si="19"/>
        <v>2017</v>
      </c>
      <c r="I74" s="9" t="s">
        <v>18</v>
      </c>
      <c r="J74" s="9" t="str">
        <f t="shared" si="17"/>
        <v>1CI11</v>
      </c>
      <c r="K74" s="48">
        <v>112</v>
      </c>
      <c r="L74" s="48">
        <v>18.5</v>
      </c>
      <c r="M74" s="9" t="s">
        <v>36</v>
      </c>
      <c r="N74" s="9" t="s">
        <v>53</v>
      </c>
      <c r="O74" s="9"/>
      <c r="P74" s="9"/>
      <c r="Q74" s="9"/>
      <c r="R74" s="9"/>
      <c r="S74" s="9" t="s">
        <v>1311</v>
      </c>
      <c r="T74" s="9" t="s">
        <v>1312</v>
      </c>
      <c r="U74" s="9" t="s">
        <v>1313</v>
      </c>
      <c r="V74" s="30" t="s">
        <v>3727</v>
      </c>
      <c r="W74" s="9">
        <v>1</v>
      </c>
      <c r="X74" s="48">
        <f>INDEX(table1,MATCH($K74,'Tham chiếu'!$A$3:$A$13,1),MATCH(DS!$L74,'Tham chiếu'!$B$2:$M$2,1))</f>
        <v>45</v>
      </c>
      <c r="Y74" s="9">
        <v>1</v>
      </c>
      <c r="Z74" s="48">
        <f>INDEX(table1,MATCH($K74,'Tham chiếu'!$A$3:$A$13,1),MATCH(DS!$L74,'Tham chiếu'!$B$2:$M$2,1))</f>
        <v>45</v>
      </c>
      <c r="AA74" s="9">
        <v>2</v>
      </c>
      <c r="AB74" s="50">
        <f>INDEX(table2,MATCH($K74,'Tham chiếu'!$A$17:$A$25,1),MATCH(DS!$L74,'Tham chiếu'!$B$16:$S$16,1))</f>
        <v>1</v>
      </c>
      <c r="AC74" s="9"/>
      <c r="AD74" s="73">
        <f>INDEX(table4,MATCH($K74,'Tham chiếu'!$A$41:$A$49,1),MATCH(DS!$L74,'Tham chiếu'!$B$40:$T$40,1))</f>
        <v>1</v>
      </c>
      <c r="AE74" s="9">
        <v>2</v>
      </c>
      <c r="AF74" s="74">
        <f>INDEX(table3,MATCH($K74,'Tham chiếu'!$A$29:$A$37,1),MATCH(DS!$L74,'Tham chiếu'!$B$28:$T$28,1))</f>
        <v>1</v>
      </c>
      <c r="AG74" s="9">
        <v>2</v>
      </c>
      <c r="AH74" s="48">
        <f>INDEX(table5,MATCH($K74,'Tham chiếu'!$A$53:$A$61,1),MATCH(DS!$L74,'Tham chiếu'!$B$52:$T$52,1))</f>
        <v>1</v>
      </c>
      <c r="AI74" s="9">
        <v>2</v>
      </c>
      <c r="AJ74" s="48">
        <f>INDEX(table5,MATCH($K74,'Tham chiếu'!$A$53:$A$61,1),MATCH(DS!$L74,'Tham chiếu'!$B$52:$T$52,1))</f>
        <v>1</v>
      </c>
      <c r="AK74" s="9">
        <v>1</v>
      </c>
      <c r="AL74" s="48">
        <f>INDEX(table5,MATCH($K74,'Tham chiếu'!$A$53:$A$61,1),MATCH(DS!$L74,'Tham chiếu'!$B$52:$T$52,1))</f>
        <v>1</v>
      </c>
      <c r="AM74" s="9">
        <v>1</v>
      </c>
      <c r="AN74" s="50">
        <f>INDEX(table2,MATCH($K74,'Tham chiếu'!$A$17:$A$25,1),MATCH(DS!$L74,'Tham chiếu'!$B$16:$S$16,1))</f>
        <v>1</v>
      </c>
      <c r="AO74" s="9">
        <v>1</v>
      </c>
      <c r="AP74" s="48">
        <f>INDEX(table3,MATCH($K74,'Tham chiếu'!$A$29:$A$37,1),MATCH(DS!$L74,'Tham chiếu'!$B$28:$T$28,1))</f>
        <v>1</v>
      </c>
      <c r="AQ74" s="48">
        <v>1</v>
      </c>
      <c r="AR74" s="77">
        <f>INDEX(table7,MATCH($K74,'Tham chiếu'!$A$78:$A$87,1),MATCH(DS!$L74,'Tham chiếu'!$B$77:$T$77,1))</f>
        <v>0</v>
      </c>
      <c r="AS74" s="9">
        <v>1</v>
      </c>
      <c r="AT74" s="48">
        <f>INDEX(table6,MATCH($K74,'Tham chiếu'!$A$65:$A$74,1),MATCH(DS!$L74,'Tham chiếu'!$B$64:$T$64,1))</f>
        <v>1</v>
      </c>
      <c r="AU74" s="57">
        <f t="shared" si="20"/>
        <v>3224000</v>
      </c>
      <c r="AV74" s="58">
        <v>2695000</v>
      </c>
      <c r="AW74" s="59" t="b">
        <f t="shared" si="18"/>
        <v>0</v>
      </c>
    </row>
    <row r="75" spans="1:49" ht="27.6" customHeight="1" x14ac:dyDescent="0.25">
      <c r="A75" s="3">
        <v>70</v>
      </c>
      <c r="B75" s="9" t="s">
        <v>123</v>
      </c>
      <c r="C75" s="9" t="s">
        <v>555</v>
      </c>
      <c r="D75" s="9" t="s">
        <v>34</v>
      </c>
      <c r="E75" s="9" t="str">
        <f t="shared" si="15"/>
        <v>Trần Anh Minh</v>
      </c>
      <c r="F75" s="9" t="b">
        <f t="shared" si="16"/>
        <v>0</v>
      </c>
      <c r="G75" s="9" t="s">
        <v>84</v>
      </c>
      <c r="H75" s="9" t="str">
        <f t="shared" si="19"/>
        <v>2017</v>
      </c>
      <c r="I75" s="9" t="s">
        <v>18</v>
      </c>
      <c r="J75" s="9" t="str">
        <f t="shared" si="17"/>
        <v>1CI11</v>
      </c>
      <c r="K75" s="48">
        <v>120</v>
      </c>
      <c r="L75" s="48">
        <v>31</v>
      </c>
      <c r="M75" s="9" t="s">
        <v>36</v>
      </c>
      <c r="N75" s="9" t="s">
        <v>53</v>
      </c>
      <c r="O75" s="9"/>
      <c r="P75" s="9"/>
      <c r="Q75" s="9"/>
      <c r="R75" s="9"/>
      <c r="S75" s="9" t="s">
        <v>1856</v>
      </c>
      <c r="T75" s="9" t="s">
        <v>1857</v>
      </c>
      <c r="U75" s="9" t="s">
        <v>1858</v>
      </c>
      <c r="V75" s="30" t="s">
        <v>3751</v>
      </c>
      <c r="W75" s="9">
        <v>1</v>
      </c>
      <c r="X75" s="48">
        <f>INDEX(table1,MATCH($K75,'Tham chiếu'!$A$3:$A$13,1),MATCH(DS!$L75,'Tham chiếu'!$B$2:$M$2,1))</f>
        <v>58</v>
      </c>
      <c r="Y75" s="9">
        <v>1</v>
      </c>
      <c r="Z75" s="48">
        <f>INDEX(table1,MATCH($K75,'Tham chiếu'!$A$3:$A$13,1),MATCH(DS!$L75,'Tham chiếu'!$B$2:$M$2,1))</f>
        <v>58</v>
      </c>
      <c r="AA75" s="9">
        <v>1</v>
      </c>
      <c r="AB75" s="50" t="str">
        <f>INDEX(table2,MATCH($K75,'Tham chiếu'!$A$17:$A$25,1),MATCH(DS!$L75,'Tham chiếu'!$B$16:$S$16,1))</f>
        <v>3A</v>
      </c>
      <c r="AC75" s="9"/>
      <c r="AD75" s="73">
        <f>INDEX(table4,MATCH($K75,'Tham chiếu'!$A$41:$A$49,1),MATCH(DS!$L75,'Tham chiếu'!$B$40:$T$40,1))</f>
        <v>3</v>
      </c>
      <c r="AE75" s="9">
        <v>1</v>
      </c>
      <c r="AF75" s="74" t="str">
        <f>INDEX(table3,MATCH($K75,'Tham chiếu'!$A$29:$A$37,1),MATCH(DS!$L75,'Tham chiếu'!$B$28:$T$28,1))</f>
        <v>2C</v>
      </c>
      <c r="AG75" s="9"/>
      <c r="AH75" s="48">
        <f>INDEX(table5,MATCH($K75,'Tham chiếu'!$A$53:$A$61,1),MATCH(DS!$L75,'Tham chiếu'!$B$52:$T$52,1))</f>
        <v>3</v>
      </c>
      <c r="AI75" s="9"/>
      <c r="AJ75" s="48">
        <f>INDEX(table5,MATCH($K75,'Tham chiếu'!$A$53:$A$61,1),MATCH(DS!$L75,'Tham chiếu'!$B$52:$T$52,1))</f>
        <v>3</v>
      </c>
      <c r="AK75" s="9">
        <v>1</v>
      </c>
      <c r="AL75" s="48">
        <f>INDEX(table5,MATCH($K75,'Tham chiếu'!$A$53:$A$61,1),MATCH(DS!$L75,'Tham chiếu'!$B$52:$T$52,1))</f>
        <v>3</v>
      </c>
      <c r="AM75" s="9"/>
      <c r="AN75" s="50" t="str">
        <f>INDEX(table2,MATCH($K75,'Tham chiếu'!$A$17:$A$25,1),MATCH(DS!$L75,'Tham chiếu'!$B$16:$S$16,1))</f>
        <v>3A</v>
      </c>
      <c r="AO75" s="9">
        <v>1</v>
      </c>
      <c r="AP75" s="48" t="str">
        <f>INDEX(table3,MATCH($K75,'Tham chiếu'!$A$29:$A$37,1),MATCH(DS!$L75,'Tham chiếu'!$B$28:$T$28,1))</f>
        <v>2C</v>
      </c>
      <c r="AQ75" s="48"/>
      <c r="AR75" s="77">
        <f>INDEX(table7,MATCH($K75,'Tham chiếu'!$A$78:$A$87,1),MATCH(DS!$L75,'Tham chiếu'!$B$77:$T$77,1))</f>
        <v>2</v>
      </c>
      <c r="AS75" s="9"/>
      <c r="AT75" s="48"/>
      <c r="AU75" s="57">
        <f t="shared" si="20"/>
        <v>1153000</v>
      </c>
      <c r="AV75" s="58">
        <v>3012000</v>
      </c>
      <c r="AW75" s="59" t="b">
        <f t="shared" si="18"/>
        <v>0</v>
      </c>
    </row>
    <row r="76" spans="1:49" ht="27.6" customHeight="1" x14ac:dyDescent="0.25">
      <c r="A76" s="3">
        <v>71</v>
      </c>
      <c r="B76" s="9" t="s">
        <v>123</v>
      </c>
      <c r="C76" s="9" t="s">
        <v>383</v>
      </c>
      <c r="D76" s="9" t="s">
        <v>276</v>
      </c>
      <c r="E76" s="9" t="str">
        <f t="shared" si="15"/>
        <v>Nguyễn Hà My</v>
      </c>
      <c r="F76" s="9" t="b">
        <f t="shared" si="16"/>
        <v>0</v>
      </c>
      <c r="G76" s="9" t="s">
        <v>764</v>
      </c>
      <c r="H76" s="9" t="str">
        <f t="shared" si="19"/>
        <v>2017</v>
      </c>
      <c r="I76" s="9" t="s">
        <v>44</v>
      </c>
      <c r="J76" s="9" t="str">
        <f t="shared" si="17"/>
        <v>1CI11</v>
      </c>
      <c r="K76" s="9">
        <v>112</v>
      </c>
      <c r="L76" s="9">
        <v>18</v>
      </c>
      <c r="M76" s="9" t="s">
        <v>36</v>
      </c>
      <c r="N76" s="9" t="s">
        <v>53</v>
      </c>
      <c r="O76" s="9"/>
      <c r="P76" s="9"/>
      <c r="Q76" s="9"/>
      <c r="R76" s="9"/>
      <c r="S76" s="9" t="s">
        <v>2595</v>
      </c>
      <c r="T76" s="9" t="s">
        <v>2596</v>
      </c>
      <c r="U76" s="9" t="s">
        <v>2597</v>
      </c>
      <c r="V76" s="30" t="s">
        <v>3752</v>
      </c>
      <c r="W76" s="48">
        <v>1</v>
      </c>
      <c r="X76" s="48">
        <f>INDEX(table1,MATCH($K76,'Tham chiếu'!$A$3:$A$13,1),MATCH(DS!$L76,'Tham chiếu'!$B$2:$M$2,1))</f>
        <v>45</v>
      </c>
      <c r="Y76" s="49">
        <v>1</v>
      </c>
      <c r="Z76" s="48">
        <f>INDEX(table1,MATCH($K76,'Tham chiếu'!$A$3:$A$13,1),MATCH(DS!$L76,'Tham chiếu'!$B$2:$M$2,1))</f>
        <v>45</v>
      </c>
      <c r="AA76" s="50"/>
      <c r="AB76" s="50"/>
      <c r="AC76" s="53">
        <v>3</v>
      </c>
      <c r="AD76" s="73">
        <f>INDEX(table4,MATCH($K76,'Tham chiếu'!$A$41:$A$49,1),MATCH(DS!$L76,'Tham chiếu'!$B$40:$T$40,1))</f>
        <v>1</v>
      </c>
      <c r="AE76" s="54"/>
      <c r="AF76" s="74"/>
      <c r="AG76" s="48">
        <v>1</v>
      </c>
      <c r="AH76" s="48">
        <f>INDEX(table5,MATCH($K76,'Tham chiếu'!$A$53:$A$61,1),MATCH(DS!$L76,'Tham chiếu'!$B$52:$T$52,1))</f>
        <v>1</v>
      </c>
      <c r="AI76" s="49">
        <v>3</v>
      </c>
      <c r="AJ76" s="48">
        <f>INDEX(table5,MATCH($K76,'Tham chiếu'!$A$53:$A$61,1),MATCH(DS!$L76,'Tham chiếu'!$B$52:$T$52,1))</f>
        <v>1</v>
      </c>
      <c r="AK76" s="53">
        <v>1</v>
      </c>
      <c r="AL76" s="48">
        <f>INDEX(table5,MATCH($K76,'Tham chiếu'!$A$53:$A$61,1),MATCH(DS!$L76,'Tham chiếu'!$B$52:$T$52,1))</f>
        <v>1</v>
      </c>
      <c r="AM76" s="50">
        <v>1</v>
      </c>
      <c r="AN76" s="50">
        <f>INDEX(table2,MATCH($K76,'Tham chiếu'!$A$17:$A$25,1),MATCH(DS!$L76,'Tham chiếu'!$B$16:$S$16,1))</f>
        <v>1</v>
      </c>
      <c r="AO76" s="54">
        <v>1</v>
      </c>
      <c r="AP76" s="48">
        <f>INDEX(table3,MATCH($K76,'Tham chiếu'!$A$29:$A$37,1),MATCH(DS!$L76,'Tham chiếu'!$B$28:$T$28,1))</f>
        <v>1</v>
      </c>
      <c r="AQ76" s="48">
        <v>1</v>
      </c>
      <c r="AR76" s="77">
        <f>INDEX(table7,MATCH($K76,'Tham chiếu'!$A$78:$A$87,1),MATCH(DS!$L76,'Tham chiếu'!$B$77:$T$77,1))</f>
        <v>0</v>
      </c>
      <c r="AS76" s="49"/>
      <c r="AT76" s="48"/>
      <c r="AU76" s="57">
        <f t="shared" si="20"/>
        <v>2406000</v>
      </c>
      <c r="AV76" s="58">
        <v>1996000</v>
      </c>
      <c r="AW76" s="59" t="b">
        <f t="shared" si="18"/>
        <v>0</v>
      </c>
    </row>
    <row r="77" spans="1:49" ht="27.6" customHeight="1" x14ac:dyDescent="0.25">
      <c r="A77" s="3">
        <v>72</v>
      </c>
      <c r="B77" s="9" t="s">
        <v>123</v>
      </c>
      <c r="C77" s="9" t="s">
        <v>804</v>
      </c>
      <c r="D77" s="9" t="s">
        <v>18</v>
      </c>
      <c r="E77" s="9" t="str">
        <f t="shared" si="15"/>
        <v>Phạm Nhật Nam</v>
      </c>
      <c r="F77" s="9" t="b">
        <f t="shared" si="16"/>
        <v>0</v>
      </c>
      <c r="G77" s="9" t="s">
        <v>805</v>
      </c>
      <c r="H77" s="9" t="str">
        <f t="shared" si="19"/>
        <v>2017</v>
      </c>
      <c r="I77" s="9" t="s">
        <v>18</v>
      </c>
      <c r="J77" s="9" t="str">
        <f t="shared" si="17"/>
        <v>1CI11</v>
      </c>
      <c r="K77" s="48">
        <v>130</v>
      </c>
      <c r="L77" s="48">
        <v>22</v>
      </c>
      <c r="M77" s="9" t="s">
        <v>36</v>
      </c>
      <c r="N77" s="9" t="s">
        <v>53</v>
      </c>
      <c r="O77" s="9"/>
      <c r="P77" s="9"/>
      <c r="Q77" s="9"/>
      <c r="R77" s="9"/>
      <c r="S77" s="9" t="s">
        <v>60</v>
      </c>
      <c r="T77" s="9" t="s">
        <v>806</v>
      </c>
      <c r="U77" s="9" t="s">
        <v>807</v>
      </c>
      <c r="V77" s="30" t="s">
        <v>3753</v>
      </c>
      <c r="W77" s="9">
        <v>1</v>
      </c>
      <c r="X77" s="48">
        <f>INDEX(table1,MATCH($K77,'Tham chiếu'!$A$3:$A$13,1),MATCH(DS!$L77,'Tham chiếu'!$B$2:$M$2,1))</f>
        <v>55</v>
      </c>
      <c r="Y77" s="9"/>
      <c r="Z77" s="48"/>
      <c r="AA77" s="9">
        <v>1</v>
      </c>
      <c r="AB77" s="50" t="str">
        <f>INDEX(table2,MATCH($K77,'Tham chiếu'!$A$17:$A$25,1),MATCH(DS!$L77,'Tham chiếu'!$B$16:$S$16,1))</f>
        <v>2B</v>
      </c>
      <c r="AC77" s="9"/>
      <c r="AD77" s="73">
        <f>INDEX(table4,MATCH($K77,'Tham chiếu'!$A$41:$A$49,1),MATCH(DS!$L77,'Tham chiếu'!$B$40:$T$40,1))</f>
        <v>4</v>
      </c>
      <c r="AE77" s="9"/>
      <c r="AF77" s="74"/>
      <c r="AG77" s="9">
        <v>1</v>
      </c>
      <c r="AH77" s="48">
        <f>INDEX(table5,MATCH($K77,'Tham chiếu'!$A$53:$A$61,1),MATCH(DS!$L77,'Tham chiếu'!$B$52:$T$52,1))</f>
        <v>4</v>
      </c>
      <c r="AI77" s="9">
        <v>3</v>
      </c>
      <c r="AJ77" s="48">
        <f>INDEX(table5,MATCH($K77,'Tham chiếu'!$A$53:$A$61,1),MATCH(DS!$L77,'Tham chiếu'!$B$52:$T$52,1))</f>
        <v>4</v>
      </c>
      <c r="AK77" s="9">
        <v>1</v>
      </c>
      <c r="AL77" s="48">
        <f>INDEX(table5,MATCH($K77,'Tham chiếu'!$A$53:$A$61,1),MATCH(DS!$L77,'Tham chiếu'!$B$52:$T$52,1))</f>
        <v>4</v>
      </c>
      <c r="AM77" s="9">
        <v>2</v>
      </c>
      <c r="AN77" s="50" t="str">
        <f>INDEX(table2,MATCH($K77,'Tham chiếu'!$A$17:$A$25,1),MATCH(DS!$L77,'Tham chiếu'!$B$16:$S$16,1))</f>
        <v>2B</v>
      </c>
      <c r="AO77" s="9">
        <v>2</v>
      </c>
      <c r="AP77" s="48">
        <f>INDEX(table3,MATCH($K77,'Tham chiếu'!$A$29:$A$37,1),MATCH(DS!$L77,'Tham chiếu'!$B$28:$T$28,1))</f>
        <v>3</v>
      </c>
      <c r="AQ77" s="48">
        <v>1</v>
      </c>
      <c r="AR77" s="77">
        <f>INDEX(table7,MATCH($K77,'Tham chiếu'!$A$78:$A$87,1),MATCH(DS!$L77,'Tham chiếu'!$B$77:$T$77,1))</f>
        <v>2</v>
      </c>
      <c r="AS77" s="9">
        <v>1</v>
      </c>
      <c r="AT77" s="48">
        <f>INDEX(table6,MATCH($K77,'Tham chiếu'!$A$65:$A$74,1),MATCH(DS!$L77,'Tham chiếu'!$B$64:$T$64,1))</f>
        <v>3</v>
      </c>
      <c r="AU77" s="57">
        <f t="shared" si="20"/>
        <v>2595000</v>
      </c>
      <c r="AV77" s="58">
        <v>2409000</v>
      </c>
      <c r="AW77" s="59" t="b">
        <f t="shared" si="18"/>
        <v>0</v>
      </c>
    </row>
    <row r="78" spans="1:49" ht="21" customHeight="1" x14ac:dyDescent="0.25">
      <c r="A78" s="3">
        <v>73</v>
      </c>
      <c r="B78" s="9" t="s">
        <v>123</v>
      </c>
      <c r="C78" s="9" t="s">
        <v>1270</v>
      </c>
      <c r="D78" s="9" t="s">
        <v>1937</v>
      </c>
      <c r="E78" s="9" t="str">
        <f t="shared" si="15"/>
        <v>Lê Tuấn Phát</v>
      </c>
      <c r="F78" s="9" t="b">
        <f t="shared" si="16"/>
        <v>0</v>
      </c>
      <c r="G78" s="9" t="s">
        <v>1938</v>
      </c>
      <c r="H78" s="9" t="str">
        <f t="shared" si="19"/>
        <v>2017</v>
      </c>
      <c r="I78" s="9" t="s">
        <v>18</v>
      </c>
      <c r="J78" s="9" t="str">
        <f t="shared" si="17"/>
        <v>1CI11</v>
      </c>
      <c r="K78" s="48">
        <v>122</v>
      </c>
      <c r="L78" s="48">
        <v>22</v>
      </c>
      <c r="M78" s="9" t="s">
        <v>36</v>
      </c>
      <c r="N78" s="9" t="s">
        <v>53</v>
      </c>
      <c r="O78" s="9"/>
      <c r="P78" s="9"/>
      <c r="Q78" s="9"/>
      <c r="R78" s="9"/>
      <c r="S78" s="9" t="s">
        <v>1939</v>
      </c>
      <c r="T78" s="9" t="s">
        <v>1940</v>
      </c>
      <c r="U78" s="9" t="s">
        <v>1941</v>
      </c>
      <c r="V78" s="30" t="s">
        <v>3754</v>
      </c>
      <c r="W78" s="9">
        <v>1</v>
      </c>
      <c r="X78" s="48">
        <f>INDEX(table1,MATCH($K78,'Tham chiếu'!$A$3:$A$13,1),MATCH(DS!$L78,'Tham chiếu'!$B$2:$M$2,1))</f>
        <v>50</v>
      </c>
      <c r="Y78" s="9">
        <v>1</v>
      </c>
      <c r="Z78" s="48">
        <f>INDEX(table1,MATCH($K78,'Tham chiếu'!$A$3:$A$13,1),MATCH(DS!$L78,'Tham chiếu'!$B$2:$M$2,1))</f>
        <v>50</v>
      </c>
      <c r="AA78" s="9">
        <v>1</v>
      </c>
      <c r="AB78" s="50" t="str">
        <f>INDEX(table2,MATCH($K78,'Tham chiếu'!$A$17:$A$25,1),MATCH(DS!$L78,'Tham chiếu'!$B$16:$S$16,1))</f>
        <v>2A</v>
      </c>
      <c r="AC78" s="9"/>
      <c r="AD78" s="73" t="str">
        <f>INDEX(table4,MATCH($K78,'Tham chiếu'!$A$41:$A$49,1),MATCH(DS!$L78,'Tham chiếu'!$B$40:$T$40,1))</f>
        <v>2A</v>
      </c>
      <c r="AE78" s="9">
        <v>1</v>
      </c>
      <c r="AF78" s="74" t="str">
        <f>INDEX(table3,MATCH($K78,'Tham chiếu'!$A$29:$A$37,1),MATCH(DS!$L78,'Tham chiếu'!$B$28:$T$28,1))</f>
        <v>2A</v>
      </c>
      <c r="AG78" s="9">
        <v>1</v>
      </c>
      <c r="AH78" s="48">
        <f>INDEX(table5,MATCH($K78,'Tham chiếu'!$A$53:$A$61,1),MATCH(DS!$L78,'Tham chiếu'!$B$52:$T$52,1))</f>
        <v>2</v>
      </c>
      <c r="AI78" s="9">
        <v>1</v>
      </c>
      <c r="AJ78" s="48">
        <f>INDEX(table5,MATCH($K78,'Tham chiếu'!$A$53:$A$61,1),MATCH(DS!$L78,'Tham chiếu'!$B$52:$T$52,1))</f>
        <v>2</v>
      </c>
      <c r="AK78" s="9">
        <v>1</v>
      </c>
      <c r="AL78" s="48">
        <f>INDEX(table5,MATCH($K78,'Tham chiếu'!$A$53:$A$61,1),MATCH(DS!$L78,'Tham chiếu'!$B$52:$T$52,1))</f>
        <v>2</v>
      </c>
      <c r="AM78" s="9">
        <v>1</v>
      </c>
      <c r="AN78" s="50" t="str">
        <f>INDEX(table2,MATCH($K78,'Tham chiếu'!$A$17:$A$25,1),MATCH(DS!$L78,'Tham chiếu'!$B$16:$S$16,1))</f>
        <v>2A</v>
      </c>
      <c r="AO78" s="9">
        <v>1</v>
      </c>
      <c r="AP78" s="48" t="str">
        <f>INDEX(table3,MATCH($K78,'Tham chiếu'!$A$29:$A$37,1),MATCH(DS!$L78,'Tham chiếu'!$B$28:$T$28,1))</f>
        <v>2A</v>
      </c>
      <c r="AQ78" s="48"/>
      <c r="AR78" s="77">
        <f>INDEX(table7,MATCH($K78,'Tham chiếu'!$A$78:$A$87,1),MATCH(DS!$L78,'Tham chiếu'!$B$77:$T$77,1))</f>
        <v>1</v>
      </c>
      <c r="AS78" s="9"/>
      <c r="AT78" s="48"/>
      <c r="AU78" s="57">
        <f t="shared" si="20"/>
        <v>1702000</v>
      </c>
      <c r="AV78" s="58">
        <v>3119000</v>
      </c>
      <c r="AW78" s="59" t="b">
        <f t="shared" si="18"/>
        <v>0</v>
      </c>
    </row>
    <row r="79" spans="1:49" ht="27.6" customHeight="1" x14ac:dyDescent="0.25">
      <c r="A79" s="3">
        <v>74</v>
      </c>
      <c r="B79" s="9" t="s">
        <v>123</v>
      </c>
      <c r="C79" s="9" t="s">
        <v>1654</v>
      </c>
      <c r="D79" s="9" t="s">
        <v>178</v>
      </c>
      <c r="E79" s="9" t="str">
        <f t="shared" si="15"/>
        <v>Phạm dương Phong</v>
      </c>
      <c r="F79" s="9" t="b">
        <f t="shared" si="16"/>
        <v>0</v>
      </c>
      <c r="G79" s="9" t="s">
        <v>1517</v>
      </c>
      <c r="H79" s="9" t="str">
        <f t="shared" si="19"/>
        <v>2017</v>
      </c>
      <c r="I79" s="9" t="s">
        <v>18</v>
      </c>
      <c r="J79" s="9" t="str">
        <f t="shared" si="17"/>
        <v>1CI11</v>
      </c>
      <c r="K79" s="48">
        <v>130</v>
      </c>
      <c r="L79" s="48">
        <v>29</v>
      </c>
      <c r="M79" s="9" t="s">
        <v>36</v>
      </c>
      <c r="N79" s="9" t="s">
        <v>53</v>
      </c>
      <c r="O79" s="9"/>
      <c r="P79" s="9"/>
      <c r="Q79" s="9"/>
      <c r="R79" s="9"/>
      <c r="S79" s="9" t="s">
        <v>1655</v>
      </c>
      <c r="T79" s="9" t="s">
        <v>1656</v>
      </c>
      <c r="U79" s="9" t="s">
        <v>1657</v>
      </c>
      <c r="V79" s="30" t="s">
        <v>3729</v>
      </c>
      <c r="W79" s="9">
        <v>1</v>
      </c>
      <c r="X79" s="48">
        <f>INDEX(table1,MATCH($K79,'Tham chiếu'!$A$3:$A$13,1),MATCH(DS!$L79,'Tham chiếu'!$B$2:$M$2,1))</f>
        <v>55</v>
      </c>
      <c r="Y79" s="9">
        <v>1</v>
      </c>
      <c r="Z79" s="48">
        <f>INDEX(table1,MATCH($K79,'Tham chiếu'!$A$3:$A$13,1),MATCH(DS!$L79,'Tham chiếu'!$B$2:$M$2,1))</f>
        <v>55</v>
      </c>
      <c r="AA79" s="9">
        <v>2</v>
      </c>
      <c r="AB79" s="50" t="str">
        <f>INDEX(table2,MATCH($K79,'Tham chiếu'!$A$17:$A$25,1),MATCH(DS!$L79,'Tham chiếu'!$B$16:$S$16,1))</f>
        <v>3A</v>
      </c>
      <c r="AC79" s="9"/>
      <c r="AD79" s="73" t="str">
        <f>INDEX(table4,MATCH($K79,'Tham chiếu'!$A$41:$A$49,1),MATCH(DS!$L79,'Tham chiếu'!$B$40:$T$40,1))</f>
        <v>3A</v>
      </c>
      <c r="AE79" s="9">
        <v>2</v>
      </c>
      <c r="AF79" s="74" t="str">
        <f>INDEX(table3,MATCH($K79,'Tham chiếu'!$A$29:$A$37,1),MATCH(DS!$L79,'Tham chiếu'!$B$28:$T$28,1))</f>
        <v>3A</v>
      </c>
      <c r="AG79" s="9">
        <v>1</v>
      </c>
      <c r="AH79" s="48">
        <f>INDEX(table5,MATCH($K79,'Tham chiếu'!$A$53:$A$61,1),MATCH(DS!$L79,'Tham chiếu'!$B$52:$T$52,1))</f>
        <v>3</v>
      </c>
      <c r="AI79" s="9">
        <v>2</v>
      </c>
      <c r="AJ79" s="48">
        <f>INDEX(table5,MATCH($K79,'Tham chiếu'!$A$53:$A$61,1),MATCH(DS!$L79,'Tham chiếu'!$B$52:$T$52,1))</f>
        <v>3</v>
      </c>
      <c r="AK79" s="9">
        <v>1</v>
      </c>
      <c r="AL79" s="48">
        <f>INDEX(table5,MATCH($K79,'Tham chiếu'!$A$53:$A$61,1),MATCH(DS!$L79,'Tham chiếu'!$B$52:$T$52,1))</f>
        <v>3</v>
      </c>
      <c r="AM79" s="9">
        <v>1</v>
      </c>
      <c r="AN79" s="50" t="str">
        <f>INDEX(table2,MATCH($K79,'Tham chiếu'!$A$17:$A$25,1),MATCH(DS!$L79,'Tham chiếu'!$B$16:$S$16,1))</f>
        <v>3A</v>
      </c>
      <c r="AO79" s="9">
        <v>1</v>
      </c>
      <c r="AP79" s="48" t="str">
        <f>INDEX(table3,MATCH($K79,'Tham chiếu'!$A$29:$A$37,1),MATCH(DS!$L79,'Tham chiếu'!$B$28:$T$28,1))</f>
        <v>3A</v>
      </c>
      <c r="AQ79" s="48">
        <v>1</v>
      </c>
      <c r="AR79" s="77">
        <f>INDEX(table7,MATCH($K79,'Tham chiếu'!$A$78:$A$87,1),MATCH(DS!$L79,'Tham chiếu'!$B$77:$T$77,1))</f>
        <v>3</v>
      </c>
      <c r="AS79" s="9">
        <v>1</v>
      </c>
      <c r="AT79" s="48">
        <f>INDEX(table6,MATCH($K79,'Tham chiếu'!$A$65:$A$74,1),MATCH(DS!$L79,'Tham chiếu'!$B$64:$T$64,1))</f>
        <v>3</v>
      </c>
      <c r="AU79" s="57">
        <f t="shared" si="20"/>
        <v>3029000</v>
      </c>
      <c r="AV79" s="58">
        <v>2891000</v>
      </c>
      <c r="AW79" s="59" t="b">
        <f t="shared" si="18"/>
        <v>0</v>
      </c>
    </row>
    <row r="80" spans="1:49" ht="27.6" customHeight="1" x14ac:dyDescent="0.25">
      <c r="A80" s="3">
        <v>75</v>
      </c>
      <c r="B80" s="9" t="s">
        <v>123</v>
      </c>
      <c r="C80" s="9" t="s">
        <v>550</v>
      </c>
      <c r="D80" s="9" t="s">
        <v>331</v>
      </c>
      <c r="E80" s="9" t="str">
        <f t="shared" si="15"/>
        <v>Nguyễn Nhật Phương</v>
      </c>
      <c r="F80" s="9" t="b">
        <f t="shared" si="16"/>
        <v>0</v>
      </c>
      <c r="G80" s="9" t="s">
        <v>2311</v>
      </c>
      <c r="H80" s="9" t="str">
        <f t="shared" si="19"/>
        <v>2017</v>
      </c>
      <c r="I80" s="9" t="s">
        <v>44</v>
      </c>
      <c r="J80" s="9" t="str">
        <f t="shared" si="17"/>
        <v>1CI11</v>
      </c>
      <c r="K80" s="9">
        <v>117</v>
      </c>
      <c r="L80" s="9">
        <v>22</v>
      </c>
      <c r="M80" s="9" t="s">
        <v>36</v>
      </c>
      <c r="N80" s="9" t="s">
        <v>53</v>
      </c>
      <c r="O80" s="9"/>
      <c r="P80" s="9"/>
      <c r="Q80" s="9"/>
      <c r="R80" s="9"/>
      <c r="S80" s="9" t="s">
        <v>2598</v>
      </c>
      <c r="T80" s="9" t="s">
        <v>2599</v>
      </c>
      <c r="U80" s="9" t="s">
        <v>2600</v>
      </c>
      <c r="V80" s="30" t="s">
        <v>3755</v>
      </c>
      <c r="W80" s="48">
        <v>1</v>
      </c>
      <c r="X80" s="48">
        <f>INDEX(table1,MATCH($K8,'Tham chiếu'!$A$3:$A$13,1),MATCH(DS!$L8,'Tham chiếu'!$B$2:$M$2,1))</f>
        <v>58</v>
      </c>
      <c r="Y80" s="49">
        <v>1</v>
      </c>
      <c r="Z80" s="48">
        <f>INDEX(table1,MATCH($K80,'Tham chiếu'!$A$3:$A$13,1),MATCH(DS!$L80,'Tham chiếu'!$B$2:$M$2,1))</f>
        <v>50</v>
      </c>
      <c r="AA80" s="50">
        <v>1</v>
      </c>
      <c r="AB80" s="50">
        <f>INDEX(table2,MATCH($K80,'Tham chiếu'!$A$17:$A$25,1),MATCH(DS!$L80,'Tham chiếu'!$B$16:$S$16,1))</f>
        <v>1</v>
      </c>
      <c r="AC80" s="53">
        <v>2</v>
      </c>
      <c r="AD80" s="73">
        <f>INDEX(table4,MATCH($K80,'Tham chiếu'!$A$41:$A$49,1),MATCH(DS!$L80,'Tham chiếu'!$B$40:$T$40,1))</f>
        <v>1</v>
      </c>
      <c r="AE80" s="54"/>
      <c r="AF80" s="74"/>
      <c r="AG80" s="48"/>
      <c r="AH80" s="48">
        <f>INDEX(table5,MATCH($K80,'Tham chiếu'!$A$53:$A$61,1),MATCH(DS!$L80,'Tham chiếu'!$B$52:$T$52,1))</f>
        <v>1</v>
      </c>
      <c r="AI80" s="49">
        <v>2</v>
      </c>
      <c r="AJ80" s="48">
        <f>INDEX(table5,MATCH($K80,'Tham chiếu'!$A$53:$A$61,1),MATCH(DS!$L80,'Tham chiếu'!$B$52:$T$52,1))</f>
        <v>1</v>
      </c>
      <c r="AK80" s="53">
        <v>1</v>
      </c>
      <c r="AL80" s="48">
        <f>INDEX(table5,MATCH($K80,'Tham chiếu'!$A$53:$A$61,1),MATCH(DS!$L80,'Tham chiếu'!$B$52:$T$52,1))</f>
        <v>1</v>
      </c>
      <c r="AM80" s="50">
        <v>1</v>
      </c>
      <c r="AN80" s="50">
        <f>INDEX(table2,MATCH($K80,'Tham chiếu'!$A$17:$A$25,1),MATCH(DS!$L80,'Tham chiếu'!$B$16:$S$16,1))</f>
        <v>1</v>
      </c>
      <c r="AO80" s="54">
        <v>1</v>
      </c>
      <c r="AP80" s="48">
        <f>INDEX(table3,MATCH($K80,'Tham chiếu'!$A$29:$A$37,1),MATCH(DS!$L80,'Tham chiếu'!$B$28:$T$28,1))</f>
        <v>1</v>
      </c>
      <c r="AQ80" s="48">
        <v>1</v>
      </c>
      <c r="AR80" s="77">
        <f>INDEX(table7,MATCH($K80,'Tham chiếu'!$A$78:$A$87,1),MATCH(DS!$L80,'Tham chiếu'!$B$77:$T$77,1))</f>
        <v>1</v>
      </c>
      <c r="AS80" s="49"/>
      <c r="AT80" s="48"/>
      <c r="AU80" s="57">
        <f t="shared" si="20"/>
        <v>2122000</v>
      </c>
      <c r="AV80" s="58">
        <v>3224000</v>
      </c>
      <c r="AW80" s="59" t="b">
        <f t="shared" si="18"/>
        <v>0</v>
      </c>
    </row>
    <row r="81" spans="1:49" ht="27.6" customHeight="1" x14ac:dyDescent="0.25">
      <c r="A81" s="3">
        <v>76</v>
      </c>
      <c r="B81" s="9" t="s">
        <v>3680</v>
      </c>
      <c r="C81" s="9" t="s">
        <v>3608</v>
      </c>
      <c r="D81" s="9" t="s">
        <v>619</v>
      </c>
      <c r="E81" s="9" t="str">
        <f t="shared" si="15"/>
        <v>Đỗ Thanh Thư</v>
      </c>
      <c r="F81" s="9" t="b">
        <f t="shared" si="16"/>
        <v>0</v>
      </c>
      <c r="G81" s="9" t="s">
        <v>3609</v>
      </c>
      <c r="H81" s="9"/>
      <c r="I81" s="9" t="s">
        <v>44</v>
      </c>
      <c r="J81" s="9" t="str">
        <f t="shared" si="17"/>
        <v>1CI11</v>
      </c>
      <c r="K81" s="9">
        <v>110</v>
      </c>
      <c r="L81" s="9">
        <v>20</v>
      </c>
      <c r="M81" s="9" t="s">
        <v>36</v>
      </c>
      <c r="N81" s="9" t="s">
        <v>53</v>
      </c>
      <c r="O81" s="9"/>
      <c r="P81" s="9"/>
      <c r="Q81" s="9"/>
      <c r="R81" s="9"/>
      <c r="S81" s="9" t="s">
        <v>3590</v>
      </c>
      <c r="T81" s="9" t="s">
        <v>3591</v>
      </c>
      <c r="U81" s="9" t="s">
        <v>3592</v>
      </c>
      <c r="V81" s="30" t="s">
        <v>3981</v>
      </c>
      <c r="W81" s="48">
        <v>1</v>
      </c>
      <c r="X81" s="48">
        <f>INDEX(table1,MATCH($K81,'Tham chiếu'!$A$3:$A$13,1),MATCH(DS!$L81,'Tham chiếu'!$B$2:$M$2,1))</f>
        <v>50</v>
      </c>
      <c r="Y81" s="49">
        <v>1</v>
      </c>
      <c r="Z81" s="48">
        <f>INDEX(table1,MATCH($K81,'Tham chiếu'!$A$3:$A$13,1),MATCH(DS!$L81,'Tham chiếu'!$B$2:$M$2,1))</f>
        <v>50</v>
      </c>
      <c r="AA81" s="50">
        <v>1</v>
      </c>
      <c r="AB81" s="50">
        <f>INDEX(table2,MATCH($K81,'Tham chiếu'!$A$17:$A$25,1),MATCH(DS!$L81,'Tham chiếu'!$B$16:$S$16,1))</f>
        <v>1</v>
      </c>
      <c r="AC81" s="53">
        <v>2</v>
      </c>
      <c r="AD81" s="73">
        <f>INDEX(table4,MATCH($K81,'Tham chiếu'!$A$41:$A$49,1),MATCH(DS!$L81,'Tham chiếu'!$B$40:$T$40,1))</f>
        <v>1</v>
      </c>
      <c r="AE81" s="54">
        <v>1</v>
      </c>
      <c r="AF81" s="74">
        <f>INDEX(table3,MATCH($K81,'Tham chiếu'!$A$29:$A$37,1),MATCH(DS!$L81,'Tham chiếu'!$B$28:$T$28,1))</f>
        <v>1</v>
      </c>
      <c r="AG81" s="48">
        <v>1</v>
      </c>
      <c r="AH81" s="48">
        <f>INDEX(table5,MATCH($K81,'Tham chiếu'!$A$53:$A$61,1),MATCH(DS!$L81,'Tham chiếu'!$B$52:$T$52,1))</f>
        <v>1</v>
      </c>
      <c r="AI81" s="49">
        <v>1</v>
      </c>
      <c r="AJ81" s="48">
        <f>INDEX(table5,MATCH($K81,'Tham chiếu'!$A$53:$A$61,1),MATCH(DS!$L81,'Tham chiếu'!$B$52:$T$52,1))</f>
        <v>1</v>
      </c>
      <c r="AK81" s="50">
        <v>1</v>
      </c>
      <c r="AL81" s="48">
        <f>INDEX(table5,MATCH($K81,'Tham chiếu'!$A$53:$A$61,1),MATCH(DS!$L81,'Tham chiếu'!$B$52:$T$52,1))</f>
        <v>1</v>
      </c>
      <c r="AM81" s="53">
        <v>1</v>
      </c>
      <c r="AN81" s="50">
        <f>INDEX(table2,MATCH($K81,'Tham chiếu'!$A$17:$A$25,1),MATCH(DS!$L81,'Tham chiếu'!$B$16:$S$16,1))</f>
        <v>1</v>
      </c>
      <c r="AO81" s="54">
        <v>1</v>
      </c>
      <c r="AP81" s="48">
        <f>INDEX(table3,MATCH($K81,'Tham chiếu'!$A$29:$A$37,1),MATCH(DS!$L81,'Tham chiếu'!$B$28:$T$28,1))</f>
        <v>1</v>
      </c>
      <c r="AQ81" s="48">
        <v>1</v>
      </c>
      <c r="AR81" s="77">
        <f>INDEX(table7,MATCH($K81,'Tham chiếu'!$A$78:$A$87,1),MATCH(DS!$L81,'Tham chiếu'!$B$77:$T$77,1))</f>
        <v>1</v>
      </c>
      <c r="AS81" s="49">
        <v>1</v>
      </c>
      <c r="AT81" s="48">
        <f>INDEX(table6,MATCH($K81,'Tham chiếu'!$A$65:$A$74,1),MATCH(DS!$L81,'Tham chiếu'!$B$64:$T$64,1))</f>
        <v>1</v>
      </c>
      <c r="AU81" s="57">
        <f t="shared" si="20"/>
        <v>2718000</v>
      </c>
      <c r="AV81" s="58">
        <v>2503000</v>
      </c>
      <c r="AW81" s="59" t="b">
        <f t="shared" si="18"/>
        <v>0</v>
      </c>
    </row>
    <row r="82" spans="1:49" ht="27.6" customHeight="1" x14ac:dyDescent="0.25">
      <c r="A82" s="3">
        <v>77</v>
      </c>
      <c r="B82" s="9" t="s">
        <v>123</v>
      </c>
      <c r="C82" s="9" t="s">
        <v>184</v>
      </c>
      <c r="D82" s="9" t="s">
        <v>185</v>
      </c>
      <c r="E82" s="9" t="str">
        <f t="shared" si="15"/>
        <v>Vũ Minh Trang</v>
      </c>
      <c r="F82" s="9" t="b">
        <f t="shared" si="16"/>
        <v>0</v>
      </c>
      <c r="G82" s="9" t="s">
        <v>186</v>
      </c>
      <c r="H82" s="9" t="str">
        <f>RIGHT(G82,4)</f>
        <v>2017</v>
      </c>
      <c r="I82" s="9" t="s">
        <v>44</v>
      </c>
      <c r="J82" s="9" t="str">
        <f t="shared" si="17"/>
        <v>1CI11</v>
      </c>
      <c r="K82" s="48">
        <v>130</v>
      </c>
      <c r="L82" s="48">
        <v>28</v>
      </c>
      <c r="M82" s="9" t="s">
        <v>36</v>
      </c>
      <c r="N82" s="9" t="s">
        <v>53</v>
      </c>
      <c r="O82" s="9"/>
      <c r="P82" s="9"/>
      <c r="Q82" s="9"/>
      <c r="R82" s="9"/>
      <c r="S82" s="9" t="s">
        <v>187</v>
      </c>
      <c r="T82" s="9" t="s">
        <v>188</v>
      </c>
      <c r="U82" s="9" t="s">
        <v>189</v>
      </c>
      <c r="V82" s="30" t="s">
        <v>3756</v>
      </c>
      <c r="W82" s="9">
        <v>1</v>
      </c>
      <c r="X82" s="48">
        <f>INDEX(table1,MATCH($K82,'Tham chiếu'!$A$3:$A$13,1),MATCH(DS!$L82,'Tham chiếu'!$B$2:$M$2,1))</f>
        <v>55</v>
      </c>
      <c r="Y82" s="9">
        <v>1</v>
      </c>
      <c r="Z82" s="48">
        <f>INDEX(table1,MATCH($K82,'Tham chiếu'!$A$3:$A$13,1),MATCH(DS!$L82,'Tham chiếu'!$B$2:$M$2,1))</f>
        <v>55</v>
      </c>
      <c r="AA82" s="9">
        <v>1</v>
      </c>
      <c r="AB82" s="50" t="str">
        <f>INDEX(table2,MATCH($K82,'Tham chiếu'!$A$17:$A$25,1),MATCH(DS!$L82,'Tham chiếu'!$B$16:$S$16,1))</f>
        <v>3A</v>
      </c>
      <c r="AC82" s="9">
        <v>3</v>
      </c>
      <c r="AD82" s="73" t="str">
        <f>INDEX(table4,MATCH($K82,'Tham chiếu'!$A$41:$A$49,1),MATCH(DS!$L82,'Tham chiếu'!$B$40:$T$40,1))</f>
        <v>3A</v>
      </c>
      <c r="AE82" s="9">
        <v>1</v>
      </c>
      <c r="AF82" s="74" t="str">
        <f>INDEX(table3,MATCH($K82,'Tham chiếu'!$A$29:$A$37,1),MATCH(DS!$L82,'Tham chiếu'!$B$28:$T$28,1))</f>
        <v>3A</v>
      </c>
      <c r="AG82" s="9">
        <v>2</v>
      </c>
      <c r="AH82" s="48">
        <f>INDEX(table5,MATCH($K82,'Tham chiếu'!$A$53:$A$61,1),MATCH(DS!$L82,'Tham chiếu'!$B$52:$T$52,1))</f>
        <v>3</v>
      </c>
      <c r="AI82" s="9">
        <v>3</v>
      </c>
      <c r="AJ82" s="48">
        <f>INDEX(table5,MATCH($K82,'Tham chiếu'!$A$53:$A$61,1),MATCH(DS!$L82,'Tham chiếu'!$B$52:$T$52,1))</f>
        <v>3</v>
      </c>
      <c r="AK82" s="9">
        <v>1</v>
      </c>
      <c r="AL82" s="48">
        <f>INDEX(table5,MATCH($K82,'Tham chiếu'!$A$53:$A$61,1),MATCH(DS!$L82,'Tham chiếu'!$B$52:$T$52,1))</f>
        <v>3</v>
      </c>
      <c r="AM82" s="9">
        <v>1</v>
      </c>
      <c r="AN82" s="50" t="str">
        <f>INDEX(table2,MATCH($K82,'Tham chiếu'!$A$17:$A$25,1),MATCH(DS!$L82,'Tham chiếu'!$B$16:$S$16,1))</f>
        <v>3A</v>
      </c>
      <c r="AO82" s="9">
        <v>1</v>
      </c>
      <c r="AP82" s="48" t="str">
        <f>INDEX(table3,MATCH($K82,'Tham chiếu'!$A$29:$A$37,1),MATCH(DS!$L82,'Tham chiếu'!$B$28:$T$28,1))</f>
        <v>3A</v>
      </c>
      <c r="AQ82" s="48">
        <v>1</v>
      </c>
      <c r="AR82" s="77">
        <f>INDEX(table7,MATCH($K82,'Tham chiếu'!$A$78:$A$87,1),MATCH(DS!$L82,'Tham chiếu'!$B$77:$T$77,1))</f>
        <v>3</v>
      </c>
      <c r="AS82" s="9"/>
      <c r="AT82" s="48"/>
      <c r="AU82" s="57">
        <f t="shared" si="20"/>
        <v>3094000</v>
      </c>
      <c r="AV82" s="58">
        <v>2576000</v>
      </c>
      <c r="AW82" s="59" t="b">
        <f t="shared" si="18"/>
        <v>0</v>
      </c>
    </row>
    <row r="83" spans="1:49" ht="27.6" customHeight="1" x14ac:dyDescent="0.25">
      <c r="A83" s="3">
        <v>78</v>
      </c>
      <c r="B83" s="9" t="s">
        <v>3680</v>
      </c>
      <c r="C83" s="9" t="s">
        <v>3596</v>
      </c>
      <c r="D83" s="9" t="s">
        <v>148</v>
      </c>
      <c r="E83" s="9" t="str">
        <f t="shared" si="15"/>
        <v>Hoàng Trương Khánh Vy</v>
      </c>
      <c r="F83" s="9" t="b">
        <f t="shared" si="16"/>
        <v>0</v>
      </c>
      <c r="G83" s="9" t="s">
        <v>363</v>
      </c>
      <c r="H83" s="9"/>
      <c r="I83" s="9" t="s">
        <v>44</v>
      </c>
      <c r="J83" s="9" t="str">
        <f t="shared" si="17"/>
        <v>1CI11</v>
      </c>
      <c r="K83" s="9">
        <v>127</v>
      </c>
      <c r="L83" s="9">
        <v>30</v>
      </c>
      <c r="M83" s="9" t="s">
        <v>36</v>
      </c>
      <c r="N83" s="9" t="s">
        <v>53</v>
      </c>
      <c r="O83" s="9"/>
      <c r="P83" s="9"/>
      <c r="Q83" s="9"/>
      <c r="R83" s="9"/>
      <c r="S83" s="55" t="s">
        <v>3597</v>
      </c>
      <c r="T83" s="9" t="s">
        <v>3598</v>
      </c>
      <c r="U83" s="9" t="s">
        <v>3599</v>
      </c>
      <c r="V83" s="30" t="s">
        <v>4309</v>
      </c>
      <c r="W83" s="48">
        <v>1</v>
      </c>
      <c r="X83" s="48">
        <f>INDEX(table1,MATCH($K83,'Tham chiếu'!$A$3:$A$13,1),MATCH(DS!$L83,'Tham chiếu'!$B$2:$M$2,1))</f>
        <v>58</v>
      </c>
      <c r="Y83" s="49">
        <v>1</v>
      </c>
      <c r="Z83" s="48">
        <f>INDEX(table1,MATCH($K83,'Tham chiếu'!$A$3:$A$13,1),MATCH(DS!$L83,'Tham chiếu'!$B$2:$M$2,1))</f>
        <v>58</v>
      </c>
      <c r="AA83" s="50"/>
      <c r="AB83" s="50"/>
      <c r="AC83" s="53">
        <v>3</v>
      </c>
      <c r="AD83" s="73" t="str">
        <f>INDEX(table4,MATCH($K83,'Tham chiếu'!$A$41:$A$49,1),MATCH(DS!$L83,'Tham chiếu'!$B$40:$T$40,1))</f>
        <v>3B</v>
      </c>
      <c r="AE83" s="54"/>
      <c r="AF83" s="74"/>
      <c r="AG83" s="48">
        <v>2</v>
      </c>
      <c r="AH83" s="48">
        <f>INDEX(table5,MATCH($K83,'Tham chiếu'!$A$53:$A$61,1),MATCH(DS!$L83,'Tham chiếu'!$B$52:$T$52,1))</f>
        <v>4</v>
      </c>
      <c r="AI83" s="49">
        <v>3</v>
      </c>
      <c r="AJ83" s="48">
        <f>INDEX(table5,MATCH($K83,'Tham chiếu'!$A$53:$A$61,1),MATCH(DS!$L83,'Tham chiếu'!$B$52:$T$52,1))</f>
        <v>4</v>
      </c>
      <c r="AK83" s="50">
        <v>1</v>
      </c>
      <c r="AL83" s="48">
        <f>INDEX(table5,MATCH($K83,'Tham chiếu'!$A$53:$A$61,1),MATCH(DS!$L83,'Tham chiếu'!$B$52:$T$52,1))</f>
        <v>4</v>
      </c>
      <c r="AM83" s="53">
        <v>1</v>
      </c>
      <c r="AN83" s="50" t="str">
        <f>INDEX(table2,MATCH($K83,'Tham chiếu'!$A$17:$A$25,1),MATCH(DS!$L83,'Tham chiếu'!$B$16:$S$16,1))</f>
        <v>3B</v>
      </c>
      <c r="AO83" s="54">
        <v>1</v>
      </c>
      <c r="AP83" s="48" t="str">
        <f>INDEX(table3,MATCH($K83,'Tham chiếu'!$A$29:$A$37,1),MATCH(DS!$L83,'Tham chiếu'!$B$28:$T$28,1))</f>
        <v>3B</v>
      </c>
      <c r="AQ83" s="48">
        <v>1</v>
      </c>
      <c r="AR83" s="77">
        <f>INDEX(table7,MATCH($K83,'Tham chiếu'!$A$78:$A$87,1),MATCH(DS!$L83,'Tham chiếu'!$B$77:$T$77,1))</f>
        <v>2</v>
      </c>
      <c r="AS83" s="49">
        <v>1</v>
      </c>
      <c r="AT83" s="48">
        <f>INDEX(table6,MATCH($K83,'Tham chiếu'!$A$65:$A$74,1),MATCH(DS!$L83,'Tham chiếu'!$B$64:$T$64,1))</f>
        <v>3</v>
      </c>
      <c r="AU83" s="57">
        <f t="shared" si="20"/>
        <v>2971000</v>
      </c>
      <c r="AV83" s="58">
        <v>2854000</v>
      </c>
      <c r="AW83" s="59" t="b">
        <f t="shared" si="18"/>
        <v>0</v>
      </c>
    </row>
    <row r="84" spans="1:49" ht="27.6" customHeight="1" x14ac:dyDescent="0.25">
      <c r="A84" s="3">
        <v>79</v>
      </c>
      <c r="B84" s="9" t="s">
        <v>16</v>
      </c>
      <c r="C84" s="9" t="s">
        <v>533</v>
      </c>
      <c r="D84" s="9" t="s">
        <v>219</v>
      </c>
      <c r="E84" s="9" t="str">
        <f t="shared" si="15"/>
        <v>Hoàng Lê Khánh An</v>
      </c>
      <c r="F84" s="9" t="b">
        <f t="shared" si="16"/>
        <v>0</v>
      </c>
      <c r="G84" s="9" t="s">
        <v>534</v>
      </c>
      <c r="H84" s="9" t="str">
        <f t="shared" ref="H84:H91" si="21">RIGHT(G84,4)</f>
        <v>2017</v>
      </c>
      <c r="I84" s="9" t="s">
        <v>44</v>
      </c>
      <c r="J84" s="9" t="str">
        <f t="shared" si="17"/>
        <v>1CI2</v>
      </c>
      <c r="K84" s="48">
        <v>120</v>
      </c>
      <c r="L84" s="48">
        <v>24.5</v>
      </c>
      <c r="M84" s="9" t="s">
        <v>36</v>
      </c>
      <c r="N84" s="9" t="s">
        <v>143</v>
      </c>
      <c r="O84" s="9"/>
      <c r="P84" s="9"/>
      <c r="Q84" s="9"/>
      <c r="R84" s="9"/>
      <c r="S84" s="9" t="s">
        <v>535</v>
      </c>
      <c r="T84" s="9" t="s">
        <v>536</v>
      </c>
      <c r="U84" s="9" t="s">
        <v>537</v>
      </c>
      <c r="V84" s="30" t="s">
        <v>3757</v>
      </c>
      <c r="W84" s="9">
        <v>1</v>
      </c>
      <c r="X84" s="48">
        <f>INDEX(table1,MATCH($K84,'Tham chiếu'!$A$3:$A$13,1),MATCH(DS!$L84,'Tham chiếu'!$B$2:$M$2,1))</f>
        <v>50</v>
      </c>
      <c r="Y84" s="9">
        <v>1</v>
      </c>
      <c r="Z84" s="48">
        <f>INDEX(table1,MATCH($K84,'Tham chiếu'!$A$3:$A$13,1),MATCH(DS!$L84,'Tham chiếu'!$B$2:$M$2,1))</f>
        <v>50</v>
      </c>
      <c r="AA84" s="9">
        <v>1</v>
      </c>
      <c r="AB84" s="50" t="str">
        <f>INDEX(table2,MATCH($K84,'Tham chiếu'!$A$17:$A$25,1),MATCH(DS!$L84,'Tham chiếu'!$B$16:$S$16,1))</f>
        <v>2A</v>
      </c>
      <c r="AC84" s="9">
        <v>2</v>
      </c>
      <c r="AD84" s="73" t="str">
        <f>INDEX(table4,MATCH($K84,'Tham chiếu'!$A$41:$A$49,1),MATCH(DS!$L84,'Tham chiếu'!$B$40:$T$40,1))</f>
        <v>2A</v>
      </c>
      <c r="AE84" s="9"/>
      <c r="AF84" s="74"/>
      <c r="AG84" s="9">
        <v>1</v>
      </c>
      <c r="AH84" s="48">
        <f>INDEX(table5,MATCH($K84,'Tham chiếu'!$A$53:$A$61,1),MATCH(DS!$L84,'Tham chiếu'!$B$52:$T$52,1))</f>
        <v>3</v>
      </c>
      <c r="AI84" s="9">
        <v>2</v>
      </c>
      <c r="AJ84" s="48">
        <f>INDEX(table5,MATCH($K84,'Tham chiếu'!$A$53:$A$61,1),MATCH(DS!$L84,'Tham chiếu'!$B$52:$T$52,1))</f>
        <v>3</v>
      </c>
      <c r="AK84" s="9">
        <v>1</v>
      </c>
      <c r="AL84" s="48">
        <f>INDEX(table5,MATCH($K84,'Tham chiếu'!$A$53:$A$61,1),MATCH(DS!$L84,'Tham chiếu'!$B$52:$T$52,1))</f>
        <v>3</v>
      </c>
      <c r="AM84" s="9">
        <v>1</v>
      </c>
      <c r="AN84" s="50" t="str">
        <f>INDEX(table2,MATCH($K84,'Tham chiếu'!$A$17:$A$25,1),MATCH(DS!$L84,'Tham chiếu'!$B$16:$S$16,1))</f>
        <v>2A</v>
      </c>
      <c r="AO84" s="9">
        <v>1</v>
      </c>
      <c r="AP84" s="48" t="str">
        <f>INDEX(table3,MATCH($K84,'Tham chiếu'!$A$29:$A$37,1),MATCH(DS!$L84,'Tham chiếu'!$B$28:$T$28,1))</f>
        <v>2A</v>
      </c>
      <c r="AQ84" s="48">
        <v>1</v>
      </c>
      <c r="AR84" s="77">
        <f>INDEX(table7,MATCH($K84,'Tham chiếu'!$A$78:$A$87,1),MATCH(DS!$L84,'Tham chiếu'!$B$77:$T$77,1))</f>
        <v>1</v>
      </c>
      <c r="AS84" s="9"/>
      <c r="AT84" s="48"/>
      <c r="AU84" s="57">
        <f t="shared" si="20"/>
        <v>2317000</v>
      </c>
      <c r="AV84" s="58">
        <v>3150000</v>
      </c>
      <c r="AW84" s="59" t="b">
        <f t="shared" si="18"/>
        <v>0</v>
      </c>
    </row>
    <row r="85" spans="1:49" ht="25.15" customHeight="1" x14ac:dyDescent="0.25">
      <c r="A85" s="3">
        <v>80</v>
      </c>
      <c r="B85" s="9" t="s">
        <v>123</v>
      </c>
      <c r="C85" s="9" t="s">
        <v>1942</v>
      </c>
      <c r="D85" s="9" t="s">
        <v>219</v>
      </c>
      <c r="E85" s="9" t="str">
        <f t="shared" si="15"/>
        <v>Nguyễn Tuệ An</v>
      </c>
      <c r="F85" s="9" t="b">
        <f t="shared" si="16"/>
        <v>0</v>
      </c>
      <c r="G85" s="9" t="s">
        <v>1943</v>
      </c>
      <c r="H85" s="9" t="str">
        <f t="shared" si="21"/>
        <v>2017</v>
      </c>
      <c r="I85" s="9" t="s">
        <v>44</v>
      </c>
      <c r="J85" s="9" t="str">
        <f t="shared" si="17"/>
        <v>1CI2</v>
      </c>
      <c r="K85" s="48">
        <v>120</v>
      </c>
      <c r="L85" s="48">
        <v>18</v>
      </c>
      <c r="M85" s="9" t="s">
        <v>36</v>
      </c>
      <c r="N85" s="9" t="s">
        <v>143</v>
      </c>
      <c r="O85" s="9"/>
      <c r="P85" s="9"/>
      <c r="Q85" s="9"/>
      <c r="R85" s="9"/>
      <c r="S85" s="9" t="s">
        <v>1295</v>
      </c>
      <c r="T85" s="9" t="s">
        <v>1944</v>
      </c>
      <c r="U85" s="9" t="s">
        <v>1945</v>
      </c>
      <c r="V85" s="30" t="s">
        <v>3758</v>
      </c>
      <c r="W85" s="9">
        <v>1</v>
      </c>
      <c r="X85" s="48">
        <f>INDEX(table1,MATCH($K85,'Tham chiếu'!$A$3:$A$13,1),MATCH(DS!$L85,'Tham chiếu'!$B$2:$M$2,1))</f>
        <v>50</v>
      </c>
      <c r="Y85" s="9">
        <v>1</v>
      </c>
      <c r="Z85" s="48">
        <f>INDEX(table1,MATCH($K85,'Tham chiếu'!$A$3:$A$13,1),MATCH(DS!$L85,'Tham chiếu'!$B$2:$M$2,1))</f>
        <v>50</v>
      </c>
      <c r="AA85" s="9"/>
      <c r="AB85" s="50"/>
      <c r="AC85" s="9">
        <v>3</v>
      </c>
      <c r="AD85" s="73">
        <f>INDEX(table4,MATCH($K85,'Tham chiếu'!$A$41:$A$49,1),MATCH(DS!$L85,'Tham chiếu'!$B$40:$T$40,1))</f>
        <v>2</v>
      </c>
      <c r="AE85" s="9"/>
      <c r="AF85" s="74"/>
      <c r="AG85" s="9">
        <v>1</v>
      </c>
      <c r="AH85" s="48">
        <f>INDEX(table5,MATCH($K85,'Tham chiếu'!$A$53:$A$61,1),MATCH(DS!$L85,'Tham chiếu'!$B$52:$T$52,1))</f>
        <v>2</v>
      </c>
      <c r="AI85" s="9">
        <v>2</v>
      </c>
      <c r="AJ85" s="48">
        <f>INDEX(table5,MATCH($K85,'Tham chiếu'!$A$53:$A$61,1),MATCH(DS!$L85,'Tham chiếu'!$B$52:$T$52,1))</f>
        <v>2</v>
      </c>
      <c r="AK85" s="9">
        <v>1</v>
      </c>
      <c r="AL85" s="48">
        <f>INDEX(table5,MATCH($K85,'Tham chiếu'!$A$53:$A$61,1),MATCH(DS!$L85,'Tham chiếu'!$B$52:$T$52,1))</f>
        <v>2</v>
      </c>
      <c r="AM85" s="9">
        <v>1</v>
      </c>
      <c r="AN85" s="50">
        <f>INDEX(table2,MATCH($K85,'Tham chiếu'!$A$17:$A$25,1),MATCH(DS!$L85,'Tham chiếu'!$B$16:$S$16,1))</f>
        <v>2</v>
      </c>
      <c r="AO85" s="9">
        <v>1</v>
      </c>
      <c r="AP85" s="48">
        <f>INDEX(table3,MATCH($K85,'Tham chiếu'!$A$29:$A$37,1),MATCH(DS!$L85,'Tham chiếu'!$B$28:$T$28,1))</f>
        <v>2</v>
      </c>
      <c r="AQ85" s="48">
        <v>1</v>
      </c>
      <c r="AR85" s="77">
        <f>INDEX(table7,MATCH($K85,'Tham chiếu'!$A$78:$A$87,1),MATCH(DS!$L85,'Tham chiếu'!$B$77:$T$77,1))</f>
        <v>1</v>
      </c>
      <c r="AS85" s="9">
        <v>1</v>
      </c>
      <c r="AT85" s="48">
        <f>INDEX(table6,MATCH($K85,'Tham chiếu'!$A$65:$A$74,1),MATCH(DS!$L85,'Tham chiếu'!$B$64:$T$64,1))</f>
        <v>2</v>
      </c>
      <c r="AU85" s="57">
        <f t="shared" si="20"/>
        <v>2592000</v>
      </c>
      <c r="AV85" s="58">
        <v>3384000</v>
      </c>
      <c r="AW85" s="59" t="b">
        <f t="shared" si="18"/>
        <v>0</v>
      </c>
    </row>
    <row r="86" spans="1:49" ht="27.6" customHeight="1" x14ac:dyDescent="0.25">
      <c r="A86" s="3">
        <v>81</v>
      </c>
      <c r="B86" s="9" t="s">
        <v>123</v>
      </c>
      <c r="C86" s="9" t="s">
        <v>1494</v>
      </c>
      <c r="D86" s="9" t="s">
        <v>166</v>
      </c>
      <c r="E86" s="9" t="str">
        <f t="shared" si="15"/>
        <v>Lê Linh Anh</v>
      </c>
      <c r="F86" s="9" t="b">
        <f t="shared" si="16"/>
        <v>0</v>
      </c>
      <c r="G86" s="9" t="s">
        <v>1495</v>
      </c>
      <c r="H86" s="9" t="str">
        <f t="shared" si="21"/>
        <v>2017</v>
      </c>
      <c r="I86" s="9" t="s">
        <v>44</v>
      </c>
      <c r="J86" s="9" t="str">
        <f t="shared" si="17"/>
        <v>1CI2</v>
      </c>
      <c r="K86" s="48">
        <v>118</v>
      </c>
      <c r="L86" s="48">
        <v>22</v>
      </c>
      <c r="M86" s="9" t="s">
        <v>36</v>
      </c>
      <c r="N86" s="9" t="s">
        <v>143</v>
      </c>
      <c r="O86" s="9"/>
      <c r="P86" s="9"/>
      <c r="Q86" s="9"/>
      <c r="R86" s="9"/>
      <c r="S86" s="9" t="s">
        <v>1496</v>
      </c>
      <c r="T86" s="9" t="s">
        <v>1497</v>
      </c>
      <c r="U86" s="9" t="s">
        <v>1498</v>
      </c>
      <c r="V86" s="30" t="s">
        <v>3759</v>
      </c>
      <c r="W86" s="9">
        <v>1</v>
      </c>
      <c r="X86" s="48">
        <f>INDEX(table1,MATCH($K86,'Tham chiếu'!$A$3:$A$13,1),MATCH(DS!$L86,'Tham chiếu'!$B$2:$M$2,1))</f>
        <v>50</v>
      </c>
      <c r="Y86" s="9">
        <v>1</v>
      </c>
      <c r="Z86" s="48">
        <f>INDEX(table1,MATCH($K86,'Tham chiếu'!$A$3:$A$13,1),MATCH(DS!$L86,'Tham chiếu'!$B$2:$M$2,1))</f>
        <v>50</v>
      </c>
      <c r="AA86" s="9">
        <v>1</v>
      </c>
      <c r="AB86" s="50">
        <f>INDEX(table2,MATCH($K86,'Tham chiếu'!$A$17:$A$25,1),MATCH(DS!$L86,'Tham chiếu'!$B$16:$S$16,1))</f>
        <v>1</v>
      </c>
      <c r="AC86" s="9">
        <v>3</v>
      </c>
      <c r="AD86" s="73">
        <f>INDEX(table4,MATCH($K86,'Tham chiếu'!$A$41:$A$49,1),MATCH(DS!$L86,'Tham chiếu'!$B$40:$T$40,1))</f>
        <v>1</v>
      </c>
      <c r="AE86" s="9"/>
      <c r="AF86" s="74"/>
      <c r="AG86" s="9">
        <v>2</v>
      </c>
      <c r="AH86" s="48">
        <f>INDEX(table5,MATCH($K86,'Tham chiếu'!$A$53:$A$61,1),MATCH(DS!$L86,'Tham chiếu'!$B$52:$T$52,1))</f>
        <v>1</v>
      </c>
      <c r="AI86" s="9">
        <v>2</v>
      </c>
      <c r="AJ86" s="48">
        <f>INDEX(table5,MATCH($K86,'Tham chiếu'!$A$53:$A$61,1),MATCH(DS!$L86,'Tham chiếu'!$B$52:$T$52,1))</f>
        <v>1</v>
      </c>
      <c r="AK86" s="9">
        <v>1</v>
      </c>
      <c r="AL86" s="48">
        <f>INDEX(table5,MATCH($K86,'Tham chiếu'!$A$53:$A$61,1),MATCH(DS!$L86,'Tham chiếu'!$B$52:$T$52,1))</f>
        <v>1</v>
      </c>
      <c r="AM86" s="9">
        <v>1</v>
      </c>
      <c r="AN86" s="50">
        <f>INDEX(table2,MATCH($K86,'Tham chiếu'!$A$17:$A$25,1),MATCH(DS!$L86,'Tham chiếu'!$B$16:$S$16,1))</f>
        <v>1</v>
      </c>
      <c r="AO86" s="9">
        <v>1</v>
      </c>
      <c r="AP86" s="48">
        <f>INDEX(table3,MATCH($K86,'Tham chiếu'!$A$29:$A$37,1),MATCH(DS!$L86,'Tham chiếu'!$B$28:$T$28,1))</f>
        <v>1</v>
      </c>
      <c r="AQ86" s="48">
        <v>1</v>
      </c>
      <c r="AR86" s="77">
        <f>INDEX(table7,MATCH($K86,'Tham chiếu'!$A$78:$A$87,1),MATCH(DS!$L86,'Tham chiếu'!$B$77:$T$77,1))</f>
        <v>1</v>
      </c>
      <c r="AS86" s="9"/>
      <c r="AT86" s="48"/>
      <c r="AU86" s="57">
        <f t="shared" si="20"/>
        <v>2695000</v>
      </c>
      <c r="AV86" s="58">
        <v>3166000</v>
      </c>
      <c r="AW86" s="59" t="b">
        <f t="shared" si="18"/>
        <v>0</v>
      </c>
    </row>
    <row r="87" spans="1:49" ht="25.9" customHeight="1" x14ac:dyDescent="0.25">
      <c r="A87" s="3">
        <v>82</v>
      </c>
      <c r="B87" s="9" t="s">
        <v>123</v>
      </c>
      <c r="C87" s="9" t="s">
        <v>190</v>
      </c>
      <c r="D87" s="9" t="s">
        <v>166</v>
      </c>
      <c r="E87" s="9" t="str">
        <f t="shared" si="15"/>
        <v>Nguyễn Minh Anh</v>
      </c>
      <c r="F87" s="9" t="b">
        <f t="shared" si="16"/>
        <v>0</v>
      </c>
      <c r="G87" s="9" t="s">
        <v>614</v>
      </c>
      <c r="H87" s="9" t="str">
        <f t="shared" si="21"/>
        <v>2017</v>
      </c>
      <c r="I87" s="9" t="s">
        <v>44</v>
      </c>
      <c r="J87" s="9" t="str">
        <f t="shared" si="17"/>
        <v>1CI2</v>
      </c>
      <c r="K87" s="48">
        <v>125</v>
      </c>
      <c r="L87" s="48">
        <v>26</v>
      </c>
      <c r="M87" s="9" t="s">
        <v>36</v>
      </c>
      <c r="N87" s="9" t="s">
        <v>143</v>
      </c>
      <c r="O87" s="9"/>
      <c r="P87" s="9"/>
      <c r="Q87" s="9"/>
      <c r="R87" s="9"/>
      <c r="S87" s="9" t="s">
        <v>615</v>
      </c>
      <c r="T87" s="9" t="s">
        <v>616</v>
      </c>
      <c r="U87" s="9" t="s">
        <v>617</v>
      </c>
      <c r="V87" s="30" t="s">
        <v>3760</v>
      </c>
      <c r="W87" s="9">
        <v>1</v>
      </c>
      <c r="X87" s="48">
        <f>INDEX(table1,MATCH($K87,'Tham chiếu'!$A$3:$A$13,1),MATCH(DS!$L87,'Tham chiếu'!$B$2:$M$2,1))</f>
        <v>55</v>
      </c>
      <c r="Y87" s="9">
        <v>2</v>
      </c>
      <c r="Z87" s="48">
        <f>INDEX(table1,MATCH($K87,'Tham chiếu'!$A$3:$A$13,1),MATCH(DS!$L87,'Tham chiếu'!$B$2:$M$2,1))</f>
        <v>55</v>
      </c>
      <c r="AA87" s="9">
        <v>1</v>
      </c>
      <c r="AB87" s="50" t="str">
        <f>INDEX(table2,MATCH($K87,'Tham chiếu'!$A$17:$A$25,1),MATCH(DS!$L87,'Tham chiếu'!$B$16:$S$16,1))</f>
        <v>2B</v>
      </c>
      <c r="AC87" s="9">
        <v>2</v>
      </c>
      <c r="AD87" s="73">
        <f>INDEX(table4,MATCH($K87,'Tham chiếu'!$A$41:$A$49,1),MATCH(DS!$L87,'Tham chiếu'!$B$40:$T$40,1))</f>
        <v>3</v>
      </c>
      <c r="AE87" s="9">
        <v>2</v>
      </c>
      <c r="AF87" s="74" t="str">
        <f>INDEX(table3,MATCH($K87,'Tham chiếu'!$A$29:$A$37,1),MATCH(DS!$L87,'Tham chiếu'!$B$28:$T$28,1))</f>
        <v>3A</v>
      </c>
      <c r="AG87" s="9"/>
      <c r="AH87" s="48">
        <f>INDEX(table5,MATCH($K87,'Tham chiếu'!$A$53:$A$61,1),MATCH(DS!$L87,'Tham chiếu'!$B$52:$T$52,1))</f>
        <v>3</v>
      </c>
      <c r="AI87" s="9">
        <v>2</v>
      </c>
      <c r="AJ87" s="48">
        <f>INDEX(table5,MATCH($K87,'Tham chiếu'!$A$53:$A$61,1),MATCH(DS!$L87,'Tham chiếu'!$B$52:$T$52,1))</f>
        <v>3</v>
      </c>
      <c r="AK87" s="9">
        <v>2</v>
      </c>
      <c r="AL87" s="48">
        <f>INDEX(table5,MATCH($K87,'Tham chiếu'!$A$53:$A$61,1),MATCH(DS!$L87,'Tham chiếu'!$B$52:$T$52,1))</f>
        <v>3</v>
      </c>
      <c r="AM87" s="9">
        <v>1</v>
      </c>
      <c r="AN87" s="50" t="str">
        <f>INDEX(table2,MATCH($K87,'Tham chiếu'!$A$17:$A$25,1),MATCH(DS!$L87,'Tham chiếu'!$B$16:$S$16,1))</f>
        <v>2B</v>
      </c>
      <c r="AO87" s="9">
        <v>2</v>
      </c>
      <c r="AP87" s="48" t="str">
        <f>INDEX(table3,MATCH($K87,'Tham chiếu'!$A$29:$A$37,1),MATCH(DS!$L87,'Tham chiếu'!$B$28:$T$28,1))</f>
        <v>3A</v>
      </c>
      <c r="AQ87" s="48">
        <v>1</v>
      </c>
      <c r="AR87" s="77">
        <f>INDEX(table7,MATCH($K87,'Tham chiếu'!$A$78:$A$87,1),MATCH(DS!$L87,'Tham chiếu'!$B$77:$T$77,1))</f>
        <v>2</v>
      </c>
      <c r="AS87" s="9"/>
      <c r="AT87" s="48"/>
      <c r="AU87" s="57">
        <f t="shared" si="20"/>
        <v>3012000</v>
      </c>
      <c r="AV87" s="58">
        <v>2902000</v>
      </c>
      <c r="AW87" s="59" t="b">
        <f t="shared" si="18"/>
        <v>0</v>
      </c>
    </row>
    <row r="88" spans="1:49" ht="27.6" customHeight="1" x14ac:dyDescent="0.25">
      <c r="A88" s="3">
        <v>83</v>
      </c>
      <c r="B88" s="9" t="s">
        <v>123</v>
      </c>
      <c r="C88" s="9" t="s">
        <v>409</v>
      </c>
      <c r="D88" s="9" t="s">
        <v>2312</v>
      </c>
      <c r="E88" s="9" t="str">
        <f t="shared" si="15"/>
        <v>Nguyễn Bảo Quỳnh Anh</v>
      </c>
      <c r="F88" s="9" t="b">
        <f t="shared" si="16"/>
        <v>0</v>
      </c>
      <c r="G88" s="9" t="s">
        <v>2313</v>
      </c>
      <c r="H88" s="9" t="str">
        <f t="shared" si="21"/>
        <v>2017</v>
      </c>
      <c r="I88" s="9" t="s">
        <v>44</v>
      </c>
      <c r="J88" s="9" t="str">
        <f t="shared" si="17"/>
        <v>1CI2</v>
      </c>
      <c r="K88" s="9">
        <v>125</v>
      </c>
      <c r="L88" s="9">
        <v>19</v>
      </c>
      <c r="M88" s="9" t="s">
        <v>36</v>
      </c>
      <c r="N88" s="9" t="s">
        <v>143</v>
      </c>
      <c r="O88" s="9"/>
      <c r="P88" s="9"/>
      <c r="Q88" s="9"/>
      <c r="R88" s="9"/>
      <c r="S88" s="9" t="s">
        <v>2601</v>
      </c>
      <c r="T88" s="9" t="s">
        <v>2602</v>
      </c>
      <c r="U88" s="9" t="s">
        <v>2603</v>
      </c>
      <c r="V88" s="30" t="s">
        <v>3761</v>
      </c>
      <c r="W88" s="48">
        <v>2</v>
      </c>
      <c r="X88" s="48">
        <f>INDEX(table1,MATCH($K88,'Tham chiếu'!$A$3:$A$13,1),MATCH(DS!$L88,'Tham chiếu'!$B$2:$M$2,1))</f>
        <v>55</v>
      </c>
      <c r="Y88" s="49"/>
      <c r="Z88" s="48"/>
      <c r="AA88" s="50"/>
      <c r="AB88" s="50"/>
      <c r="AC88" s="53">
        <v>1</v>
      </c>
      <c r="AD88" s="73">
        <f>INDEX(table4,MATCH($K88,'Tham chiếu'!$A$41:$A$49,1),MATCH(DS!$L88,'Tham chiếu'!$B$40:$T$40,1))</f>
        <v>3</v>
      </c>
      <c r="AE88" s="54"/>
      <c r="AF88" s="74"/>
      <c r="AG88" s="48">
        <v>1</v>
      </c>
      <c r="AH88" s="48">
        <f>INDEX(table5,MATCH($K88,'Tham chiếu'!$A$53:$A$61,1),MATCH(DS!$L88,'Tham chiếu'!$B$52:$T$52,1))</f>
        <v>3</v>
      </c>
      <c r="AI88" s="49">
        <v>2</v>
      </c>
      <c r="AJ88" s="48">
        <f>INDEX(table5,MATCH($K88,'Tham chiếu'!$A$53:$A$61,1),MATCH(DS!$L88,'Tham chiếu'!$B$52:$T$52,1))</f>
        <v>3</v>
      </c>
      <c r="AK88" s="53">
        <v>2</v>
      </c>
      <c r="AL88" s="48">
        <f>INDEX(table5,MATCH($K88,'Tham chiếu'!$A$53:$A$61,1),MATCH(DS!$L88,'Tham chiếu'!$B$52:$T$52,1))</f>
        <v>3</v>
      </c>
      <c r="AM88" s="50">
        <v>1</v>
      </c>
      <c r="AN88" s="50" t="str">
        <f>INDEX(table2,MATCH($K88,'Tham chiếu'!$A$17:$A$25,1),MATCH(DS!$L88,'Tham chiếu'!$B$16:$S$16,1))</f>
        <v>2B</v>
      </c>
      <c r="AO88" s="54">
        <v>1</v>
      </c>
      <c r="AP88" s="48">
        <f>INDEX(table3,MATCH($K88,'Tham chiếu'!$A$29:$A$37,1),MATCH(DS!$L88,'Tham chiếu'!$B$28:$T$28,1))</f>
        <v>3</v>
      </c>
      <c r="AQ88" s="48">
        <v>1</v>
      </c>
      <c r="AR88" s="77">
        <f>INDEX(table7,MATCH($K88,'Tham chiếu'!$A$78:$A$87,1),MATCH(DS!$L88,'Tham chiếu'!$B$77:$T$77,1))</f>
        <v>2</v>
      </c>
      <c r="AS88" s="49"/>
      <c r="AT88" s="48"/>
      <c r="AU88" s="57">
        <f t="shared" si="20"/>
        <v>1996000</v>
      </c>
      <c r="AV88" s="58">
        <v>3169000</v>
      </c>
      <c r="AW88" s="59" t="b">
        <f t="shared" si="18"/>
        <v>0</v>
      </c>
    </row>
    <row r="89" spans="1:49" ht="27.6" customHeight="1" x14ac:dyDescent="0.25">
      <c r="A89" s="3">
        <v>84</v>
      </c>
      <c r="B89" s="9" t="s">
        <v>123</v>
      </c>
      <c r="C89" s="9" t="s">
        <v>795</v>
      </c>
      <c r="D89" s="9" t="s">
        <v>108</v>
      </c>
      <c r="E89" s="9" t="str">
        <f t="shared" si="15"/>
        <v>Phạm Minh Châu</v>
      </c>
      <c r="F89" s="9" t="b">
        <f t="shared" si="16"/>
        <v>0</v>
      </c>
      <c r="G89" s="9" t="s">
        <v>1679</v>
      </c>
      <c r="H89" s="9" t="str">
        <f t="shared" si="21"/>
        <v>2017</v>
      </c>
      <c r="I89" s="9" t="s">
        <v>44</v>
      </c>
      <c r="J89" s="9" t="str">
        <f t="shared" si="17"/>
        <v>1CI2</v>
      </c>
      <c r="K89" s="9">
        <v>117</v>
      </c>
      <c r="L89" s="9">
        <v>22</v>
      </c>
      <c r="M89" s="9" t="s">
        <v>36</v>
      </c>
      <c r="N89" s="9" t="s">
        <v>143</v>
      </c>
      <c r="O89" s="9"/>
      <c r="P89" s="9"/>
      <c r="Q89" s="9"/>
      <c r="R89" s="9"/>
      <c r="S89" s="9" t="s">
        <v>1680</v>
      </c>
      <c r="T89" s="9" t="s">
        <v>1681</v>
      </c>
      <c r="U89" s="9" t="s">
        <v>1682</v>
      </c>
      <c r="V89" s="30" t="s">
        <v>3732</v>
      </c>
      <c r="W89" s="48">
        <v>1</v>
      </c>
      <c r="X89" s="48">
        <f>INDEX(table1,MATCH($K89,'Tham chiếu'!$A$3:$A$13,1),MATCH(DS!$L89,'Tham chiếu'!$B$2:$M$2,1))</f>
        <v>50</v>
      </c>
      <c r="Y89" s="49">
        <v>1</v>
      </c>
      <c r="Z89" s="48">
        <f>INDEX(table1,MATCH($K89,'Tham chiếu'!$A$3:$A$13,1),MATCH(DS!$L89,'Tham chiếu'!$B$2:$M$2,1))</f>
        <v>50</v>
      </c>
      <c r="AA89" s="50"/>
      <c r="AB89" s="50"/>
      <c r="AC89" s="53">
        <v>2</v>
      </c>
      <c r="AD89" s="73">
        <f>INDEX(table4,MATCH($K89,'Tham chiếu'!$A$41:$A$49,1),MATCH(DS!$L89,'Tham chiếu'!$B$40:$T$40,1))</f>
        <v>1</v>
      </c>
      <c r="AE89" s="54"/>
      <c r="AF89" s="74"/>
      <c r="AG89" s="48">
        <v>1</v>
      </c>
      <c r="AH89" s="48">
        <f>INDEX(table5,MATCH($K89,'Tham chiếu'!$A$53:$A$61,1),MATCH(DS!$L89,'Tham chiếu'!$B$52:$T$52,1))</f>
        <v>1</v>
      </c>
      <c r="AI89" s="49">
        <v>2</v>
      </c>
      <c r="AJ89" s="48">
        <f>INDEX(table5,MATCH($K89,'Tham chiếu'!$A$53:$A$61,1),MATCH(DS!$L89,'Tham chiếu'!$B$52:$T$52,1))</f>
        <v>1</v>
      </c>
      <c r="AK89" s="53">
        <v>1</v>
      </c>
      <c r="AL89" s="48">
        <f>INDEX(table5,MATCH($K89,'Tham chiếu'!$A$53:$A$61,1),MATCH(DS!$L89,'Tham chiếu'!$B$52:$T$52,1))</f>
        <v>1</v>
      </c>
      <c r="AM89" s="50">
        <v>1</v>
      </c>
      <c r="AN89" s="50">
        <f>INDEX(table2,MATCH($K89,'Tham chiếu'!$A$17:$A$25,1),MATCH(DS!$L89,'Tham chiếu'!$B$16:$S$16,1))</f>
        <v>1</v>
      </c>
      <c r="AO89" s="54">
        <v>1</v>
      </c>
      <c r="AP89" s="48">
        <f>INDEX(table3,MATCH($K89,'Tham chiếu'!$A$29:$A$37,1),MATCH(DS!$L89,'Tham chiếu'!$B$28:$T$28,1))</f>
        <v>1</v>
      </c>
      <c r="AQ89" s="48">
        <v>1</v>
      </c>
      <c r="AR89" s="77">
        <f>INDEX(table7,MATCH($K89,'Tham chiếu'!$A$78:$A$87,1),MATCH(DS!$L89,'Tham chiếu'!$B$77:$T$77,1))</f>
        <v>1</v>
      </c>
      <c r="AS89" s="49">
        <v>1</v>
      </c>
      <c r="AT89" s="48">
        <f>INDEX(table6,MATCH($K89,'Tham chiếu'!$A$65:$A$74,1),MATCH(DS!$L89,'Tham chiếu'!$B$64:$T$64,1))</f>
        <v>1</v>
      </c>
      <c r="AU89" s="57">
        <f t="shared" si="20"/>
        <v>2409000</v>
      </c>
      <c r="AV89" s="58">
        <v>2536000</v>
      </c>
      <c r="AW89" s="59" t="b">
        <f t="shared" si="18"/>
        <v>0</v>
      </c>
    </row>
    <row r="90" spans="1:49" ht="27.6" customHeight="1" x14ac:dyDescent="0.25">
      <c r="A90" s="3">
        <v>85</v>
      </c>
      <c r="B90" s="9" t="s">
        <v>123</v>
      </c>
      <c r="C90" s="9" t="s">
        <v>140</v>
      </c>
      <c r="D90" s="9" t="s">
        <v>141</v>
      </c>
      <c r="E90" s="9" t="str">
        <f t="shared" si="15"/>
        <v>Lưu Phạm Kiều Diễm</v>
      </c>
      <c r="F90" s="9" t="b">
        <f t="shared" si="16"/>
        <v>0</v>
      </c>
      <c r="G90" s="9" t="s">
        <v>142</v>
      </c>
      <c r="H90" s="9" t="str">
        <f t="shared" si="21"/>
        <v>2017</v>
      </c>
      <c r="I90" s="9" t="s">
        <v>44</v>
      </c>
      <c r="J90" s="9" t="str">
        <f t="shared" si="17"/>
        <v>1CI2</v>
      </c>
      <c r="K90" s="48">
        <v>134</v>
      </c>
      <c r="L90" s="48">
        <v>22</v>
      </c>
      <c r="M90" s="9" t="s">
        <v>36</v>
      </c>
      <c r="N90" s="9" t="s">
        <v>143</v>
      </c>
      <c r="O90" s="9"/>
      <c r="P90" s="9"/>
      <c r="Q90" s="9"/>
      <c r="R90" s="9"/>
      <c r="S90" s="9" t="s">
        <v>144</v>
      </c>
      <c r="T90" s="9" t="s">
        <v>145</v>
      </c>
      <c r="U90" s="9" t="s">
        <v>146</v>
      </c>
      <c r="V90" s="30" t="s">
        <v>3762</v>
      </c>
      <c r="W90" s="9">
        <v>1</v>
      </c>
      <c r="X90" s="48">
        <f>INDEX(table1,MATCH($K9,'Tham chiếu'!$A$3:$A$13,1),MATCH(DS!$L9,'Tham chiếu'!$B$2:$M$2,1))</f>
        <v>50</v>
      </c>
      <c r="Y90" s="9">
        <v>1</v>
      </c>
      <c r="Z90" s="48">
        <f>INDEX(table1,MATCH($K90,'Tham chiếu'!$A$3:$A$13,1),MATCH(DS!$L90,'Tham chiếu'!$B$2:$M$2,1))</f>
        <v>55</v>
      </c>
      <c r="AA90" s="9"/>
      <c r="AB90" s="50"/>
      <c r="AC90" s="9">
        <v>2</v>
      </c>
      <c r="AD90" s="73">
        <f>INDEX(table4,MATCH($K90,'Tham chiếu'!$A$41:$A$49,1),MATCH(DS!$L90,'Tham chiếu'!$B$40:$T$40,1))</f>
        <v>4</v>
      </c>
      <c r="AE90" s="9"/>
      <c r="AF90" s="74"/>
      <c r="AG90" s="9">
        <v>1</v>
      </c>
      <c r="AH90" s="48">
        <f>INDEX(table5,MATCH($K90,'Tham chiếu'!$A$53:$A$61,1),MATCH(DS!$L90,'Tham chiếu'!$B$52:$T$52,1))</f>
        <v>4</v>
      </c>
      <c r="AI90" s="9">
        <v>2</v>
      </c>
      <c r="AJ90" s="48">
        <f>INDEX(table5,MATCH($K90,'Tham chiếu'!$A$53:$A$61,1),MATCH(DS!$L90,'Tham chiếu'!$B$52:$T$52,1))</f>
        <v>4</v>
      </c>
      <c r="AK90" s="9">
        <v>2</v>
      </c>
      <c r="AL90" s="48">
        <f>INDEX(table5,MATCH($K90,'Tham chiếu'!$A$53:$A$61,1),MATCH(DS!$L90,'Tham chiếu'!$B$52:$T$52,1))</f>
        <v>4</v>
      </c>
      <c r="AM90" s="9">
        <v>2</v>
      </c>
      <c r="AN90" s="50" t="str">
        <f>INDEX(table2,MATCH($K90,'Tham chiếu'!$A$17:$A$25,1),MATCH(DS!$L90,'Tham chiếu'!$B$16:$S$16,1))</f>
        <v>2B</v>
      </c>
      <c r="AO90" s="9">
        <v>2</v>
      </c>
      <c r="AP90" s="48">
        <f>INDEX(table3,MATCH($K90,'Tham chiếu'!$A$29:$A$37,1),MATCH(DS!$L90,'Tham chiếu'!$B$28:$T$28,1))</f>
        <v>3</v>
      </c>
      <c r="AQ90" s="48">
        <v>2</v>
      </c>
      <c r="AR90" s="77">
        <f>INDEX(table7,MATCH($K90,'Tham chiếu'!$A$78:$A$87,1),MATCH(DS!$L90,'Tham chiếu'!$B$77:$T$77,1))</f>
        <v>2</v>
      </c>
      <c r="AS90" s="9">
        <v>1</v>
      </c>
      <c r="AT90" s="48">
        <f>INDEX(table6,MATCH($K90,'Tham chiếu'!$A$65:$A$74,1),MATCH(DS!$L90,'Tham chiếu'!$B$64:$T$64,1))</f>
        <v>3</v>
      </c>
      <c r="AU90" s="57">
        <f t="shared" si="20"/>
        <v>3119000</v>
      </c>
      <c r="AV90" s="58">
        <v>2854000</v>
      </c>
      <c r="AW90" s="59" t="b">
        <f t="shared" si="18"/>
        <v>0</v>
      </c>
    </row>
    <row r="91" spans="1:49" ht="27.6" customHeight="1" x14ac:dyDescent="0.25">
      <c r="A91" s="3">
        <v>86</v>
      </c>
      <c r="B91" s="9" t="s">
        <v>123</v>
      </c>
      <c r="C91" s="9" t="s">
        <v>1826</v>
      </c>
      <c r="D91" s="9" t="s">
        <v>378</v>
      </c>
      <c r="E91" s="9" t="str">
        <f t="shared" si="15"/>
        <v>Bùi Trung Dũng</v>
      </c>
      <c r="F91" s="9" t="b">
        <f t="shared" si="16"/>
        <v>0</v>
      </c>
      <c r="G91" s="9" t="s">
        <v>1230</v>
      </c>
      <c r="H91" s="9" t="str">
        <f t="shared" si="21"/>
        <v>2017</v>
      </c>
      <c r="I91" s="9" t="s">
        <v>18</v>
      </c>
      <c r="J91" s="9" t="str">
        <f t="shared" si="17"/>
        <v>1CI2</v>
      </c>
      <c r="K91" s="48">
        <v>115</v>
      </c>
      <c r="L91" s="48">
        <v>19</v>
      </c>
      <c r="M91" s="9" t="s">
        <v>36</v>
      </c>
      <c r="N91" s="9" t="s">
        <v>143</v>
      </c>
      <c r="O91" s="9"/>
      <c r="P91" s="9"/>
      <c r="Q91" s="9"/>
      <c r="R91" s="9"/>
      <c r="S91" s="9" t="s">
        <v>1796</v>
      </c>
      <c r="T91" s="9" t="s">
        <v>1797</v>
      </c>
      <c r="U91" s="9" t="s">
        <v>1798</v>
      </c>
      <c r="V91" s="30" t="s">
        <v>3763</v>
      </c>
      <c r="W91" s="9">
        <v>1</v>
      </c>
      <c r="X91" s="48">
        <f>INDEX(table1,MATCH($K91,'Tham chiếu'!$A$3:$A$13,1),MATCH(DS!$L91,'Tham chiếu'!$B$2:$M$2,1))</f>
        <v>50</v>
      </c>
      <c r="Y91" s="9">
        <v>1</v>
      </c>
      <c r="Z91" s="48">
        <f>INDEX(table1,MATCH($K91,'Tham chiếu'!$A$3:$A$13,1),MATCH(DS!$L91,'Tham chiếu'!$B$2:$M$2,1))</f>
        <v>50</v>
      </c>
      <c r="AA91" s="9">
        <v>1</v>
      </c>
      <c r="AB91" s="50">
        <f>INDEX(table2,MATCH($K91,'Tham chiếu'!$A$17:$A$25,1),MATCH(DS!$L91,'Tham chiếu'!$B$16:$S$16,1))</f>
        <v>1</v>
      </c>
      <c r="AC91" s="9"/>
      <c r="AD91" s="73">
        <f>INDEX(table4,MATCH($K91,'Tham chiếu'!$A$41:$A$49,1),MATCH(DS!$L91,'Tham chiếu'!$B$40:$T$40,1))</f>
        <v>1</v>
      </c>
      <c r="AE91" s="9">
        <v>2</v>
      </c>
      <c r="AF91" s="74">
        <f>INDEX(table3,MATCH($K91,'Tham chiếu'!$A$29:$A$37,1),MATCH(DS!$L91,'Tham chiếu'!$B$28:$T$28,1))</f>
        <v>1</v>
      </c>
      <c r="AG91" s="9">
        <v>1</v>
      </c>
      <c r="AH91" s="48">
        <f>INDEX(table5,MATCH($K91,'Tham chiếu'!$A$53:$A$61,1),MATCH(DS!$L91,'Tham chiếu'!$B$52:$T$52,1))</f>
        <v>1</v>
      </c>
      <c r="AI91" s="9">
        <v>2</v>
      </c>
      <c r="AJ91" s="48">
        <f>INDEX(table5,MATCH($K91,'Tham chiếu'!$A$53:$A$61,1),MATCH(DS!$L91,'Tham chiếu'!$B$52:$T$52,1))</f>
        <v>1</v>
      </c>
      <c r="AK91" s="9">
        <v>2</v>
      </c>
      <c r="AL91" s="48">
        <f>INDEX(table5,MATCH($K91,'Tham chiếu'!$A$53:$A$61,1),MATCH(DS!$L91,'Tham chiếu'!$B$52:$T$52,1))</f>
        <v>1</v>
      </c>
      <c r="AM91" s="9">
        <v>1</v>
      </c>
      <c r="AN91" s="50">
        <f>INDEX(table2,MATCH($K91,'Tham chiếu'!$A$17:$A$25,1),MATCH(DS!$L91,'Tham chiếu'!$B$16:$S$16,1))</f>
        <v>1</v>
      </c>
      <c r="AO91" s="9">
        <v>1</v>
      </c>
      <c r="AP91" s="48">
        <f>INDEX(table3,MATCH($K91,'Tham chiếu'!$A$29:$A$37,1),MATCH(DS!$L91,'Tham chiếu'!$B$28:$T$28,1))</f>
        <v>1</v>
      </c>
      <c r="AQ91" s="48">
        <v>1</v>
      </c>
      <c r="AR91" s="77">
        <f>INDEX(table7,MATCH($K91,'Tham chiếu'!$A$78:$A$87,1),MATCH(DS!$L91,'Tham chiếu'!$B$77:$T$77,1))</f>
        <v>1</v>
      </c>
      <c r="AS91" s="9">
        <v>1</v>
      </c>
      <c r="AT91" s="48">
        <f>INDEX(table6,MATCH($K91,'Tham chiếu'!$A$65:$A$74,1),MATCH(DS!$L91,'Tham chiếu'!$B$64:$T$64,1))</f>
        <v>1</v>
      </c>
      <c r="AU91" s="57">
        <f t="shared" si="20"/>
        <v>2891000</v>
      </c>
      <c r="AV91" s="58">
        <v>2409000</v>
      </c>
      <c r="AW91" s="59" t="b">
        <f t="shared" si="18"/>
        <v>0</v>
      </c>
    </row>
    <row r="92" spans="1:49" ht="19.149999999999999" customHeight="1" x14ac:dyDescent="0.25">
      <c r="A92" s="3">
        <v>87</v>
      </c>
      <c r="B92" s="9" t="s">
        <v>2364</v>
      </c>
      <c r="C92" s="9" t="s">
        <v>3619</v>
      </c>
      <c r="D92" s="9" t="s">
        <v>3620</v>
      </c>
      <c r="E92" s="9" t="str">
        <f t="shared" si="15"/>
        <v>LẠI CAO DUY</v>
      </c>
      <c r="F92" s="9" t="b">
        <f t="shared" si="16"/>
        <v>0</v>
      </c>
      <c r="G92" s="9" t="s">
        <v>3621</v>
      </c>
      <c r="H92" s="9"/>
      <c r="I92" s="9" t="s">
        <v>18</v>
      </c>
      <c r="J92" s="9" t="str">
        <f t="shared" si="17"/>
        <v>1CI2</v>
      </c>
      <c r="K92" s="9">
        <v>120</v>
      </c>
      <c r="L92" s="9">
        <v>32</v>
      </c>
      <c r="M92" s="9" t="s">
        <v>36</v>
      </c>
      <c r="N92" s="9" t="s">
        <v>143</v>
      </c>
      <c r="O92" s="9"/>
      <c r="P92" s="9"/>
      <c r="Q92" s="9"/>
      <c r="R92" s="9"/>
      <c r="S92" s="9" t="s">
        <v>3622</v>
      </c>
      <c r="T92" s="9" t="s">
        <v>3623</v>
      </c>
      <c r="U92" s="9" t="s">
        <v>3624</v>
      </c>
      <c r="V92" s="30" t="s">
        <v>4060</v>
      </c>
      <c r="W92" s="48">
        <v>1</v>
      </c>
      <c r="X92" s="48">
        <f>INDEX(table1,MATCH($K92,'Tham chiếu'!$A$3:$A$13,1),MATCH(DS!$L92,'Tham chiếu'!$B$2:$M$2,1))</f>
        <v>58</v>
      </c>
      <c r="Y92" s="49">
        <v>1</v>
      </c>
      <c r="Z92" s="48">
        <f>INDEX(table1,MATCH($K92,'Tham chiếu'!$A$3:$A$13,1),MATCH(DS!$L92,'Tham chiếu'!$B$2:$M$2,1))</f>
        <v>58</v>
      </c>
      <c r="AA92" s="50">
        <v>2</v>
      </c>
      <c r="AB92" s="50" t="str">
        <f>INDEX(table2,MATCH($K92,'Tham chiếu'!$A$17:$A$25,1),MATCH(DS!$L92,'Tham chiếu'!$B$16:$S$16,1))</f>
        <v>3B</v>
      </c>
      <c r="AC92" s="53"/>
      <c r="AD92" s="73" t="str">
        <f>INDEX(table4,MATCH($K92,'Tham chiếu'!$A$41:$A$49,1),MATCH(DS!$L92,'Tham chiếu'!$B$40:$T$40,1))</f>
        <v>3B</v>
      </c>
      <c r="AE92" s="54">
        <v>2</v>
      </c>
      <c r="AF92" s="74" t="str">
        <f>INDEX(table3,MATCH($K92,'Tham chiếu'!$A$29:$A$37,1),MATCH(DS!$L92,'Tham chiếu'!$B$28:$T$28,1))</f>
        <v>2C</v>
      </c>
      <c r="AG92" s="48">
        <v>1</v>
      </c>
      <c r="AH92" s="48">
        <f>INDEX(table5,MATCH($K92,'Tham chiếu'!$A$53:$A$61,1),MATCH(DS!$L92,'Tham chiếu'!$B$52:$T$52,1))</f>
        <v>4</v>
      </c>
      <c r="AI92" s="49">
        <v>2</v>
      </c>
      <c r="AJ92" s="48">
        <f>INDEX(table5,MATCH($K92,'Tham chiếu'!$A$53:$A$61,1),MATCH(DS!$L92,'Tham chiếu'!$B$52:$T$52,1))</f>
        <v>4</v>
      </c>
      <c r="AK92" s="50">
        <v>1</v>
      </c>
      <c r="AL92" s="48">
        <f>INDEX(table5,MATCH($K92,'Tham chiếu'!$A$53:$A$61,1),MATCH(DS!$L92,'Tham chiếu'!$B$52:$T$52,1))</f>
        <v>4</v>
      </c>
      <c r="AM92" s="53">
        <v>1</v>
      </c>
      <c r="AN92" s="50" t="str">
        <f>INDEX(table2,MATCH($K92,'Tham chiếu'!$A$17:$A$25,1),MATCH(DS!$L92,'Tham chiếu'!$B$16:$S$16,1))</f>
        <v>3B</v>
      </c>
      <c r="AO92" s="54">
        <v>1</v>
      </c>
      <c r="AP92" s="48" t="str">
        <f>INDEX(table3,MATCH($K92,'Tham chiếu'!$A$29:$A$37,1),MATCH(DS!$L92,'Tham chiếu'!$B$28:$T$28,1))</f>
        <v>2C</v>
      </c>
      <c r="AQ92" s="48">
        <v>1</v>
      </c>
      <c r="AR92" s="77">
        <f>INDEX(table7,MATCH($K92,'Tham chiếu'!$A$78:$A$87,1),MATCH(DS!$L92,'Tham chiếu'!$B$77:$T$77,1))</f>
        <v>3</v>
      </c>
      <c r="AS92" s="49"/>
      <c r="AT92" s="48"/>
      <c r="AU92" s="57">
        <f t="shared" si="20"/>
        <v>2659000</v>
      </c>
      <c r="AV92" s="58">
        <v>3903000</v>
      </c>
      <c r="AW92" s="59" t="b">
        <f t="shared" si="18"/>
        <v>0</v>
      </c>
    </row>
    <row r="93" spans="1:49" ht="27.6" customHeight="1" x14ac:dyDescent="0.25">
      <c r="A93" s="3">
        <v>88</v>
      </c>
      <c r="B93" s="9" t="s">
        <v>123</v>
      </c>
      <c r="C93" s="9" t="s">
        <v>2115</v>
      </c>
      <c r="D93" s="9" t="s">
        <v>2095</v>
      </c>
      <c r="E93" s="9" t="str">
        <f t="shared" si="15"/>
        <v>Ngô Gia Huy</v>
      </c>
      <c r="F93" s="9" t="b">
        <f t="shared" si="16"/>
        <v>0</v>
      </c>
      <c r="G93" s="9" t="s">
        <v>2116</v>
      </c>
      <c r="H93" s="9" t="str">
        <f t="shared" ref="H93:H111" si="22">RIGHT(G93,4)</f>
        <v>2017</v>
      </c>
      <c r="I93" s="9" t="s">
        <v>18</v>
      </c>
      <c r="J93" s="9" t="str">
        <f t="shared" si="17"/>
        <v>1CI2</v>
      </c>
      <c r="K93" s="48">
        <v>120</v>
      </c>
      <c r="L93" s="48">
        <v>22</v>
      </c>
      <c r="M93" s="9" t="s">
        <v>36</v>
      </c>
      <c r="N93" s="9" t="s">
        <v>143</v>
      </c>
      <c r="O93" s="9"/>
      <c r="P93" s="9"/>
      <c r="Q93" s="9"/>
      <c r="R93" s="9"/>
      <c r="S93" s="9" t="s">
        <v>2117</v>
      </c>
      <c r="T93" s="9" t="s">
        <v>2118</v>
      </c>
      <c r="U93" s="9" t="s">
        <v>2119</v>
      </c>
      <c r="V93" s="30" t="s">
        <v>3727</v>
      </c>
      <c r="W93" s="9">
        <v>1</v>
      </c>
      <c r="X93" s="48">
        <f>INDEX(table1,MATCH($K93,'Tham chiếu'!$A$3:$A$13,1),MATCH(DS!$L93,'Tham chiếu'!$B$2:$M$2,1))</f>
        <v>50</v>
      </c>
      <c r="Y93" s="9">
        <v>1</v>
      </c>
      <c r="Z93" s="48">
        <f>INDEX(table1,MATCH($K93,'Tham chiếu'!$A$3:$A$13,1),MATCH(DS!$L93,'Tham chiếu'!$B$2:$M$2,1))</f>
        <v>50</v>
      </c>
      <c r="AA93" s="9">
        <v>2</v>
      </c>
      <c r="AB93" s="50" t="str">
        <f>INDEX(table2,MATCH($K93,'Tham chiếu'!$A$17:$A$25,1),MATCH(DS!$L93,'Tham chiếu'!$B$16:$S$16,1))</f>
        <v>2A</v>
      </c>
      <c r="AC93" s="9"/>
      <c r="AD93" s="73" t="str">
        <f>INDEX(table4,MATCH($K93,'Tham chiếu'!$A$41:$A$49,1),MATCH(DS!$L93,'Tham chiếu'!$B$40:$T$40,1))</f>
        <v>2A</v>
      </c>
      <c r="AE93" s="9">
        <v>2</v>
      </c>
      <c r="AF93" s="74" t="str">
        <f>INDEX(table3,MATCH($K93,'Tham chiếu'!$A$29:$A$37,1),MATCH(DS!$L93,'Tham chiếu'!$B$28:$T$28,1))</f>
        <v>2A</v>
      </c>
      <c r="AG93" s="9">
        <v>2</v>
      </c>
      <c r="AH93" s="48">
        <f>INDEX(table5,MATCH($K93,'Tham chiếu'!$A$53:$A$61,1),MATCH(DS!$L93,'Tham chiếu'!$B$52:$T$52,1))</f>
        <v>2</v>
      </c>
      <c r="AI93" s="9">
        <v>2</v>
      </c>
      <c r="AJ93" s="48">
        <f>INDEX(table5,MATCH($K93,'Tham chiếu'!$A$53:$A$61,1),MATCH(DS!$L93,'Tham chiếu'!$B$52:$T$52,1))</f>
        <v>2</v>
      </c>
      <c r="AK93" s="9">
        <v>1</v>
      </c>
      <c r="AL93" s="48">
        <f>INDEX(table5,MATCH($K93,'Tham chiếu'!$A$53:$A$61,1),MATCH(DS!$L93,'Tham chiếu'!$B$52:$T$52,1))</f>
        <v>2</v>
      </c>
      <c r="AM93" s="9">
        <v>1</v>
      </c>
      <c r="AN93" s="50" t="str">
        <f>INDEX(table2,MATCH($K93,'Tham chiếu'!$A$17:$A$25,1),MATCH(DS!$L93,'Tham chiếu'!$B$16:$S$16,1))</f>
        <v>2A</v>
      </c>
      <c r="AO93" s="9">
        <v>1</v>
      </c>
      <c r="AP93" s="48" t="str">
        <f>INDEX(table3,MATCH($K93,'Tham chiếu'!$A$29:$A$37,1),MATCH(DS!$L93,'Tham chiếu'!$B$28:$T$28,1))</f>
        <v>2A</v>
      </c>
      <c r="AQ93" s="48">
        <v>1</v>
      </c>
      <c r="AR93" s="77">
        <f>INDEX(table7,MATCH($K93,'Tham chiếu'!$A$78:$A$87,1),MATCH(DS!$L93,'Tham chiếu'!$B$77:$T$77,1))</f>
        <v>1</v>
      </c>
      <c r="AS93" s="9">
        <v>1</v>
      </c>
      <c r="AT93" s="48">
        <f>INDEX(table6,MATCH($K93,'Tham chiếu'!$A$65:$A$74,1),MATCH(DS!$L93,'Tham chiếu'!$B$64:$T$64,1))</f>
        <v>2</v>
      </c>
      <c r="AU93" s="57">
        <f t="shared" si="20"/>
        <v>3224000</v>
      </c>
      <c r="AV93" s="58">
        <v>2409000</v>
      </c>
      <c r="AW93" s="59" t="b">
        <f t="shared" si="18"/>
        <v>0</v>
      </c>
    </row>
    <row r="94" spans="1:49" ht="27.6" customHeight="1" x14ac:dyDescent="0.25">
      <c r="A94" s="3">
        <v>89</v>
      </c>
      <c r="B94" s="9" t="s">
        <v>123</v>
      </c>
      <c r="C94" s="9" t="s">
        <v>768</v>
      </c>
      <c r="D94" s="9" t="s">
        <v>582</v>
      </c>
      <c r="E94" s="9" t="str">
        <f t="shared" si="15"/>
        <v>Nguyễn Thảo Hân</v>
      </c>
      <c r="F94" s="9" t="b">
        <f t="shared" si="16"/>
        <v>0</v>
      </c>
      <c r="G94" s="9" t="s">
        <v>1909</v>
      </c>
      <c r="H94" s="9" t="str">
        <f t="shared" si="22"/>
        <v>2017</v>
      </c>
      <c r="I94" s="9" t="s">
        <v>44</v>
      </c>
      <c r="J94" s="9" t="str">
        <f t="shared" si="17"/>
        <v>1CI2</v>
      </c>
      <c r="K94" s="9">
        <v>130</v>
      </c>
      <c r="L94" s="9">
        <v>27</v>
      </c>
      <c r="M94" s="9" t="s">
        <v>36</v>
      </c>
      <c r="N94" s="9" t="s">
        <v>143</v>
      </c>
      <c r="O94" s="9"/>
      <c r="P94" s="9"/>
      <c r="Q94" s="9"/>
      <c r="R94" s="9"/>
      <c r="S94" s="9" t="s">
        <v>2604</v>
      </c>
      <c r="T94" s="9" t="s">
        <v>2605</v>
      </c>
      <c r="U94" s="9" t="s">
        <v>2606</v>
      </c>
      <c r="V94" s="30" t="s">
        <v>3764</v>
      </c>
      <c r="W94" s="9">
        <v>1</v>
      </c>
      <c r="X94" s="48">
        <f>INDEX(table1,MATCH($K94,'Tham chiếu'!$A$3:$A$13,1),MATCH(DS!$L94,'Tham chiếu'!$B$2:$M$2,1))</f>
        <v>55</v>
      </c>
      <c r="Y94" s="9">
        <v>1</v>
      </c>
      <c r="Z94" s="48">
        <f>INDEX(table1,MATCH($K94,'Tham chiếu'!$A$3:$A$13,1),MATCH(DS!$L94,'Tham chiếu'!$B$2:$M$2,1))</f>
        <v>55</v>
      </c>
      <c r="AA94" s="9">
        <v>1</v>
      </c>
      <c r="AB94" s="50" t="str">
        <f>INDEX(table2,MATCH($K94,'Tham chiếu'!$A$17:$A$25,1),MATCH(DS!$L94,'Tham chiếu'!$B$16:$S$16,1))</f>
        <v>2C</v>
      </c>
      <c r="AC94" s="9">
        <v>2</v>
      </c>
      <c r="AD94" s="73" t="str">
        <f>INDEX(table4,MATCH($K94,'Tham chiếu'!$A$41:$A$49,1),MATCH(DS!$L94,'Tham chiếu'!$B$40:$T$40,1))</f>
        <v>3A</v>
      </c>
      <c r="AE94" s="9"/>
      <c r="AF94" s="74"/>
      <c r="AG94" s="9">
        <v>1</v>
      </c>
      <c r="AH94" s="48">
        <f>INDEX(table5,MATCH($K94,'Tham chiếu'!$A$53:$A$61,1),MATCH(DS!$L94,'Tham chiếu'!$B$52:$T$52,1))</f>
        <v>3</v>
      </c>
      <c r="AI94" s="9">
        <v>1</v>
      </c>
      <c r="AJ94" s="48">
        <f>INDEX(table5,MATCH($K94,'Tham chiếu'!$A$53:$A$61,1),MATCH(DS!$L94,'Tham chiếu'!$B$52:$T$52,1))</f>
        <v>3</v>
      </c>
      <c r="AK94" s="9">
        <v>1</v>
      </c>
      <c r="AL94" s="48">
        <f>INDEX(table5,MATCH($K94,'Tham chiếu'!$A$53:$A$61,1),MATCH(DS!$L94,'Tham chiếu'!$B$52:$T$52,1))</f>
        <v>3</v>
      </c>
      <c r="AM94" s="9">
        <v>1</v>
      </c>
      <c r="AN94" s="50" t="str">
        <f>INDEX(table2,MATCH($K94,'Tham chiếu'!$A$17:$A$25,1),MATCH(DS!$L94,'Tham chiếu'!$B$16:$S$16,1))</f>
        <v>2C</v>
      </c>
      <c r="AO94" s="9">
        <v>1</v>
      </c>
      <c r="AP94" s="48" t="str">
        <f>INDEX(table3,MATCH($K94,'Tham chiếu'!$A$29:$A$37,1),MATCH(DS!$L94,'Tham chiếu'!$B$28:$T$28,1))</f>
        <v>3A</v>
      </c>
      <c r="AQ94" s="9">
        <v>1</v>
      </c>
      <c r="AR94" s="77">
        <f>INDEX(table7,MATCH($K94,'Tham chiếu'!$A$78:$A$87,1),MATCH(DS!$L94,'Tham chiếu'!$B$77:$T$77,1))</f>
        <v>3</v>
      </c>
      <c r="AS94" s="9">
        <v>1</v>
      </c>
      <c r="AT94" s="48">
        <f>INDEX(table6,MATCH($K94,'Tham chiếu'!$A$65:$A$74,1),MATCH(DS!$L94,'Tham chiếu'!$B$64:$T$64,1))</f>
        <v>3</v>
      </c>
      <c r="AU94" s="63">
        <f t="shared" si="20"/>
        <v>2503000</v>
      </c>
      <c r="AV94" s="58">
        <v>1982000</v>
      </c>
      <c r="AW94" s="59" t="b">
        <f t="shared" si="18"/>
        <v>0</v>
      </c>
    </row>
    <row r="95" spans="1:49" ht="27.6" customHeight="1" x14ac:dyDescent="0.25">
      <c r="A95" s="3">
        <v>90</v>
      </c>
      <c r="B95" s="9" t="s">
        <v>123</v>
      </c>
      <c r="C95" s="9" t="s">
        <v>2314</v>
      </c>
      <c r="D95" s="9" t="s">
        <v>2106</v>
      </c>
      <c r="E95" s="9" t="str">
        <f t="shared" si="15"/>
        <v>Nguyễn Trường Hiếu</v>
      </c>
      <c r="F95" s="9" t="b">
        <f t="shared" si="16"/>
        <v>0</v>
      </c>
      <c r="G95" s="9" t="s">
        <v>709</v>
      </c>
      <c r="H95" s="9" t="str">
        <f t="shared" si="22"/>
        <v>2017</v>
      </c>
      <c r="I95" s="9" t="s">
        <v>18</v>
      </c>
      <c r="J95" s="9" t="str">
        <f t="shared" si="17"/>
        <v>1CI2</v>
      </c>
      <c r="K95" s="9">
        <v>122</v>
      </c>
      <c r="L95" s="9">
        <v>20</v>
      </c>
      <c r="M95" s="9" t="s">
        <v>36</v>
      </c>
      <c r="N95" s="9" t="s">
        <v>143</v>
      </c>
      <c r="O95" s="9"/>
      <c r="P95" s="9"/>
      <c r="Q95" s="9"/>
      <c r="R95" s="9"/>
      <c r="S95" s="9" t="s">
        <v>2607</v>
      </c>
      <c r="T95" s="9" t="s">
        <v>2608</v>
      </c>
      <c r="U95" s="9" t="s">
        <v>2609</v>
      </c>
      <c r="V95" s="30" t="s">
        <v>3719</v>
      </c>
      <c r="W95" s="48">
        <v>1</v>
      </c>
      <c r="X95" s="48">
        <f>INDEX(table1,MATCH($K95,'Tham chiếu'!$A$3:$A$13,1),MATCH(DS!$L95,'Tham chiếu'!$B$2:$M$2,1))</f>
        <v>50</v>
      </c>
      <c r="Y95" s="49">
        <v>1</v>
      </c>
      <c r="Z95" s="48">
        <f>INDEX(table1,MATCH($K95,'Tham chiếu'!$A$3:$A$13,1),MATCH(DS!$L95,'Tham chiếu'!$B$2:$M$2,1))</f>
        <v>50</v>
      </c>
      <c r="AA95" s="50">
        <v>1</v>
      </c>
      <c r="AB95" s="50" t="str">
        <f>INDEX(table2,MATCH($K95,'Tham chiếu'!$A$17:$A$25,1),MATCH(DS!$L95,'Tham chiếu'!$B$16:$S$16,1))</f>
        <v>2A</v>
      </c>
      <c r="AC95" s="53"/>
      <c r="AD95" s="73" t="str">
        <f>INDEX(table4,MATCH($K95,'Tham chiếu'!$A$41:$A$49,1),MATCH(DS!$L95,'Tham chiếu'!$B$40:$T$40,1))</f>
        <v>2A</v>
      </c>
      <c r="AE95" s="54">
        <v>2</v>
      </c>
      <c r="AF95" s="74" t="str">
        <f>INDEX(table3,MATCH($K95,'Tham chiếu'!$A$29:$A$37,1),MATCH(DS!$L95,'Tham chiếu'!$B$28:$T$28,1))</f>
        <v>2A</v>
      </c>
      <c r="AG95" s="48">
        <v>2</v>
      </c>
      <c r="AH95" s="48">
        <f>INDEX(table5,MATCH($K95,'Tham chiếu'!$A$53:$A$61,1),MATCH(DS!$L95,'Tham chiếu'!$B$52:$T$52,1))</f>
        <v>2</v>
      </c>
      <c r="AI95" s="49">
        <v>2</v>
      </c>
      <c r="AJ95" s="48">
        <f>INDEX(table5,MATCH($K95,'Tham chiếu'!$A$53:$A$61,1),MATCH(DS!$L95,'Tham chiếu'!$B$52:$T$52,1))</f>
        <v>2</v>
      </c>
      <c r="AK95" s="53">
        <v>1</v>
      </c>
      <c r="AL95" s="48">
        <f>INDEX(table5,MATCH($K95,'Tham chiếu'!$A$53:$A$61,1),MATCH(DS!$L95,'Tham chiếu'!$B$52:$T$52,1))</f>
        <v>2</v>
      </c>
      <c r="AM95" s="50">
        <v>1</v>
      </c>
      <c r="AN95" s="50" t="str">
        <f>INDEX(table2,MATCH($K95,'Tham chiếu'!$A$17:$A$25,1),MATCH(DS!$L95,'Tham chiếu'!$B$16:$S$16,1))</f>
        <v>2A</v>
      </c>
      <c r="AO95" s="54">
        <v>1</v>
      </c>
      <c r="AP95" s="48" t="str">
        <f>INDEX(table3,MATCH($K95,'Tham chiếu'!$A$29:$A$37,1),MATCH(DS!$L95,'Tham chiếu'!$B$28:$T$28,1))</f>
        <v>2A</v>
      </c>
      <c r="AQ95" s="48">
        <v>1</v>
      </c>
      <c r="AR95" s="77">
        <f>INDEX(table7,MATCH($K95,'Tham chiếu'!$A$78:$A$87,1),MATCH(DS!$L95,'Tham chiếu'!$B$77:$T$77,1))</f>
        <v>1</v>
      </c>
      <c r="AS95" s="49"/>
      <c r="AT95" s="48"/>
      <c r="AU95" s="57">
        <f t="shared" si="20"/>
        <v>2576000</v>
      </c>
      <c r="AV95" s="58">
        <v>2744000</v>
      </c>
      <c r="AW95" s="59" t="b">
        <f t="shared" si="18"/>
        <v>0</v>
      </c>
    </row>
    <row r="96" spans="1:49" ht="27.6" customHeight="1" x14ac:dyDescent="0.25">
      <c r="A96" s="3">
        <v>91</v>
      </c>
      <c r="B96" s="9" t="s">
        <v>123</v>
      </c>
      <c r="C96" s="9" t="s">
        <v>2315</v>
      </c>
      <c r="D96" s="9" t="s">
        <v>2316</v>
      </c>
      <c r="E96" s="9" t="str">
        <f t="shared" si="15"/>
        <v>Nguyễn Sỹ Hữu Phước</v>
      </c>
      <c r="F96" s="9" t="b">
        <f t="shared" si="16"/>
        <v>0</v>
      </c>
      <c r="G96" s="9" t="s">
        <v>2317</v>
      </c>
      <c r="H96" s="9" t="str">
        <f t="shared" si="22"/>
        <v>2017</v>
      </c>
      <c r="I96" s="9" t="s">
        <v>18</v>
      </c>
      <c r="J96" s="9" t="str">
        <f t="shared" si="17"/>
        <v>1CI2</v>
      </c>
      <c r="K96" s="9">
        <v>116</v>
      </c>
      <c r="L96" s="9">
        <v>20</v>
      </c>
      <c r="M96" s="9" t="s">
        <v>36</v>
      </c>
      <c r="N96" s="9" t="s">
        <v>143</v>
      </c>
      <c r="O96" s="9"/>
      <c r="P96" s="9"/>
      <c r="Q96" s="9"/>
      <c r="R96" s="9"/>
      <c r="S96" s="9" t="s">
        <v>2610</v>
      </c>
      <c r="T96" s="9" t="s">
        <v>2611</v>
      </c>
      <c r="U96" s="9" t="s">
        <v>2612</v>
      </c>
      <c r="V96" s="30" t="s">
        <v>3765</v>
      </c>
      <c r="W96" s="48">
        <v>1</v>
      </c>
      <c r="X96" s="48">
        <f>INDEX(table1,MATCH($K96,'Tham chiếu'!$A$3:$A$13,1),MATCH(DS!$L96,'Tham chiếu'!$B$2:$M$2,1))</f>
        <v>50</v>
      </c>
      <c r="Y96" s="49">
        <v>1</v>
      </c>
      <c r="Z96" s="48">
        <f>INDEX(table1,MATCH($K96,'Tham chiếu'!$A$3:$A$13,1),MATCH(DS!$L96,'Tham chiếu'!$B$2:$M$2,1))</f>
        <v>50</v>
      </c>
      <c r="AA96" s="50">
        <v>2</v>
      </c>
      <c r="AB96" s="50">
        <f>INDEX(table2,MATCH($K96,'Tham chiếu'!$A$17:$A$25,1),MATCH(DS!$L96,'Tham chiếu'!$B$16:$S$16,1))</f>
        <v>1</v>
      </c>
      <c r="AC96" s="53"/>
      <c r="AD96" s="73">
        <f>INDEX(table4,MATCH($K96,'Tham chiếu'!$A$41:$A$49,1),MATCH(DS!$L96,'Tham chiếu'!$B$40:$T$40,1))</f>
        <v>1</v>
      </c>
      <c r="AE96" s="54">
        <v>2</v>
      </c>
      <c r="AF96" s="74">
        <f>INDEX(table3,MATCH($K96,'Tham chiếu'!$A$29:$A$37,1),MATCH(DS!$L96,'Tham chiếu'!$B$28:$T$28,1))</f>
        <v>1</v>
      </c>
      <c r="AG96" s="48">
        <v>2</v>
      </c>
      <c r="AH96" s="48">
        <f>INDEX(table5,MATCH($K96,'Tham chiếu'!$A$53:$A$61,1),MATCH(DS!$L96,'Tham chiếu'!$B$52:$T$52,1))</f>
        <v>1</v>
      </c>
      <c r="AI96" s="49">
        <v>2</v>
      </c>
      <c r="AJ96" s="48">
        <f>INDEX(table5,MATCH($K96,'Tham chiếu'!$A$53:$A$61,1),MATCH(DS!$L96,'Tham chiếu'!$B$52:$T$52,1))</f>
        <v>1</v>
      </c>
      <c r="AK96" s="53">
        <v>1</v>
      </c>
      <c r="AL96" s="48">
        <f>INDEX(table5,MATCH($K96,'Tham chiếu'!$A$53:$A$61,1),MATCH(DS!$L96,'Tham chiếu'!$B$52:$T$52,1))</f>
        <v>1</v>
      </c>
      <c r="AM96" s="50">
        <v>1</v>
      </c>
      <c r="AN96" s="50">
        <f>INDEX(table2,MATCH($K96,'Tham chiếu'!$A$17:$A$25,1),MATCH(DS!$L96,'Tham chiếu'!$B$16:$S$16,1))</f>
        <v>1</v>
      </c>
      <c r="AO96" s="54">
        <v>1</v>
      </c>
      <c r="AP96" s="48">
        <f>INDEX(table3,MATCH($K96,'Tham chiếu'!$A$29:$A$37,1),MATCH(DS!$L96,'Tham chiếu'!$B$28:$T$28,1))</f>
        <v>1</v>
      </c>
      <c r="AQ96" s="48">
        <v>1</v>
      </c>
      <c r="AR96" s="77">
        <f>INDEX(table7,MATCH($K96,'Tham chiếu'!$A$78:$A$87,1),MATCH(DS!$L96,'Tham chiếu'!$B$77:$T$77,1))</f>
        <v>1</v>
      </c>
      <c r="AS96" s="49"/>
      <c r="AT96" s="48"/>
      <c r="AU96" s="57">
        <f t="shared" si="20"/>
        <v>2854000</v>
      </c>
      <c r="AV96" s="58">
        <v>3343000</v>
      </c>
      <c r="AW96" s="59" t="b">
        <f t="shared" si="18"/>
        <v>0</v>
      </c>
    </row>
    <row r="97" spans="1:49" ht="27.6" customHeight="1" x14ac:dyDescent="0.25">
      <c r="A97" s="3">
        <v>92</v>
      </c>
      <c r="B97" s="9" t="s">
        <v>16</v>
      </c>
      <c r="C97" s="9" t="s">
        <v>2333</v>
      </c>
      <c r="D97" s="9" t="s">
        <v>200</v>
      </c>
      <c r="E97" s="9" t="str">
        <f t="shared" si="15"/>
        <v>Phan Khôi</v>
      </c>
      <c r="F97" s="9" t="b">
        <f t="shared" si="16"/>
        <v>0</v>
      </c>
      <c r="G97" s="9" t="s">
        <v>2339</v>
      </c>
      <c r="H97" s="9" t="str">
        <f t="shared" si="22"/>
        <v>2017</v>
      </c>
      <c r="I97" s="9" t="s">
        <v>18</v>
      </c>
      <c r="J97" s="9" t="str">
        <f t="shared" si="17"/>
        <v>1CI2</v>
      </c>
      <c r="K97" s="9">
        <v>112</v>
      </c>
      <c r="L97" s="9">
        <v>20</v>
      </c>
      <c r="M97" s="9" t="s">
        <v>36</v>
      </c>
      <c r="N97" s="9" t="s">
        <v>143</v>
      </c>
      <c r="O97" s="9"/>
      <c r="P97" s="9"/>
      <c r="Q97" s="9"/>
      <c r="R97" s="9"/>
      <c r="S97" s="9" t="s">
        <v>2648</v>
      </c>
      <c r="T97" s="9" t="s">
        <v>2649</v>
      </c>
      <c r="U97" s="9" t="s">
        <v>2650</v>
      </c>
      <c r="V97" s="30" t="s">
        <v>3781</v>
      </c>
      <c r="W97" s="48">
        <v>2</v>
      </c>
      <c r="X97" s="48">
        <f>INDEX(table1,MATCH($K97,'Tham chiếu'!$A$3:$A$13,1),MATCH(DS!$L97,'Tham chiếu'!$B$2:$M$2,1))</f>
        <v>50</v>
      </c>
      <c r="Y97" s="49">
        <v>2</v>
      </c>
      <c r="Z97" s="48">
        <f>INDEX(table1,MATCH($K97,'Tham chiếu'!$A$3:$A$13,1),MATCH(DS!$L97,'Tham chiếu'!$B$2:$M$2,1))</f>
        <v>50</v>
      </c>
      <c r="AA97" s="50">
        <v>2</v>
      </c>
      <c r="AB97" s="50">
        <f>INDEX(table2,MATCH($K97,'Tham chiếu'!$A$17:$A$25,1),MATCH(DS!$L97,'Tham chiếu'!$B$16:$S$16,1))</f>
        <v>1</v>
      </c>
      <c r="AC97" s="53"/>
      <c r="AD97" s="73">
        <f>INDEX(table4,MATCH($K97,'Tham chiếu'!$A$41:$A$49,1),MATCH(DS!$L97,'Tham chiếu'!$B$40:$T$40,1))</f>
        <v>1</v>
      </c>
      <c r="AE97" s="54">
        <v>2</v>
      </c>
      <c r="AF97" s="74">
        <f>INDEX(table3,MATCH($K97,'Tham chiếu'!$A$29:$A$37,1),MATCH(DS!$L97,'Tham chiếu'!$B$28:$T$28,1))</f>
        <v>1</v>
      </c>
      <c r="AG97" s="48"/>
      <c r="AH97" s="48">
        <f>INDEX(table5,MATCH($K97,'Tham chiếu'!$A$53:$A$61,1),MATCH(DS!$L97,'Tham chiếu'!$B$52:$T$52,1))</f>
        <v>1</v>
      </c>
      <c r="AI97" s="49"/>
      <c r="AJ97" s="48">
        <f>INDEX(table5,MATCH($K97,'Tham chiếu'!$A$53:$A$61,1),MATCH(DS!$L97,'Tham chiếu'!$B$52:$T$52,1))</f>
        <v>1</v>
      </c>
      <c r="AK97" s="53"/>
      <c r="AL97" s="48">
        <f>INDEX(table5,MATCH($K97,'Tham chiếu'!$A$53:$A$61,1),MATCH(DS!$L97,'Tham chiếu'!$B$52:$T$52,1))</f>
        <v>1</v>
      </c>
      <c r="AM97" s="50"/>
      <c r="AN97" s="50">
        <f>INDEX(table2,MATCH($K97,'Tham chiếu'!$A$17:$A$25,1),MATCH(DS!$L97,'Tham chiếu'!$B$16:$S$16,1))</f>
        <v>1</v>
      </c>
      <c r="AO97" s="54"/>
      <c r="AP97" s="48">
        <f>INDEX(table3,MATCH($K97,'Tham chiếu'!$A$29:$A$37,1),MATCH(DS!$L97,'Tham chiếu'!$B$28:$T$28,1))</f>
        <v>1</v>
      </c>
      <c r="AQ97" s="48"/>
      <c r="AR97" s="77"/>
      <c r="AS97" s="49"/>
      <c r="AT97" s="48"/>
      <c r="AU97" s="57">
        <f t="shared" si="20"/>
        <v>1786000</v>
      </c>
      <c r="AV97" s="58">
        <v>2211000</v>
      </c>
      <c r="AW97" s="59" t="b">
        <f t="shared" si="18"/>
        <v>0</v>
      </c>
    </row>
    <row r="98" spans="1:49" ht="24" customHeight="1" x14ac:dyDescent="0.25">
      <c r="A98" s="3">
        <v>93</v>
      </c>
      <c r="B98" s="9" t="s">
        <v>123</v>
      </c>
      <c r="C98" s="9" t="s">
        <v>2318</v>
      </c>
      <c r="D98" s="9" t="s">
        <v>724</v>
      </c>
      <c r="E98" s="9" t="str">
        <f t="shared" si="15"/>
        <v>VŨ MINH KHÔI</v>
      </c>
      <c r="F98" s="9" t="b">
        <f t="shared" si="16"/>
        <v>0</v>
      </c>
      <c r="G98" s="9" t="s">
        <v>1679</v>
      </c>
      <c r="H98" s="9" t="str">
        <f t="shared" si="22"/>
        <v>2017</v>
      </c>
      <c r="I98" s="9" t="s">
        <v>18</v>
      </c>
      <c r="J98" s="9" t="str">
        <f t="shared" si="17"/>
        <v>1CI2</v>
      </c>
      <c r="K98" s="9">
        <v>135</v>
      </c>
      <c r="L98" s="9">
        <v>33</v>
      </c>
      <c r="M98" s="9" t="s">
        <v>36</v>
      </c>
      <c r="N98" s="9" t="s">
        <v>143</v>
      </c>
      <c r="O98" s="9"/>
      <c r="P98" s="9"/>
      <c r="Q98" s="9"/>
      <c r="R98" s="9"/>
      <c r="S98" s="9" t="s">
        <v>2613</v>
      </c>
      <c r="T98" s="9" t="s">
        <v>2614</v>
      </c>
      <c r="U98" s="9" t="s">
        <v>2615</v>
      </c>
      <c r="V98" s="30" t="s">
        <v>3766</v>
      </c>
      <c r="W98" s="48">
        <v>1</v>
      </c>
      <c r="X98" s="48">
        <f>INDEX(table1,MATCH($K98,'Tham chiếu'!$A$3:$A$13,1),MATCH(DS!$L98,'Tham chiếu'!$B$2:$M$2,1))</f>
        <v>58</v>
      </c>
      <c r="Y98" s="49">
        <v>1</v>
      </c>
      <c r="Z98" s="48">
        <f>INDEX(table1,MATCH($K98,'Tham chiếu'!$A$3:$A$13,1),MATCH(DS!$L98,'Tham chiếu'!$B$2:$M$2,1))</f>
        <v>58</v>
      </c>
      <c r="AA98" s="50">
        <v>1</v>
      </c>
      <c r="AB98" s="50" t="str">
        <f>INDEX(table2,MATCH($K98,'Tham chiếu'!$A$17:$A$25,1),MATCH(DS!$L98,'Tham chiếu'!$B$16:$S$16,1))</f>
        <v>3C</v>
      </c>
      <c r="AC98" s="53"/>
      <c r="AD98" s="73" t="str">
        <f>INDEX(table4,MATCH($K98,'Tham chiếu'!$A$41:$A$49,1),MATCH(DS!$L98,'Tham chiếu'!$B$40:$T$40,1))</f>
        <v>3C</v>
      </c>
      <c r="AE98" s="54">
        <v>3</v>
      </c>
      <c r="AF98" s="74" t="str">
        <f>INDEX(table3,MATCH($K98,'Tham chiếu'!$A$29:$A$37,1),MATCH(DS!$L98,'Tham chiếu'!$B$28:$T$28,1))</f>
        <v>4A</v>
      </c>
      <c r="AG98" s="48">
        <v>1</v>
      </c>
      <c r="AH98" s="48">
        <f>INDEX(table5,MATCH($K98,'Tham chiếu'!$A$53:$A$61,1),MATCH(DS!$L98,'Tham chiếu'!$B$52:$T$52,1))</f>
        <v>4</v>
      </c>
      <c r="AI98" s="49">
        <v>3</v>
      </c>
      <c r="AJ98" s="48">
        <f>INDEX(table5,MATCH($K98,'Tham chiếu'!$A$53:$A$61,1),MATCH(DS!$L98,'Tham chiếu'!$B$52:$T$52,1))</f>
        <v>4</v>
      </c>
      <c r="AK98" s="53">
        <v>1</v>
      </c>
      <c r="AL98" s="48">
        <f>INDEX(table5,MATCH($K98,'Tham chiếu'!$A$53:$A$61,1),MATCH(DS!$L98,'Tham chiếu'!$B$52:$T$52,1))</f>
        <v>4</v>
      </c>
      <c r="AM98" s="50">
        <v>1</v>
      </c>
      <c r="AN98" s="50" t="str">
        <f>INDEX(table2,MATCH($K98,'Tham chiếu'!$A$17:$A$25,1),MATCH(DS!$L98,'Tham chiếu'!$B$16:$S$16,1))</f>
        <v>3C</v>
      </c>
      <c r="AO98" s="54">
        <v>1</v>
      </c>
      <c r="AP98" s="48" t="str">
        <f>INDEX(table3,MATCH($K98,'Tham chiếu'!$A$29:$A$37,1),MATCH(DS!$L98,'Tham chiếu'!$B$28:$T$28,1))</f>
        <v>4A</v>
      </c>
      <c r="AQ98" s="48">
        <v>1</v>
      </c>
      <c r="AR98" s="77">
        <f>INDEX(table7,MATCH($K98,'Tham chiếu'!$A$78:$A$87,1),MATCH(DS!$L98,'Tham chiếu'!$B$77:$T$77,1))</f>
        <v>3</v>
      </c>
      <c r="AS98" s="49">
        <v>1</v>
      </c>
      <c r="AT98" s="48">
        <f>INDEX(table6,MATCH($K98,'Tham chiếu'!$A$65:$A$74,1),MATCH(DS!$L98,'Tham chiếu'!$B$64:$T$64,1))</f>
        <v>4</v>
      </c>
      <c r="AU98" s="57">
        <f t="shared" si="20"/>
        <v>3150000</v>
      </c>
      <c r="AV98" s="58">
        <v>5457000</v>
      </c>
      <c r="AW98" s="59" t="b">
        <f t="shared" si="18"/>
        <v>0</v>
      </c>
    </row>
    <row r="99" spans="1:49" ht="27.6" customHeight="1" x14ac:dyDescent="0.25">
      <c r="A99" s="3">
        <v>94</v>
      </c>
      <c r="B99" s="9" t="s">
        <v>123</v>
      </c>
      <c r="C99" s="9" t="s">
        <v>2104</v>
      </c>
      <c r="D99" s="9" t="s">
        <v>2105</v>
      </c>
      <c r="E99" s="9" t="str">
        <f t="shared" si="15"/>
        <v>LÊ DUY LÂM</v>
      </c>
      <c r="F99" s="9" t="b">
        <f t="shared" si="16"/>
        <v>0</v>
      </c>
      <c r="G99" s="9" t="s">
        <v>953</v>
      </c>
      <c r="H99" s="9" t="str">
        <f t="shared" si="22"/>
        <v>2017</v>
      </c>
      <c r="I99" s="9" t="s">
        <v>18</v>
      </c>
      <c r="J99" s="9" t="str">
        <f t="shared" si="17"/>
        <v>1CI2</v>
      </c>
      <c r="K99" s="48">
        <v>120</v>
      </c>
      <c r="L99" s="48">
        <v>20</v>
      </c>
      <c r="M99" s="9" t="s">
        <v>36</v>
      </c>
      <c r="N99" s="9" t="s">
        <v>143</v>
      </c>
      <c r="O99" s="9"/>
      <c r="P99" s="9"/>
      <c r="Q99" s="9"/>
      <c r="R99" s="9"/>
      <c r="S99" s="9" t="s">
        <v>2009</v>
      </c>
      <c r="T99" s="9" t="s">
        <v>2010</v>
      </c>
      <c r="U99" s="9" t="s">
        <v>2011</v>
      </c>
      <c r="V99" s="30" t="s">
        <v>3767</v>
      </c>
      <c r="W99" s="9">
        <v>1</v>
      </c>
      <c r="X99" s="48">
        <f>INDEX(table1,MATCH($K99,'Tham chiếu'!$A$3:$A$13,1),MATCH(DS!$L99,'Tham chiếu'!$B$2:$M$2,1))</f>
        <v>50</v>
      </c>
      <c r="Y99" s="9">
        <v>1</v>
      </c>
      <c r="Z99" s="48">
        <f>INDEX(table1,MATCH($K99,'Tham chiếu'!$A$3:$A$13,1),MATCH(DS!$L99,'Tham chiếu'!$B$2:$M$2,1))</f>
        <v>50</v>
      </c>
      <c r="AA99" s="9">
        <v>2</v>
      </c>
      <c r="AB99" s="50" t="str">
        <f>INDEX(table2,MATCH($K99,'Tham chiếu'!$A$17:$A$25,1),MATCH(DS!$L99,'Tham chiếu'!$B$16:$S$16,1))</f>
        <v>2A</v>
      </c>
      <c r="AC99" s="9"/>
      <c r="AD99" s="73" t="str">
        <f>INDEX(table4,MATCH($K99,'Tham chiếu'!$A$41:$A$49,1),MATCH(DS!$L99,'Tham chiếu'!$B$40:$T$40,1))</f>
        <v>2A</v>
      </c>
      <c r="AE99" s="9">
        <v>2</v>
      </c>
      <c r="AF99" s="74" t="str">
        <f>INDEX(table3,MATCH($K99,'Tham chiếu'!$A$29:$A$37,1),MATCH(DS!$L99,'Tham chiếu'!$B$28:$T$28,1))</f>
        <v>2A</v>
      </c>
      <c r="AG99" s="9">
        <v>2</v>
      </c>
      <c r="AH99" s="48">
        <f>INDEX(table5,MATCH($K99,'Tham chiếu'!$A$53:$A$61,1),MATCH(DS!$L99,'Tham chiếu'!$B$52:$T$52,1))</f>
        <v>2</v>
      </c>
      <c r="AI99" s="9">
        <v>2</v>
      </c>
      <c r="AJ99" s="48">
        <f>INDEX(table5,MATCH($K99,'Tham chiếu'!$A$53:$A$61,1),MATCH(DS!$L99,'Tham chiếu'!$B$52:$T$52,1))</f>
        <v>2</v>
      </c>
      <c r="AK99" s="9">
        <v>1</v>
      </c>
      <c r="AL99" s="48">
        <f>INDEX(table5,MATCH($K99,'Tham chiếu'!$A$53:$A$61,1),MATCH(DS!$L99,'Tham chiếu'!$B$52:$T$52,1))</f>
        <v>2</v>
      </c>
      <c r="AM99" s="9">
        <v>1</v>
      </c>
      <c r="AN99" s="50" t="str">
        <f>INDEX(table2,MATCH($K99,'Tham chiếu'!$A$17:$A$25,1),MATCH(DS!$L99,'Tham chiếu'!$B$16:$S$16,1))</f>
        <v>2A</v>
      </c>
      <c r="AO99" s="9"/>
      <c r="AP99" s="48" t="str">
        <f>INDEX(table3,MATCH($K99,'Tham chiếu'!$A$29:$A$37,1),MATCH(DS!$L99,'Tham chiếu'!$B$28:$T$28,1))</f>
        <v>2A</v>
      </c>
      <c r="AQ99" s="48">
        <v>2</v>
      </c>
      <c r="AR99" s="77">
        <f>INDEX(table7,MATCH($K99,'Tham chiếu'!$A$78:$A$87,1),MATCH(DS!$L99,'Tham chiếu'!$B$77:$T$77,1))</f>
        <v>1</v>
      </c>
      <c r="AS99" s="9">
        <v>1</v>
      </c>
      <c r="AT99" s="48">
        <f>INDEX(table6,MATCH($K99,'Tham chiếu'!$A$65:$A$74,1),MATCH(DS!$L99,'Tham chiếu'!$B$64:$T$64,1))</f>
        <v>2</v>
      </c>
      <c r="AU99" s="57">
        <f t="shared" si="20"/>
        <v>3384000</v>
      </c>
      <c r="AV99" s="58">
        <v>3006000</v>
      </c>
      <c r="AW99" s="59" t="b">
        <f t="shared" si="18"/>
        <v>0</v>
      </c>
    </row>
    <row r="100" spans="1:49" ht="22.9" customHeight="1" x14ac:dyDescent="0.25">
      <c r="A100" s="3">
        <v>95</v>
      </c>
      <c r="B100" s="9" t="s">
        <v>123</v>
      </c>
      <c r="C100" s="9" t="s">
        <v>33</v>
      </c>
      <c r="D100" s="9" t="s">
        <v>1425</v>
      </c>
      <c r="E100" s="9" t="str">
        <f t="shared" si="15"/>
        <v>Nguyễn Đức Long</v>
      </c>
      <c r="F100" s="9" t="b">
        <f t="shared" si="16"/>
        <v>0</v>
      </c>
      <c r="G100" s="9" t="s">
        <v>2319</v>
      </c>
      <c r="H100" s="9" t="str">
        <f t="shared" si="22"/>
        <v>2017</v>
      </c>
      <c r="I100" s="9" t="s">
        <v>18</v>
      </c>
      <c r="J100" s="9" t="str">
        <f t="shared" si="17"/>
        <v>1CI2</v>
      </c>
      <c r="K100" s="9">
        <v>113</v>
      </c>
      <c r="L100" s="9">
        <v>18</v>
      </c>
      <c r="M100" s="9" t="s">
        <v>36</v>
      </c>
      <c r="N100" s="9" t="s">
        <v>143</v>
      </c>
      <c r="O100" s="9"/>
      <c r="P100" s="9"/>
      <c r="Q100" s="9"/>
      <c r="R100" s="9"/>
      <c r="S100" s="9" t="s">
        <v>2616</v>
      </c>
      <c r="T100" s="9" t="s">
        <v>2617</v>
      </c>
      <c r="U100" s="9" t="s">
        <v>2618</v>
      </c>
      <c r="V100" s="30" t="s">
        <v>3768</v>
      </c>
      <c r="W100" s="48">
        <v>1</v>
      </c>
      <c r="X100" s="48">
        <f>INDEX(table1,MATCH($K1,'Tham chiếu'!$A$3:$A$13,1),MATCH(DS!$L1,'Tham chiếu'!$B$2:$M$2,1))</f>
        <v>45</v>
      </c>
      <c r="Y100" s="49">
        <v>2</v>
      </c>
      <c r="Z100" s="48">
        <f>INDEX(table1,MATCH($K100,'Tham chiếu'!$A$3:$A$13,1),MATCH(DS!$L100,'Tham chiếu'!$B$2:$M$2,1))</f>
        <v>45</v>
      </c>
      <c r="AA100" s="50">
        <v>1</v>
      </c>
      <c r="AB100" s="50">
        <f>INDEX(table2,MATCH($K100,'Tham chiếu'!$A$17:$A$25,1),MATCH(DS!$L100,'Tham chiếu'!$B$16:$S$16,1))</f>
        <v>1</v>
      </c>
      <c r="AC100" s="53"/>
      <c r="AD100" s="73">
        <f>INDEX(table4,MATCH($K100,'Tham chiếu'!$A$41:$A$49,1),MATCH(DS!$L100,'Tham chiếu'!$B$40:$T$40,1))</f>
        <v>1</v>
      </c>
      <c r="AE100" s="54">
        <v>3</v>
      </c>
      <c r="AF100" s="74">
        <f>INDEX(table3,MATCH($K100,'Tham chiếu'!$A$29:$A$37,1),MATCH(DS!$L100,'Tham chiếu'!$B$28:$T$28,1))</f>
        <v>1</v>
      </c>
      <c r="AG100" s="48">
        <v>1</v>
      </c>
      <c r="AH100" s="48">
        <f>INDEX(table5,MATCH($K100,'Tham chiếu'!$A$53:$A$61,1),MATCH(DS!$L100,'Tham chiếu'!$B$52:$T$52,1))</f>
        <v>1</v>
      </c>
      <c r="AI100" s="49">
        <v>2</v>
      </c>
      <c r="AJ100" s="48">
        <f>INDEX(table5,MATCH($K100,'Tham chiếu'!$A$53:$A$61,1),MATCH(DS!$L100,'Tham chiếu'!$B$52:$T$52,1))</f>
        <v>1</v>
      </c>
      <c r="AK100" s="53">
        <v>1</v>
      </c>
      <c r="AL100" s="48">
        <f>INDEX(table5,MATCH($K100,'Tham chiếu'!$A$53:$A$61,1),MATCH(DS!$L100,'Tham chiếu'!$B$52:$T$52,1))</f>
        <v>1</v>
      </c>
      <c r="AM100" s="50">
        <v>1</v>
      </c>
      <c r="AN100" s="50">
        <f>INDEX(table2,MATCH($K100,'Tham chiếu'!$A$17:$A$25,1),MATCH(DS!$L100,'Tham chiếu'!$B$16:$S$16,1))</f>
        <v>1</v>
      </c>
      <c r="AO100" s="54">
        <v>1</v>
      </c>
      <c r="AP100" s="48">
        <f>INDEX(table3,MATCH($K100,'Tham chiếu'!$A$29:$A$37,1),MATCH(DS!$L100,'Tham chiếu'!$B$28:$T$28,1))</f>
        <v>1</v>
      </c>
      <c r="AQ100" s="48">
        <v>1</v>
      </c>
      <c r="AR100" s="77">
        <f>INDEX(table7,MATCH($K100,'Tham chiếu'!$A$78:$A$87,1),MATCH(DS!$L100,'Tham chiếu'!$B$77:$T$77,1))</f>
        <v>0</v>
      </c>
      <c r="AS100" s="49">
        <v>1</v>
      </c>
      <c r="AT100" s="48">
        <f>INDEX(table6,MATCH($K100,'Tham chiếu'!$A$65:$A$74,1),MATCH(DS!$L100,'Tham chiếu'!$B$64:$T$64,1))</f>
        <v>1</v>
      </c>
      <c r="AU100" s="57">
        <f t="shared" si="20"/>
        <v>3166000</v>
      </c>
      <c r="AV100" s="58">
        <v>3623000</v>
      </c>
      <c r="AW100" s="59" t="b">
        <f t="shared" si="18"/>
        <v>0</v>
      </c>
    </row>
    <row r="101" spans="1:49" ht="19.899999999999999" customHeight="1" x14ac:dyDescent="0.25">
      <c r="A101" s="3">
        <v>96</v>
      </c>
      <c r="B101" s="9" t="s">
        <v>123</v>
      </c>
      <c r="C101" s="56" t="s">
        <v>2320</v>
      </c>
      <c r="D101" s="56" t="s">
        <v>2321</v>
      </c>
      <c r="E101" s="9" t="str">
        <f t="shared" ref="E101:E112" si="23">C101&amp;" "&amp;D101</f>
        <v>NGUYỄN KHÁNH PHƯƠNG LY</v>
      </c>
      <c r="F101" s="9" t="b">
        <f t="shared" si="16"/>
        <v>0</v>
      </c>
      <c r="G101" s="56" t="s">
        <v>2322</v>
      </c>
      <c r="H101" s="56" t="str">
        <f t="shared" si="22"/>
        <v>2017</v>
      </c>
      <c r="I101" s="56" t="s">
        <v>44</v>
      </c>
      <c r="J101" s="9" t="str">
        <f t="shared" ref="J101:J111" si="24">N101&amp;O101&amp;P101&amp;Q101&amp;R101</f>
        <v>1CI2</v>
      </c>
      <c r="K101" s="56">
        <v>120</v>
      </c>
      <c r="L101" s="56">
        <v>27</v>
      </c>
      <c r="M101" s="56" t="s">
        <v>36</v>
      </c>
      <c r="N101" s="56" t="s">
        <v>143</v>
      </c>
      <c r="O101" s="56"/>
      <c r="P101" s="56"/>
      <c r="Q101" s="56"/>
      <c r="R101" s="56"/>
      <c r="S101" s="56" t="s">
        <v>2619</v>
      </c>
      <c r="T101" s="56" t="s">
        <v>2620</v>
      </c>
      <c r="U101" s="56" t="s">
        <v>2621</v>
      </c>
      <c r="V101" s="64" t="s">
        <v>3744</v>
      </c>
      <c r="W101" s="56">
        <v>1</v>
      </c>
      <c r="X101" s="48">
        <f>INDEX(table1,MATCH($K11,'Tham chiếu'!$A$3:$A$13,1),MATCH(DS!$L11,'Tham chiếu'!$B$2:$M$2,1))</f>
        <v>50</v>
      </c>
      <c r="Y101" s="56">
        <v>1</v>
      </c>
      <c r="Z101" s="48">
        <f>INDEX(table1,MATCH($K101,'Tham chiếu'!$A$3:$A$13,1),MATCH(DS!$L101,'Tham chiếu'!$B$2:$M$2,1))</f>
        <v>50</v>
      </c>
      <c r="AA101" s="56">
        <v>1</v>
      </c>
      <c r="AB101" s="50" t="str">
        <f>INDEX(table2,MATCH($K101,'Tham chiếu'!$A$17:$A$25,1),MATCH(DS!$L101,'Tham chiếu'!$B$16:$S$16,1))</f>
        <v>2A</v>
      </c>
      <c r="AC101" s="56">
        <v>2</v>
      </c>
      <c r="AD101" s="73" t="str">
        <f>INDEX(table4,MATCH($K101,'Tham chiếu'!$A$41:$A$49,1),MATCH(DS!$L101,'Tham chiếu'!$B$40:$T$40,1))</f>
        <v>2B</v>
      </c>
      <c r="AE101" s="56">
        <v>1</v>
      </c>
      <c r="AF101" s="74" t="str">
        <f>INDEX(table3,MATCH($K101,'Tham chiếu'!$A$29:$A$37,1),MATCH(DS!$L101,'Tham chiếu'!$B$28:$T$28,1))</f>
        <v>2A</v>
      </c>
      <c r="AG101" s="56">
        <v>1</v>
      </c>
      <c r="AH101" s="48">
        <f>INDEX(table5,MATCH($K101,'Tham chiếu'!$A$53:$A$61,1),MATCH(DS!$L101,'Tham chiếu'!$B$52:$T$52,1))</f>
        <v>3</v>
      </c>
      <c r="AI101" s="56">
        <v>2</v>
      </c>
      <c r="AJ101" s="48">
        <f>INDEX(table5,MATCH($K101,'Tham chiếu'!$A$53:$A$61,1),MATCH(DS!$L101,'Tham chiếu'!$B$52:$T$52,1))</f>
        <v>3</v>
      </c>
      <c r="AK101" s="56">
        <v>1</v>
      </c>
      <c r="AL101" s="48">
        <f>INDEX(table5,MATCH($K101,'Tham chiếu'!$A$53:$A$61,1),MATCH(DS!$L101,'Tham chiếu'!$B$52:$T$52,1))</f>
        <v>3</v>
      </c>
      <c r="AM101" s="56">
        <v>1</v>
      </c>
      <c r="AN101" s="50" t="str">
        <f>INDEX(table2,MATCH($K101,'Tham chiếu'!$A$17:$A$25,1),MATCH(DS!$L101,'Tham chiếu'!$B$16:$S$16,1))</f>
        <v>2A</v>
      </c>
      <c r="AO101" s="56">
        <v>1</v>
      </c>
      <c r="AP101" s="48" t="str">
        <f>INDEX(table3,MATCH($K101,'Tham chiếu'!$A$29:$A$37,1),MATCH(DS!$L101,'Tham chiếu'!$B$28:$T$28,1))</f>
        <v>2A</v>
      </c>
      <c r="AQ101" s="48">
        <v>1</v>
      </c>
      <c r="AR101" s="77">
        <f>INDEX(table7,MATCH($K101,'Tham chiếu'!$A$78:$A$87,1),MATCH(DS!$L101,'Tham chiếu'!$B$77:$T$77,1))</f>
        <v>2</v>
      </c>
      <c r="AS101" s="56">
        <v>1</v>
      </c>
      <c r="AT101" s="48">
        <f>INDEX(table6,MATCH($K101,'Tham chiếu'!$A$65:$A$74,1),MATCH(DS!$L101,'Tham chiếu'!$B$64:$T$64,1))</f>
        <v>2</v>
      </c>
      <c r="AU101" s="57">
        <f t="shared" si="20"/>
        <v>2902000</v>
      </c>
      <c r="AV101" s="58">
        <v>2592000</v>
      </c>
      <c r="AW101" s="59" t="b">
        <f t="shared" ref="AW101:AW107" si="25">AV101=AU101</f>
        <v>0</v>
      </c>
    </row>
    <row r="102" spans="1:49" ht="18.600000000000001" customHeight="1" x14ac:dyDescent="0.25">
      <c r="A102" s="3">
        <v>97</v>
      </c>
      <c r="B102" s="9" t="s">
        <v>123</v>
      </c>
      <c r="C102" s="9" t="s">
        <v>2251</v>
      </c>
      <c r="D102" s="9" t="s">
        <v>34</v>
      </c>
      <c r="E102" s="9" t="str">
        <f t="shared" si="23"/>
        <v>Nguyễn Đăng Nhật Minh</v>
      </c>
      <c r="F102" s="9" t="b">
        <f t="shared" si="16"/>
        <v>0</v>
      </c>
      <c r="G102" s="9" t="s">
        <v>1541</v>
      </c>
      <c r="H102" s="9" t="str">
        <f t="shared" si="22"/>
        <v>2017</v>
      </c>
      <c r="I102" s="9" t="s">
        <v>18</v>
      </c>
      <c r="J102" s="9" t="str">
        <f t="shared" si="24"/>
        <v>1CI2</v>
      </c>
      <c r="K102" s="48">
        <v>123</v>
      </c>
      <c r="L102" s="48">
        <v>34</v>
      </c>
      <c r="M102" s="9" t="s">
        <v>36</v>
      </c>
      <c r="N102" s="9" t="s">
        <v>143</v>
      </c>
      <c r="O102" s="9"/>
      <c r="P102" s="9"/>
      <c r="Q102" s="9"/>
      <c r="R102" s="9"/>
      <c r="S102" s="9" t="s">
        <v>1542</v>
      </c>
      <c r="T102" s="9" t="s">
        <v>1543</v>
      </c>
      <c r="U102" s="9" t="s">
        <v>1544</v>
      </c>
      <c r="V102" s="30" t="s">
        <v>3769</v>
      </c>
      <c r="W102" s="9">
        <v>1</v>
      </c>
      <c r="X102" s="48">
        <f>INDEX(table1,MATCH($K12,'Tham chiếu'!$A$3:$A$13,1),MATCH(DS!$L12,'Tham chiếu'!$B$2:$M$2,1))</f>
        <v>45</v>
      </c>
      <c r="Y102" s="9">
        <v>1</v>
      </c>
      <c r="Z102" s="48">
        <f>INDEX(table1,MATCH($K102,'Tham chiếu'!$A$3:$A$13,1),MATCH(DS!$L102,'Tham chiếu'!$B$2:$M$2,1))</f>
        <v>58</v>
      </c>
      <c r="AA102" s="9">
        <v>2</v>
      </c>
      <c r="AB102" s="50" t="str">
        <f>INDEX(table2,MATCH($K102,'Tham chiếu'!$A$17:$A$25,1),MATCH(DS!$L102,'Tham chiếu'!$B$16:$S$16,1))</f>
        <v>3C</v>
      </c>
      <c r="AC102" s="9"/>
      <c r="AD102" s="73" t="str">
        <f>INDEX(table4,MATCH($K102,'Tham chiếu'!$A$41:$A$49,1),MATCH(DS!$L102,'Tham chiếu'!$B$40:$T$40,1))</f>
        <v>3C</v>
      </c>
      <c r="AE102" s="9">
        <v>2</v>
      </c>
      <c r="AF102" s="74" t="str">
        <f>INDEX(table3,MATCH($K102,'Tham chiếu'!$A$29:$A$37,1),MATCH(DS!$L102,'Tham chiếu'!$B$28:$T$28,1))</f>
        <v>3C</v>
      </c>
      <c r="AG102" s="9">
        <v>1</v>
      </c>
      <c r="AH102" s="48">
        <f>INDEX(table5,MATCH($K102,'Tham chiếu'!$A$53:$A$61,1),MATCH(DS!$L102,'Tham chiếu'!$B$52:$T$52,1))</f>
        <v>4</v>
      </c>
      <c r="AI102" s="9">
        <v>2</v>
      </c>
      <c r="AJ102" s="48">
        <f>INDEX(table5,MATCH($K102,'Tham chiếu'!$A$53:$A$61,1),MATCH(DS!$L102,'Tham chiếu'!$B$52:$T$52,1))</f>
        <v>4</v>
      </c>
      <c r="AK102" s="9">
        <v>2</v>
      </c>
      <c r="AL102" s="48">
        <f>INDEX(table5,MATCH($K102,'Tham chiếu'!$A$53:$A$61,1),MATCH(DS!$L102,'Tham chiếu'!$B$52:$T$52,1))</f>
        <v>4</v>
      </c>
      <c r="AM102" s="9">
        <v>1</v>
      </c>
      <c r="AN102" s="50" t="str">
        <f>INDEX(table2,MATCH($K102,'Tham chiếu'!$A$17:$A$25,1),MATCH(DS!$L102,'Tham chiếu'!$B$16:$S$16,1))</f>
        <v>3C</v>
      </c>
      <c r="AO102" s="9">
        <v>1</v>
      </c>
      <c r="AP102" s="48" t="str">
        <f>INDEX(table3,MATCH($K102,'Tham chiếu'!$A$29:$A$37,1),MATCH(DS!$L102,'Tham chiếu'!$B$28:$T$28,1))</f>
        <v>3C</v>
      </c>
      <c r="AQ102" s="48">
        <v>1</v>
      </c>
      <c r="AR102" s="77">
        <f>INDEX(table7,MATCH($K102,'Tham chiếu'!$A$78:$A$87,1),MATCH(DS!$L102,'Tham chiếu'!$B$77:$T$77,1))</f>
        <v>3</v>
      </c>
      <c r="AS102" s="9">
        <v>1</v>
      </c>
      <c r="AT102" s="48">
        <f>INDEX(table6,MATCH($K102,'Tham chiếu'!$A$65:$A$74,1),MATCH(DS!$L102,'Tham chiếu'!$B$64:$T$64,1))</f>
        <v>4</v>
      </c>
      <c r="AU102" s="57">
        <f t="shared" si="20"/>
        <v>3169000</v>
      </c>
      <c r="AV102" s="58">
        <v>2897000</v>
      </c>
      <c r="AW102" s="59" t="b">
        <f t="shared" si="25"/>
        <v>0</v>
      </c>
    </row>
    <row r="103" spans="1:49" ht="19.899999999999999" customHeight="1" x14ac:dyDescent="0.25">
      <c r="A103" s="3">
        <v>98</v>
      </c>
      <c r="B103" s="9" t="s">
        <v>123</v>
      </c>
      <c r="C103" s="9" t="s">
        <v>2323</v>
      </c>
      <c r="D103" s="9" t="s">
        <v>34</v>
      </c>
      <c r="E103" s="9" t="str">
        <f t="shared" si="23"/>
        <v>Nguyễn Nhật Khánh Minh</v>
      </c>
      <c r="F103" s="9" t="b">
        <f t="shared" si="16"/>
        <v>0</v>
      </c>
      <c r="G103" s="9" t="s">
        <v>2324</v>
      </c>
      <c r="H103" s="9" t="str">
        <f t="shared" si="22"/>
        <v>2017</v>
      </c>
      <c r="I103" s="9" t="s">
        <v>18</v>
      </c>
      <c r="J103" s="9" t="str">
        <f t="shared" si="24"/>
        <v>1CI2</v>
      </c>
      <c r="K103" s="9">
        <v>130</v>
      </c>
      <c r="L103" s="9">
        <v>28</v>
      </c>
      <c r="M103" s="9" t="s">
        <v>36</v>
      </c>
      <c r="N103" s="9" t="s">
        <v>143</v>
      </c>
      <c r="O103" s="9"/>
      <c r="P103" s="9"/>
      <c r="Q103" s="9"/>
      <c r="R103" s="9"/>
      <c r="S103" s="9" t="s">
        <v>2622</v>
      </c>
      <c r="T103" s="9" t="s">
        <v>2623</v>
      </c>
      <c r="U103" s="9" t="s">
        <v>2624</v>
      </c>
      <c r="V103" s="30" t="s">
        <v>3746</v>
      </c>
      <c r="W103" s="48">
        <v>1</v>
      </c>
      <c r="X103" s="48">
        <f>INDEX(table1,MATCH($K13,'Tham chiếu'!$A$3:$A$13,1),MATCH(DS!$L13,'Tham chiếu'!$B$2:$M$2,1))</f>
        <v>50</v>
      </c>
      <c r="Y103" s="49">
        <v>1</v>
      </c>
      <c r="Z103" s="48">
        <f>INDEX(table1,MATCH($K103,'Tham chiếu'!$A$3:$A$13,1),MATCH(DS!$L103,'Tham chiếu'!$B$2:$M$2,1))</f>
        <v>55</v>
      </c>
      <c r="AA103" s="50">
        <v>1</v>
      </c>
      <c r="AB103" s="50" t="str">
        <f>INDEX(table2,MATCH($K103,'Tham chiếu'!$A$17:$A$25,1),MATCH(DS!$L103,'Tham chiếu'!$B$16:$S$16,1))</f>
        <v>3A</v>
      </c>
      <c r="AC103" s="53"/>
      <c r="AD103" s="73" t="str">
        <f>INDEX(table4,MATCH($K103,'Tham chiếu'!$A$41:$A$49,1),MATCH(DS!$L103,'Tham chiếu'!$B$40:$T$40,1))</f>
        <v>3A</v>
      </c>
      <c r="AE103" s="54">
        <v>1</v>
      </c>
      <c r="AF103" s="74" t="str">
        <f>INDEX(table3,MATCH($K103,'Tham chiếu'!$A$29:$A$37,1),MATCH(DS!$L103,'Tham chiếu'!$B$28:$T$28,1))</f>
        <v>3A</v>
      </c>
      <c r="AG103" s="48">
        <v>1</v>
      </c>
      <c r="AH103" s="48">
        <f>INDEX(table5,MATCH($K103,'Tham chiếu'!$A$53:$A$61,1),MATCH(DS!$L103,'Tham chiếu'!$B$52:$T$52,1))</f>
        <v>3</v>
      </c>
      <c r="AI103" s="49">
        <v>2</v>
      </c>
      <c r="AJ103" s="48">
        <f>INDEX(table5,MATCH($K103,'Tham chiếu'!$A$53:$A$61,1),MATCH(DS!$L103,'Tham chiếu'!$B$52:$T$52,1))</f>
        <v>3</v>
      </c>
      <c r="AK103" s="53">
        <v>1</v>
      </c>
      <c r="AL103" s="48">
        <f>INDEX(table5,MATCH($K103,'Tham chiếu'!$A$53:$A$61,1),MATCH(DS!$L103,'Tham chiếu'!$B$52:$T$52,1))</f>
        <v>3</v>
      </c>
      <c r="AM103" s="50">
        <v>1</v>
      </c>
      <c r="AN103" s="50" t="str">
        <f>INDEX(table2,MATCH($K103,'Tham chiếu'!$A$17:$A$25,1),MATCH(DS!$L103,'Tham chiếu'!$B$16:$S$16,1))</f>
        <v>3A</v>
      </c>
      <c r="AO103" s="54">
        <v>1</v>
      </c>
      <c r="AP103" s="48" t="str">
        <f>INDEX(table3,MATCH($K103,'Tham chiếu'!$A$29:$A$37,1),MATCH(DS!$L103,'Tham chiếu'!$B$28:$T$28,1))</f>
        <v>3A</v>
      </c>
      <c r="AQ103" s="48">
        <v>1</v>
      </c>
      <c r="AR103" s="77">
        <f>INDEX(table7,MATCH($K103,'Tham chiếu'!$A$78:$A$87,1),MATCH(DS!$L103,'Tham chiếu'!$B$77:$T$77,1))</f>
        <v>3</v>
      </c>
      <c r="AS103" s="49">
        <v>1</v>
      </c>
      <c r="AT103" s="48">
        <f>INDEX(table6,MATCH($K103,'Tham chiếu'!$A$65:$A$74,1),MATCH(DS!$L103,'Tham chiếu'!$B$64:$T$64,1))</f>
        <v>3</v>
      </c>
      <c r="AU103" s="57">
        <f t="shared" si="20"/>
        <v>2536000</v>
      </c>
      <c r="AV103" s="58">
        <v>2038000</v>
      </c>
      <c r="AW103" s="59" t="b">
        <f t="shared" si="25"/>
        <v>0</v>
      </c>
    </row>
    <row r="104" spans="1:49" ht="22.9" customHeight="1" x14ac:dyDescent="0.25">
      <c r="A104" s="3">
        <v>99</v>
      </c>
      <c r="B104" s="9" t="s">
        <v>123</v>
      </c>
      <c r="C104" s="9" t="s">
        <v>2325</v>
      </c>
      <c r="D104" s="9" t="s">
        <v>34</v>
      </c>
      <c r="E104" s="9" t="str">
        <f t="shared" si="23"/>
        <v>Nguyễn Trần Minh</v>
      </c>
      <c r="F104" s="9" t="b">
        <f t="shared" si="16"/>
        <v>0</v>
      </c>
      <c r="G104" s="9" t="s">
        <v>2308</v>
      </c>
      <c r="H104" s="9" t="str">
        <f t="shared" si="22"/>
        <v>2017</v>
      </c>
      <c r="I104" s="9" t="s">
        <v>18</v>
      </c>
      <c r="J104" s="9" t="str">
        <f t="shared" si="24"/>
        <v>1CI2</v>
      </c>
      <c r="K104" s="9">
        <v>120</v>
      </c>
      <c r="L104" s="9">
        <v>31</v>
      </c>
      <c r="M104" s="9" t="s">
        <v>36</v>
      </c>
      <c r="N104" s="9" t="s">
        <v>143</v>
      </c>
      <c r="O104" s="9"/>
      <c r="P104" s="9"/>
      <c r="Q104" s="9"/>
      <c r="R104" s="9"/>
      <c r="S104" s="9" t="s">
        <v>406</v>
      </c>
      <c r="T104" s="9" t="s">
        <v>2625</v>
      </c>
      <c r="U104" s="9" t="s">
        <v>2626</v>
      </c>
      <c r="V104" s="30" t="s">
        <v>3765</v>
      </c>
      <c r="W104" s="48">
        <v>1</v>
      </c>
      <c r="X104" s="48">
        <f>INDEX(table1,MATCH($K14,'Tham chiếu'!$A$3:$A$13,1),MATCH(DS!$L14,'Tham chiếu'!$B$2:$M$2,1))</f>
        <v>58</v>
      </c>
      <c r="Y104" s="49">
        <v>1</v>
      </c>
      <c r="Z104" s="48">
        <f>INDEX(table1,MATCH($K104,'Tham chiếu'!$A$3:$A$13,1),MATCH(DS!$L104,'Tham chiếu'!$B$2:$M$2,1))</f>
        <v>58</v>
      </c>
      <c r="AA104" s="50">
        <v>2</v>
      </c>
      <c r="AB104" s="50" t="str">
        <f>INDEX(table2,MATCH($K104,'Tham chiếu'!$A$17:$A$25,1),MATCH(DS!$L104,'Tham chiếu'!$B$16:$S$16,1))</f>
        <v>3A</v>
      </c>
      <c r="AC104" s="53"/>
      <c r="AD104" s="73">
        <f>INDEX(table4,MATCH($K104,'Tham chiếu'!$A$41:$A$49,1),MATCH(DS!$L104,'Tham chiếu'!$B$40:$T$40,1))</f>
        <v>3</v>
      </c>
      <c r="AE104" s="54">
        <v>2</v>
      </c>
      <c r="AF104" s="74" t="str">
        <f>INDEX(table3,MATCH($K104,'Tham chiếu'!$A$29:$A$37,1),MATCH(DS!$L104,'Tham chiếu'!$B$28:$T$28,1))</f>
        <v>2C</v>
      </c>
      <c r="AG104" s="48">
        <v>2</v>
      </c>
      <c r="AH104" s="48">
        <f>INDEX(table5,MATCH($K104,'Tham chiếu'!$A$53:$A$61,1),MATCH(DS!$L104,'Tham chiếu'!$B$52:$T$52,1))</f>
        <v>3</v>
      </c>
      <c r="AI104" s="49">
        <v>2</v>
      </c>
      <c r="AJ104" s="48">
        <f>INDEX(table5,MATCH($K104,'Tham chiếu'!$A$53:$A$61,1),MATCH(DS!$L104,'Tham chiếu'!$B$52:$T$52,1))</f>
        <v>3</v>
      </c>
      <c r="AK104" s="53">
        <v>1</v>
      </c>
      <c r="AL104" s="48">
        <f>INDEX(table5,MATCH($K104,'Tham chiếu'!$A$53:$A$61,1),MATCH(DS!$L104,'Tham chiếu'!$B$52:$T$52,1))</f>
        <v>3</v>
      </c>
      <c r="AM104" s="50">
        <v>1</v>
      </c>
      <c r="AN104" s="50" t="str">
        <f>INDEX(table2,MATCH($K104,'Tham chiếu'!$A$17:$A$25,1),MATCH(DS!$L104,'Tham chiếu'!$B$16:$S$16,1))</f>
        <v>3A</v>
      </c>
      <c r="AO104" s="54">
        <v>1</v>
      </c>
      <c r="AP104" s="48" t="str">
        <f>INDEX(table3,MATCH($K104,'Tham chiếu'!$A$29:$A$37,1),MATCH(DS!$L104,'Tham chiếu'!$B$28:$T$28,1))</f>
        <v>2C</v>
      </c>
      <c r="AQ104" s="48">
        <v>1</v>
      </c>
      <c r="AR104" s="77">
        <f>INDEX(table7,MATCH($K104,'Tham chiếu'!$A$78:$A$87,1),MATCH(DS!$L104,'Tham chiếu'!$B$77:$T$77,1))</f>
        <v>2</v>
      </c>
      <c r="AS104" s="49"/>
      <c r="AT104" s="48"/>
      <c r="AU104" s="57">
        <f t="shared" si="20"/>
        <v>2854000</v>
      </c>
      <c r="AV104" s="58">
        <v>2352000</v>
      </c>
      <c r="AW104" s="59" t="b">
        <f t="shared" si="25"/>
        <v>0</v>
      </c>
    </row>
    <row r="105" spans="1:49" ht="20.45" customHeight="1" x14ac:dyDescent="0.25">
      <c r="A105" s="3">
        <v>100</v>
      </c>
      <c r="B105" s="9" t="s">
        <v>123</v>
      </c>
      <c r="C105" s="9" t="s">
        <v>1138</v>
      </c>
      <c r="D105" s="9" t="s">
        <v>276</v>
      </c>
      <c r="E105" s="9" t="str">
        <f t="shared" si="23"/>
        <v>Trần Hà My</v>
      </c>
      <c r="F105" s="9" t="b">
        <f t="shared" si="16"/>
        <v>0</v>
      </c>
      <c r="G105" s="9" t="s">
        <v>1698</v>
      </c>
      <c r="H105" s="9" t="str">
        <f t="shared" si="22"/>
        <v>2017</v>
      </c>
      <c r="I105" s="9" t="s">
        <v>44</v>
      </c>
      <c r="J105" s="9" t="str">
        <f t="shared" si="24"/>
        <v>1CI2</v>
      </c>
      <c r="K105" s="48">
        <v>120</v>
      </c>
      <c r="L105" s="48">
        <v>18</v>
      </c>
      <c r="M105" s="9" t="s">
        <v>36</v>
      </c>
      <c r="N105" s="9" t="s">
        <v>143</v>
      </c>
      <c r="O105" s="9"/>
      <c r="P105" s="9"/>
      <c r="Q105" s="9"/>
      <c r="R105" s="9"/>
      <c r="S105" s="9" t="s">
        <v>1787</v>
      </c>
      <c r="T105" s="9" t="s">
        <v>1788</v>
      </c>
      <c r="U105" s="9" t="s">
        <v>1789</v>
      </c>
      <c r="V105" s="30" t="s">
        <v>3732</v>
      </c>
      <c r="W105" s="9">
        <v>1</v>
      </c>
      <c r="X105" s="48">
        <f>INDEX(table1,MATCH($K15,'Tham chiếu'!$A$3:$A$13,1),MATCH(DS!$L15,'Tham chiếu'!$B$2:$M$2,1))</f>
        <v>45</v>
      </c>
      <c r="Y105" s="9">
        <v>1</v>
      </c>
      <c r="Z105" s="48">
        <f>INDEX(table1,MATCH($K105,'Tham chiếu'!$A$3:$A$13,1),MATCH(DS!$L105,'Tham chiếu'!$B$2:$M$2,1))</f>
        <v>50</v>
      </c>
      <c r="AA105" s="9"/>
      <c r="AB105" s="50"/>
      <c r="AC105" s="9">
        <v>2</v>
      </c>
      <c r="AD105" s="73">
        <f>INDEX(table4,MATCH($K105,'Tham chiếu'!$A$41:$A$49,1),MATCH(DS!$L105,'Tham chiếu'!$B$40:$T$40,1))</f>
        <v>2</v>
      </c>
      <c r="AE105" s="9"/>
      <c r="AF105" s="74"/>
      <c r="AG105" s="9">
        <v>1</v>
      </c>
      <c r="AH105" s="48">
        <f>INDEX(table5,MATCH($K105,'Tham chiếu'!$A$53:$A$61,1),MATCH(DS!$L105,'Tham chiếu'!$B$52:$T$52,1))</f>
        <v>2</v>
      </c>
      <c r="AI105" s="9">
        <v>2</v>
      </c>
      <c r="AJ105" s="48">
        <f>INDEX(table5,MATCH($K105,'Tham chiếu'!$A$53:$A$61,1),MATCH(DS!$L105,'Tham chiếu'!$B$52:$T$52,1))</f>
        <v>2</v>
      </c>
      <c r="AK105" s="9">
        <v>1</v>
      </c>
      <c r="AL105" s="48">
        <f>INDEX(table5,MATCH($K105,'Tham chiếu'!$A$53:$A$61,1),MATCH(DS!$L105,'Tham chiếu'!$B$52:$T$52,1))</f>
        <v>2</v>
      </c>
      <c r="AM105" s="9">
        <v>1</v>
      </c>
      <c r="AN105" s="50">
        <f>INDEX(table2,MATCH($K105,'Tham chiếu'!$A$17:$A$25,1),MATCH(DS!$L105,'Tham chiếu'!$B$16:$S$16,1))</f>
        <v>2</v>
      </c>
      <c r="AO105" s="9">
        <v>1</v>
      </c>
      <c r="AP105" s="48">
        <f>INDEX(table3,MATCH($K105,'Tham chiếu'!$A$29:$A$37,1),MATCH(DS!$L105,'Tham chiếu'!$B$28:$T$28,1))</f>
        <v>2</v>
      </c>
      <c r="AQ105" s="48">
        <v>1</v>
      </c>
      <c r="AR105" s="77">
        <f>INDEX(table7,MATCH($K105,'Tham chiếu'!$A$78:$A$87,1),MATCH(DS!$L105,'Tham chiếu'!$B$77:$T$77,1))</f>
        <v>1</v>
      </c>
      <c r="AS105" s="9">
        <v>1</v>
      </c>
      <c r="AT105" s="48">
        <f>INDEX(table6,MATCH($K105,'Tham chiếu'!$A$65:$A$74,1),MATCH(DS!$L105,'Tham chiếu'!$B$64:$T$64,1))</f>
        <v>2</v>
      </c>
      <c r="AU105" s="57">
        <f t="shared" si="20"/>
        <v>2409000</v>
      </c>
      <c r="AV105" s="58">
        <v>2595000</v>
      </c>
      <c r="AW105" s="59" t="b">
        <f t="shared" si="25"/>
        <v>0</v>
      </c>
    </row>
    <row r="106" spans="1:49" ht="18" customHeight="1" x14ac:dyDescent="0.25">
      <c r="A106" s="3">
        <v>101</v>
      </c>
      <c r="B106" s="9" t="s">
        <v>123</v>
      </c>
      <c r="C106" s="9" t="s">
        <v>2326</v>
      </c>
      <c r="D106" s="9" t="s">
        <v>18</v>
      </c>
      <c r="E106" s="9" t="str">
        <f t="shared" si="23"/>
        <v>Bùi Phúc Nam</v>
      </c>
      <c r="F106" s="9" t="b">
        <f t="shared" si="16"/>
        <v>0</v>
      </c>
      <c r="G106" s="9" t="s">
        <v>2327</v>
      </c>
      <c r="H106" s="9" t="str">
        <f t="shared" si="22"/>
        <v>2017</v>
      </c>
      <c r="I106" s="9" t="s">
        <v>18</v>
      </c>
      <c r="J106" s="9" t="str">
        <f t="shared" si="24"/>
        <v>1CI2</v>
      </c>
      <c r="K106" s="9">
        <v>115</v>
      </c>
      <c r="L106" s="9">
        <v>16</v>
      </c>
      <c r="M106" s="9" t="s">
        <v>36</v>
      </c>
      <c r="N106" s="9" t="s">
        <v>143</v>
      </c>
      <c r="O106" s="9"/>
      <c r="P106" s="9"/>
      <c r="Q106" s="9"/>
      <c r="R106" s="9"/>
      <c r="S106" s="9" t="s">
        <v>2627</v>
      </c>
      <c r="T106" s="9" t="s">
        <v>2628</v>
      </c>
      <c r="U106" s="9" t="s">
        <v>2629</v>
      </c>
      <c r="V106" s="30" t="s">
        <v>3770</v>
      </c>
      <c r="W106" s="48">
        <v>1</v>
      </c>
      <c r="X106" s="48">
        <f>INDEX(table1,MATCH($K16,'Tham chiếu'!$A$3:$A$13,1),MATCH(DS!$L16,'Tham chiếu'!$B$2:$M$2,1))</f>
        <v>50</v>
      </c>
      <c r="Y106" s="49">
        <v>1</v>
      </c>
      <c r="Z106" s="48">
        <f>INDEX(table1,MATCH($K106,'Tham chiếu'!$A$3:$A$13,1),MATCH(DS!$L106,'Tham chiếu'!$B$2:$M$2,1))</f>
        <v>50</v>
      </c>
      <c r="AA106" s="50">
        <v>2</v>
      </c>
      <c r="AB106" s="50">
        <f>INDEX(table2,MATCH($K106,'Tham chiếu'!$A$17:$A$25,1),MATCH(DS!$L106,'Tham chiếu'!$B$16:$S$16,1))</f>
        <v>1</v>
      </c>
      <c r="AC106" s="53"/>
      <c r="AD106" s="73">
        <f>INDEX(table4,MATCH($K106,'Tham chiếu'!$A$41:$A$49,1),MATCH(DS!$L106,'Tham chiếu'!$B$40:$T$40,1))</f>
        <v>1</v>
      </c>
      <c r="AE106" s="54">
        <v>3</v>
      </c>
      <c r="AF106" s="74">
        <f>INDEX(table3,MATCH($K106,'Tham chiếu'!$A$29:$A$37,1),MATCH(DS!$L106,'Tham chiếu'!$B$28:$T$28,1))</f>
        <v>1</v>
      </c>
      <c r="AG106" s="48">
        <v>2</v>
      </c>
      <c r="AH106" s="48">
        <f>INDEX(table5,MATCH($K106,'Tham chiếu'!$A$53:$A$61,1),MATCH(DS!$L106,'Tham chiếu'!$B$52:$T$52,1))</f>
        <v>1</v>
      </c>
      <c r="AI106" s="49">
        <v>3</v>
      </c>
      <c r="AJ106" s="48">
        <f>INDEX(table5,MATCH($K106,'Tham chiếu'!$A$53:$A$61,1),MATCH(DS!$L106,'Tham chiếu'!$B$52:$T$52,1))</f>
        <v>1</v>
      </c>
      <c r="AK106" s="53">
        <v>1</v>
      </c>
      <c r="AL106" s="48">
        <f>INDEX(table5,MATCH($K106,'Tham chiếu'!$A$53:$A$61,1),MATCH(DS!$L106,'Tham chiếu'!$B$52:$T$52,1))</f>
        <v>1</v>
      </c>
      <c r="AM106" s="50">
        <v>1</v>
      </c>
      <c r="AN106" s="50">
        <f>INDEX(table2,MATCH($K106,'Tham chiếu'!$A$17:$A$25,1),MATCH(DS!$L106,'Tham chiếu'!$B$16:$S$16,1))</f>
        <v>1</v>
      </c>
      <c r="AO106" s="54">
        <v>1</v>
      </c>
      <c r="AP106" s="48">
        <f>INDEX(table3,MATCH($K106,'Tham chiếu'!$A$29:$A$37,1),MATCH(DS!$L106,'Tham chiếu'!$B$28:$T$28,1))</f>
        <v>1</v>
      </c>
      <c r="AQ106" s="48">
        <v>2</v>
      </c>
      <c r="AR106" s="77">
        <f>INDEX(table7,MATCH($K106,'Tham chiếu'!$A$78:$A$87,1),MATCH(DS!$L106,'Tham chiếu'!$B$77:$T$77,1))</f>
        <v>0</v>
      </c>
      <c r="AS106" s="49">
        <v>1</v>
      </c>
      <c r="AT106" s="48">
        <f>INDEX(table6,MATCH($K106,'Tham chiếu'!$A$65:$A$74,1),MATCH(DS!$L106,'Tham chiếu'!$B$64:$T$64,1))</f>
        <v>1</v>
      </c>
      <c r="AU106" s="57">
        <f t="shared" si="20"/>
        <v>3903000</v>
      </c>
      <c r="AV106" s="58">
        <v>2944000</v>
      </c>
      <c r="AW106" s="59" t="b">
        <f t="shared" si="25"/>
        <v>0</v>
      </c>
    </row>
    <row r="107" spans="1:49" ht="15" customHeight="1" x14ac:dyDescent="0.25">
      <c r="A107" s="3">
        <v>102</v>
      </c>
      <c r="B107" s="9" t="s">
        <v>123</v>
      </c>
      <c r="C107" s="9" t="s">
        <v>967</v>
      </c>
      <c r="D107" s="9" t="s">
        <v>968</v>
      </c>
      <c r="E107" s="9" t="str">
        <f t="shared" si="23"/>
        <v>Dương Phương Nghi</v>
      </c>
      <c r="F107" s="9" t="b">
        <f t="shared" si="16"/>
        <v>0</v>
      </c>
      <c r="G107" s="9" t="s">
        <v>415</v>
      </c>
      <c r="H107" s="9" t="str">
        <f t="shared" si="22"/>
        <v>2017</v>
      </c>
      <c r="I107" s="9" t="s">
        <v>44</v>
      </c>
      <c r="J107" s="9" t="str">
        <f t="shared" si="24"/>
        <v>1CI2</v>
      </c>
      <c r="K107" s="48">
        <v>112</v>
      </c>
      <c r="L107" s="48">
        <v>17</v>
      </c>
      <c r="M107" s="9" t="s">
        <v>36</v>
      </c>
      <c r="N107" s="9" t="s">
        <v>143</v>
      </c>
      <c r="O107" s="9"/>
      <c r="P107" s="9"/>
      <c r="Q107" s="9"/>
      <c r="R107" s="9"/>
      <c r="S107" s="9" t="s">
        <v>969</v>
      </c>
      <c r="T107" s="9" t="s">
        <v>970</v>
      </c>
      <c r="U107" s="9" t="s">
        <v>971</v>
      </c>
      <c r="V107" s="30" t="s">
        <v>3732</v>
      </c>
      <c r="W107" s="9">
        <v>1</v>
      </c>
      <c r="X107" s="48">
        <f>INDEX(table1,MATCH($K17,'Tham chiếu'!$A$3:$A$13,1),MATCH(DS!$L17,'Tham chiếu'!$B$2:$M$2,1))</f>
        <v>58</v>
      </c>
      <c r="Y107" s="9">
        <v>1</v>
      </c>
      <c r="Z107" s="48">
        <f>INDEX(table1,MATCH($K107,'Tham chiếu'!$A$3:$A$13,1),MATCH(DS!$L107,'Tham chiếu'!$B$2:$M$2,1))</f>
        <v>45</v>
      </c>
      <c r="AA107" s="9"/>
      <c r="AB107" s="50"/>
      <c r="AC107" s="9">
        <v>2</v>
      </c>
      <c r="AD107" s="73">
        <f>INDEX(table4,MATCH($K107,'Tham chiếu'!$A$41:$A$49,1),MATCH(DS!$L107,'Tham chiếu'!$B$40:$T$40,1))</f>
        <v>1</v>
      </c>
      <c r="AE107" s="9"/>
      <c r="AF107" s="74"/>
      <c r="AG107" s="9">
        <v>1</v>
      </c>
      <c r="AH107" s="48">
        <f>INDEX(table5,MATCH($K107,'Tham chiếu'!$A$53:$A$61,1),MATCH(DS!$L107,'Tham chiếu'!$B$52:$T$52,1))</f>
        <v>1</v>
      </c>
      <c r="AI107" s="9">
        <v>2</v>
      </c>
      <c r="AJ107" s="48">
        <f>INDEX(table5,MATCH($K107,'Tham chiếu'!$A$53:$A$61,1),MATCH(DS!$L107,'Tham chiếu'!$B$52:$T$52,1))</f>
        <v>1</v>
      </c>
      <c r="AK107" s="9">
        <v>1</v>
      </c>
      <c r="AL107" s="48">
        <f>INDEX(table5,MATCH($K107,'Tham chiếu'!$A$53:$A$61,1),MATCH(DS!$L107,'Tham chiếu'!$B$52:$T$52,1))</f>
        <v>1</v>
      </c>
      <c r="AM107" s="9">
        <v>1</v>
      </c>
      <c r="AN107" s="50">
        <f>INDEX(table2,MATCH($K107,'Tham chiếu'!$A$17:$A$25,1),MATCH(DS!$L107,'Tham chiếu'!$B$16:$S$16,1))</f>
        <v>1</v>
      </c>
      <c r="AO107" s="9">
        <v>1</v>
      </c>
      <c r="AP107" s="48">
        <f>INDEX(table3,MATCH($K107,'Tham chiếu'!$A$29:$A$37,1),MATCH(DS!$L107,'Tham chiếu'!$B$28:$T$28,1))</f>
        <v>1</v>
      </c>
      <c r="AQ107" s="48">
        <v>1</v>
      </c>
      <c r="AR107" s="77">
        <f>INDEX(table7,MATCH($K107,'Tham chiếu'!$A$78:$A$87,1),MATCH(DS!$L107,'Tham chiếu'!$B$77:$T$77,1))</f>
        <v>0</v>
      </c>
      <c r="AS107" s="9">
        <v>1</v>
      </c>
      <c r="AT107" s="48">
        <f>INDEX(table6,MATCH($K107,'Tham chiếu'!$A$65:$A$74,1),MATCH(DS!$L107,'Tham chiếu'!$B$64:$T$64,1))</f>
        <v>1</v>
      </c>
      <c r="AU107" s="57">
        <f t="shared" si="20"/>
        <v>2409000</v>
      </c>
      <c r="AV107" s="58">
        <v>1786000</v>
      </c>
      <c r="AW107" s="59" t="b">
        <f t="shared" si="25"/>
        <v>0</v>
      </c>
    </row>
    <row r="108" spans="1:49" ht="15" customHeight="1" x14ac:dyDescent="0.25">
      <c r="A108" s="3">
        <v>103</v>
      </c>
      <c r="B108" s="9" t="s">
        <v>123</v>
      </c>
      <c r="C108" s="9" t="s">
        <v>2328</v>
      </c>
      <c r="D108" s="9" t="s">
        <v>178</v>
      </c>
      <c r="E108" s="9" t="str">
        <f t="shared" si="23"/>
        <v>Nông Quang Phong</v>
      </c>
      <c r="F108" s="9" t="b">
        <f t="shared" si="16"/>
        <v>0</v>
      </c>
      <c r="G108" s="9" t="s">
        <v>1551</v>
      </c>
      <c r="H108" s="9" t="str">
        <f t="shared" si="22"/>
        <v>2017</v>
      </c>
      <c r="I108" s="9" t="s">
        <v>18</v>
      </c>
      <c r="J108" s="9" t="str">
        <f t="shared" si="24"/>
        <v>1CI2</v>
      </c>
      <c r="K108" s="9">
        <v>115</v>
      </c>
      <c r="L108" s="9">
        <v>18</v>
      </c>
      <c r="M108" s="9" t="s">
        <v>36</v>
      </c>
      <c r="N108" s="9" t="s">
        <v>143</v>
      </c>
      <c r="O108" s="9"/>
      <c r="P108" s="9"/>
      <c r="Q108" s="9"/>
      <c r="R108" s="9"/>
      <c r="S108" s="9" t="s">
        <v>2630</v>
      </c>
      <c r="T108" s="9" t="s">
        <v>2631</v>
      </c>
      <c r="U108" s="9" t="s">
        <v>2632</v>
      </c>
      <c r="V108" s="30" t="s">
        <v>3738</v>
      </c>
      <c r="W108" s="48">
        <v>1</v>
      </c>
      <c r="X108" s="48">
        <f>INDEX(table1,MATCH($K18,'Tham chiếu'!$A$3:$A$13,1),MATCH(DS!$L18,'Tham chiếu'!$B$2:$M$2,1))</f>
        <v>50</v>
      </c>
      <c r="Y108" s="49">
        <v>1</v>
      </c>
      <c r="Z108" s="48">
        <f>INDEX(table1,MATCH($K108,'Tham chiếu'!$A$3:$A$13,1),MATCH(DS!$L108,'Tham chiếu'!$B$2:$M$2,1))</f>
        <v>50</v>
      </c>
      <c r="AA108" s="50">
        <v>1</v>
      </c>
      <c r="AB108" s="50">
        <f>INDEX(table2,MATCH($K108,'Tham chiếu'!$A$17:$A$25,1),MATCH(DS!$L108,'Tham chiếu'!$B$16:$S$16,1))</f>
        <v>1</v>
      </c>
      <c r="AC108" s="53"/>
      <c r="AD108" s="73">
        <f>INDEX(table4,MATCH($K108,'Tham chiếu'!$A$41:$A$49,1),MATCH(DS!$L108,'Tham chiếu'!$B$40:$T$40,1))</f>
        <v>1</v>
      </c>
      <c r="AE108" s="54">
        <v>1</v>
      </c>
      <c r="AF108" s="74">
        <f>INDEX(table3,MATCH($K108,'Tham chiếu'!$A$29:$A$37,1),MATCH(DS!$L108,'Tham chiếu'!$B$28:$T$28,1))</f>
        <v>1</v>
      </c>
      <c r="AG108" s="48">
        <v>1</v>
      </c>
      <c r="AH108" s="48">
        <f>INDEX(table5,MATCH($K108,'Tham chiếu'!$A$53:$A$61,1),MATCH(DS!$L108,'Tham chiếu'!$B$52:$T$52,1))</f>
        <v>1</v>
      </c>
      <c r="AI108" s="49">
        <v>1</v>
      </c>
      <c r="AJ108" s="48">
        <f>INDEX(table5,MATCH($K108,'Tham chiếu'!$A$53:$A$61,1),MATCH(DS!$L108,'Tham chiếu'!$B$52:$T$52,1))</f>
        <v>1</v>
      </c>
      <c r="AK108" s="53">
        <v>1</v>
      </c>
      <c r="AL108" s="48">
        <f>INDEX(table5,MATCH($K108,'Tham chiếu'!$A$53:$A$61,1),MATCH(DS!$L108,'Tham chiếu'!$B$52:$T$52,1))</f>
        <v>1</v>
      </c>
      <c r="AM108" s="50">
        <v>1</v>
      </c>
      <c r="AN108" s="50">
        <f>INDEX(table2,MATCH($K108,'Tham chiếu'!$A$17:$A$25,1),MATCH(DS!$L108,'Tham chiếu'!$B$16:$S$16,1))</f>
        <v>1</v>
      </c>
      <c r="AO108" s="54">
        <v>1</v>
      </c>
      <c r="AP108" s="48">
        <f>INDEX(table3,MATCH($K108,'Tham chiếu'!$A$29:$A$37,1),MATCH(DS!$L108,'Tham chiếu'!$B$28:$T$28,1))</f>
        <v>1</v>
      </c>
      <c r="AQ108" s="48">
        <v>1</v>
      </c>
      <c r="AR108" s="77">
        <f>INDEX(table7,MATCH($K108,'Tham chiếu'!$A$78:$A$87,1),MATCH(DS!$L108,'Tham chiếu'!$B$77:$T$77,1))</f>
        <v>0</v>
      </c>
      <c r="AS108" s="49"/>
      <c r="AT108" s="48"/>
      <c r="AU108" s="57">
        <f t="shared" si="20"/>
        <v>1982000</v>
      </c>
      <c r="AV108" s="58"/>
      <c r="AW108" s="59"/>
    </row>
    <row r="109" spans="1:49" ht="27.6" customHeight="1" x14ac:dyDescent="0.25">
      <c r="A109" s="3">
        <v>104</v>
      </c>
      <c r="B109" s="9" t="s">
        <v>123</v>
      </c>
      <c r="C109" s="9" t="s">
        <v>147</v>
      </c>
      <c r="D109" s="9" t="s">
        <v>148</v>
      </c>
      <c r="E109" s="9" t="str">
        <f t="shared" si="23"/>
        <v>Bùi Khánh Vy</v>
      </c>
      <c r="F109" s="9" t="b">
        <f t="shared" si="16"/>
        <v>0</v>
      </c>
      <c r="G109" s="9" t="s">
        <v>149</v>
      </c>
      <c r="H109" s="9" t="str">
        <f t="shared" si="22"/>
        <v>2017</v>
      </c>
      <c r="I109" s="9" t="s">
        <v>44</v>
      </c>
      <c r="J109" s="9" t="str">
        <f t="shared" si="24"/>
        <v>1CI2</v>
      </c>
      <c r="K109" s="48">
        <v>118</v>
      </c>
      <c r="L109" s="48">
        <v>22</v>
      </c>
      <c r="M109" s="9" t="s">
        <v>36</v>
      </c>
      <c r="N109" s="9" t="s">
        <v>143</v>
      </c>
      <c r="O109" s="9"/>
      <c r="P109" s="9"/>
      <c r="Q109" s="9"/>
      <c r="R109" s="9"/>
      <c r="S109" s="9" t="s">
        <v>150</v>
      </c>
      <c r="T109" s="9" t="s">
        <v>151</v>
      </c>
      <c r="U109" s="9" t="s">
        <v>152</v>
      </c>
      <c r="V109" s="30" t="s">
        <v>3771</v>
      </c>
      <c r="W109" s="9">
        <v>1</v>
      </c>
      <c r="X109" s="48">
        <f>INDEX(table1,MATCH($K19,'Tham chiếu'!$A$3:$A$13,1),MATCH(DS!$L19,'Tham chiếu'!$B$2:$M$2,1))</f>
        <v>55</v>
      </c>
      <c r="Y109" s="9">
        <v>1</v>
      </c>
      <c r="Z109" s="48">
        <f>INDEX(table1,MATCH($K109,'Tham chiếu'!$A$3:$A$13,1),MATCH(DS!$L109,'Tham chiếu'!$B$2:$M$2,1))</f>
        <v>50</v>
      </c>
      <c r="AA109" s="9"/>
      <c r="AB109" s="50"/>
      <c r="AC109" s="9">
        <v>2</v>
      </c>
      <c r="AD109" s="73">
        <f>INDEX(table4,MATCH($K109,'Tham chiếu'!$A$41:$A$49,1),MATCH(DS!$L109,'Tham chiếu'!$B$40:$T$40,1))</f>
        <v>1</v>
      </c>
      <c r="AE109" s="9"/>
      <c r="AF109" s="74"/>
      <c r="AG109" s="9">
        <v>2</v>
      </c>
      <c r="AH109" s="48">
        <f>INDEX(table5,MATCH($K109,'Tham chiếu'!$A$53:$A$61,1),MATCH(DS!$L109,'Tham chiếu'!$B$52:$T$52,1))</f>
        <v>1</v>
      </c>
      <c r="AI109" s="9">
        <v>2</v>
      </c>
      <c r="AJ109" s="48">
        <f>INDEX(table5,MATCH($K109,'Tham chiếu'!$A$53:$A$61,1),MATCH(DS!$L109,'Tham chiếu'!$B$52:$T$52,1))</f>
        <v>1</v>
      </c>
      <c r="AK109" s="9">
        <v>2</v>
      </c>
      <c r="AL109" s="48">
        <f>INDEX(table5,MATCH($K109,'Tham chiếu'!$A$53:$A$61,1),MATCH(DS!$L109,'Tham chiếu'!$B$52:$T$52,1))</f>
        <v>1</v>
      </c>
      <c r="AM109" s="9">
        <v>1</v>
      </c>
      <c r="AN109" s="50">
        <f>INDEX(table2,MATCH($K109,'Tham chiếu'!$A$17:$A$25,1),MATCH(DS!$L109,'Tham chiếu'!$B$16:$S$16,1))</f>
        <v>1</v>
      </c>
      <c r="AO109" s="9">
        <v>1</v>
      </c>
      <c r="AP109" s="48">
        <f>INDEX(table3,MATCH($K109,'Tham chiếu'!$A$29:$A$37,1),MATCH(DS!$L109,'Tham chiếu'!$B$28:$T$28,1))</f>
        <v>1</v>
      </c>
      <c r="AQ109" s="48">
        <v>1</v>
      </c>
      <c r="AR109" s="77">
        <f>INDEX(table7,MATCH($K109,'Tham chiếu'!$A$78:$A$87,1),MATCH(DS!$L109,'Tham chiếu'!$B$77:$T$77,1))</f>
        <v>1</v>
      </c>
      <c r="AS109" s="9">
        <v>1</v>
      </c>
      <c r="AT109" s="48">
        <f>INDEX(table6,MATCH($K109,'Tham chiếu'!$A$65:$A$74,1),MATCH(DS!$L109,'Tham chiếu'!$B$64:$T$64,1))</f>
        <v>1</v>
      </c>
      <c r="AU109" s="57">
        <f t="shared" si="20"/>
        <v>2744000</v>
      </c>
      <c r="AV109" s="58">
        <v>2875000</v>
      </c>
      <c r="AW109" s="59" t="b">
        <f t="shared" ref="AW109:AW172" si="26">AV109=AU109</f>
        <v>0</v>
      </c>
    </row>
    <row r="110" spans="1:49" ht="22.9" customHeight="1" x14ac:dyDescent="0.25">
      <c r="A110" s="3">
        <v>105</v>
      </c>
      <c r="B110" s="56" t="s">
        <v>16</v>
      </c>
      <c r="C110" s="9" t="s">
        <v>1374</v>
      </c>
      <c r="D110" s="9" t="s">
        <v>148</v>
      </c>
      <c r="E110" s="9" t="str">
        <f t="shared" si="23"/>
        <v>Lê Nguyễn Nhật Vy</v>
      </c>
      <c r="F110" s="9" t="b">
        <f>E110=E112</f>
        <v>0</v>
      </c>
      <c r="G110" s="9" t="s">
        <v>1375</v>
      </c>
      <c r="H110" s="9" t="str">
        <f t="shared" si="22"/>
        <v>2017</v>
      </c>
      <c r="I110" s="9" t="s">
        <v>44</v>
      </c>
      <c r="J110" s="9" t="str">
        <f t="shared" si="24"/>
        <v>1CI2</v>
      </c>
      <c r="K110" s="48">
        <v>120</v>
      </c>
      <c r="L110" s="48">
        <v>26</v>
      </c>
      <c r="M110" s="9" t="s">
        <v>36</v>
      </c>
      <c r="N110" s="9" t="s">
        <v>143</v>
      </c>
      <c r="O110" s="9"/>
      <c r="P110" s="9"/>
      <c r="Q110" s="9"/>
      <c r="R110" s="9"/>
      <c r="S110" s="9" t="s">
        <v>1376</v>
      </c>
      <c r="T110" s="9" t="s">
        <v>1377</v>
      </c>
      <c r="U110" s="9" t="s">
        <v>1378</v>
      </c>
      <c r="V110" s="30" t="s">
        <v>3772</v>
      </c>
      <c r="W110" s="9">
        <v>1</v>
      </c>
      <c r="X110" s="48">
        <f>INDEX(table1,MATCH($K11,'Tham chiếu'!$A$3:$A$13,1),MATCH(DS!$L11,'Tham chiếu'!$B$2:$M$2,1))</f>
        <v>50</v>
      </c>
      <c r="Y110" s="9">
        <v>1</v>
      </c>
      <c r="Z110" s="48">
        <f>INDEX(table1,MATCH($K110,'Tham chiếu'!$A$3:$A$13,1),MATCH(DS!$L110,'Tham chiếu'!$B$2:$M$2,1))</f>
        <v>50</v>
      </c>
      <c r="AA110" s="9">
        <v>2</v>
      </c>
      <c r="AB110" s="50" t="str">
        <f>INDEX(table2,MATCH($K110,'Tham chiếu'!$A$17:$A$25,1),MATCH(DS!$L110,'Tham chiếu'!$B$16:$S$16,1))</f>
        <v>2A</v>
      </c>
      <c r="AC110" s="9">
        <v>3</v>
      </c>
      <c r="AD110" s="73" t="str">
        <f>INDEX(table4,MATCH($K110,'Tham chiếu'!$A$41:$A$49,1),MATCH(DS!$L110,'Tham chiếu'!$B$40:$T$40,1))</f>
        <v>2B</v>
      </c>
      <c r="AE110" s="9"/>
      <c r="AF110" s="74"/>
      <c r="AG110" s="9">
        <v>2</v>
      </c>
      <c r="AH110" s="48">
        <f>INDEX(table5,MATCH($K110,'Tham chiếu'!$A$53:$A$61,1),MATCH(DS!$L110,'Tham chiếu'!$B$52:$T$52,1))</f>
        <v>3</v>
      </c>
      <c r="AI110" s="9">
        <v>2</v>
      </c>
      <c r="AJ110" s="48">
        <f>INDEX(table5,MATCH($K110,'Tham chiếu'!$A$53:$A$61,1),MATCH(DS!$L110,'Tham chiếu'!$B$52:$T$52,1))</f>
        <v>3</v>
      </c>
      <c r="AK110" s="9">
        <v>1</v>
      </c>
      <c r="AL110" s="48">
        <f>INDEX(table5,MATCH($K110,'Tham chiếu'!$A$53:$A$61,1),MATCH(DS!$L110,'Tham chiếu'!$B$52:$T$52,1))</f>
        <v>3</v>
      </c>
      <c r="AM110" s="9">
        <v>1</v>
      </c>
      <c r="AN110" s="50" t="str">
        <f>INDEX(table2,MATCH($K110,'Tham chiếu'!$A$17:$A$25,1),MATCH(DS!$L110,'Tham chiếu'!$B$16:$S$16,1))</f>
        <v>2A</v>
      </c>
      <c r="AO110" s="9">
        <v>1</v>
      </c>
      <c r="AP110" s="48" t="str">
        <f>INDEX(table3,MATCH($K110,'Tham chiếu'!$A$29:$A$37,1),MATCH(DS!$L110,'Tham chiếu'!$B$28:$T$28,1))</f>
        <v>2A</v>
      </c>
      <c r="AQ110" s="48">
        <v>1</v>
      </c>
      <c r="AR110" s="77">
        <f>INDEX(table7,MATCH($K110,'Tham chiếu'!$A$78:$A$87,1),MATCH(DS!$L110,'Tham chiếu'!$B$77:$T$77,1))</f>
        <v>2</v>
      </c>
      <c r="AS110" s="9">
        <v>1</v>
      </c>
      <c r="AT110" s="48">
        <f>INDEX(table6,MATCH($K110,'Tham chiếu'!$A$65:$A$74,1),MATCH(DS!$L110,'Tham chiếu'!$B$64:$T$64,1))</f>
        <v>2</v>
      </c>
      <c r="AU110" s="57">
        <f t="shared" si="20"/>
        <v>3343000</v>
      </c>
      <c r="AV110" s="58">
        <v>4660000</v>
      </c>
      <c r="AW110" s="59" t="b">
        <f t="shared" si="26"/>
        <v>0</v>
      </c>
    </row>
    <row r="111" spans="1:49" ht="27.6" customHeight="1" x14ac:dyDescent="0.25">
      <c r="A111" s="3">
        <v>106</v>
      </c>
      <c r="B111" s="56" t="s">
        <v>123</v>
      </c>
      <c r="C111" s="9" t="s">
        <v>1518</v>
      </c>
      <c r="D111" s="9" t="s">
        <v>219</v>
      </c>
      <c r="E111" s="9" t="str">
        <f t="shared" si="23"/>
        <v>Phạm Hà An</v>
      </c>
      <c r="F111" s="9" t="b">
        <f>E111=E112</f>
        <v>0</v>
      </c>
      <c r="G111" s="9" t="s">
        <v>2338</v>
      </c>
      <c r="H111" s="9" t="str">
        <f t="shared" si="22"/>
        <v>2017</v>
      </c>
      <c r="I111" s="9" t="s">
        <v>44</v>
      </c>
      <c r="J111" s="9" t="str">
        <f t="shared" si="24"/>
        <v>1CI3</v>
      </c>
      <c r="K111" s="9">
        <v>122</v>
      </c>
      <c r="L111" s="9">
        <v>27</v>
      </c>
      <c r="M111" s="9" t="s">
        <v>36</v>
      </c>
      <c r="N111" s="9" t="s">
        <v>92</v>
      </c>
      <c r="O111" s="9"/>
      <c r="P111" s="9"/>
      <c r="Q111" s="9"/>
      <c r="R111" s="9"/>
      <c r="S111" s="9" t="s">
        <v>2633</v>
      </c>
      <c r="T111" s="9" t="s">
        <v>2634</v>
      </c>
      <c r="U111" s="9" t="s">
        <v>2635</v>
      </c>
      <c r="V111" s="30" t="s">
        <v>3773</v>
      </c>
      <c r="W111" s="48">
        <v>1</v>
      </c>
      <c r="X111" s="48">
        <f>INDEX(table1,MATCH($K111,'Tham chiếu'!$A$3:$A$13,1),MATCH(DS!$L111,'Tham chiếu'!$B$2:$M$2,1))</f>
        <v>50</v>
      </c>
      <c r="Y111" s="49">
        <v>1</v>
      </c>
      <c r="Z111" s="48">
        <f>INDEX(table1,MATCH($K111,'Tham chiếu'!$A$3:$A$13,1),MATCH(DS!$L111,'Tham chiếu'!$B$2:$M$2,1))</f>
        <v>50</v>
      </c>
      <c r="AA111" s="50"/>
      <c r="AB111" s="50"/>
      <c r="AC111" s="53">
        <v>3</v>
      </c>
      <c r="AD111" s="73" t="str">
        <f>INDEX(table4,MATCH($K111,'Tham chiếu'!$A$41:$A$49,1),MATCH(DS!$L111,'Tham chiếu'!$B$40:$T$40,1))</f>
        <v>2B</v>
      </c>
      <c r="AE111" s="54"/>
      <c r="AF111" s="74"/>
      <c r="AG111" s="48"/>
      <c r="AH111" s="48"/>
      <c r="AI111" s="49">
        <v>3</v>
      </c>
      <c r="AJ111" s="48">
        <f>INDEX(table5,MATCH($K111,'Tham chiếu'!$A$53:$A$61,1),MATCH(DS!$L111,'Tham chiếu'!$B$52:$T$52,1))</f>
        <v>3</v>
      </c>
      <c r="AK111" s="53">
        <v>1</v>
      </c>
      <c r="AL111" s="48">
        <f>INDEX(table5,MATCH($K111,'Tham chiếu'!$A$53:$A$61,1),MATCH(DS!$L111,'Tham chiếu'!$B$52:$T$52,1))</f>
        <v>3</v>
      </c>
      <c r="AM111" s="50">
        <v>1</v>
      </c>
      <c r="AN111" s="50" t="str">
        <f>INDEX(table2,MATCH($K111,'Tham chiếu'!$A$17:$A$25,1),MATCH(DS!$L111,'Tham chiếu'!$B$16:$S$16,1))</f>
        <v>2A</v>
      </c>
      <c r="AO111" s="54">
        <v>1</v>
      </c>
      <c r="AP111" s="48" t="str">
        <f>INDEX(table3,MATCH($K111,'Tham chiếu'!$A$29:$A$37,1),MATCH(DS!$L111,'Tham chiếu'!$B$28:$T$28,1))</f>
        <v>2A</v>
      </c>
      <c r="AQ111" s="48">
        <v>1</v>
      </c>
      <c r="AR111" s="77">
        <f>INDEX(table7,MATCH($K111,'Tham chiếu'!$A$78:$A$87,1),MATCH(DS!$L111,'Tham chiếu'!$B$77:$T$77,1))</f>
        <v>2</v>
      </c>
      <c r="AS111" s="49"/>
      <c r="AT111" s="48"/>
      <c r="AU111" s="57">
        <f t="shared" si="20"/>
        <v>2211000</v>
      </c>
      <c r="AV111" s="58">
        <v>3376000</v>
      </c>
      <c r="AW111" s="59" t="b">
        <f t="shared" si="26"/>
        <v>0</v>
      </c>
    </row>
    <row r="112" spans="1:49" ht="27.6" customHeight="1" x14ac:dyDescent="0.25">
      <c r="A112" s="3">
        <v>107</v>
      </c>
      <c r="B112" s="56" t="s">
        <v>4603</v>
      </c>
      <c r="C112" s="9" t="s">
        <v>1729</v>
      </c>
      <c r="D112" s="9" t="s">
        <v>166</v>
      </c>
      <c r="E112" s="9" t="str">
        <f t="shared" si="23"/>
        <v>Lê Nhật Anh</v>
      </c>
      <c r="F112" s="9"/>
      <c r="G112" s="9" t="s">
        <v>4598</v>
      </c>
      <c r="H112" s="9"/>
      <c r="I112" s="9" t="s">
        <v>18</v>
      </c>
      <c r="J112" s="9" t="s">
        <v>92</v>
      </c>
      <c r="K112" s="9">
        <v>132</v>
      </c>
      <c r="L112" s="9">
        <v>30</v>
      </c>
      <c r="M112" s="9" t="s">
        <v>36</v>
      </c>
      <c r="N112" s="9" t="s">
        <v>92</v>
      </c>
      <c r="O112" s="9"/>
      <c r="P112" s="9"/>
      <c r="Q112" s="9"/>
      <c r="R112" s="9"/>
      <c r="S112" s="9" t="s">
        <v>4599</v>
      </c>
      <c r="T112" s="9" t="s">
        <v>4600</v>
      </c>
      <c r="U112" s="9" t="s">
        <v>4601</v>
      </c>
      <c r="V112" s="65" t="s">
        <v>4602</v>
      </c>
      <c r="W112" s="9">
        <v>1</v>
      </c>
      <c r="X112" s="48">
        <f>INDEX(table1,MATCH($K112,'Tham chiếu'!$A$3:$A$13,1),MATCH(DS!$L112,'Tham chiếu'!$B$2:$M$2,1))</f>
        <v>58</v>
      </c>
      <c r="Y112" s="9">
        <v>1</v>
      </c>
      <c r="Z112" s="48">
        <f>INDEX(table1,MATCH($K112,'Tham chiếu'!$A$3:$A$13,1),MATCH(DS!$L112,'Tham chiếu'!$B$2:$M$2,1))</f>
        <v>58</v>
      </c>
      <c r="AA112" s="9">
        <v>1</v>
      </c>
      <c r="AB112" s="50" t="str">
        <f>INDEX(table2,MATCH($K112,'Tham chiếu'!$A$17:$A$25,1),MATCH(DS!$L112,'Tham chiếu'!$B$16:$S$16,1))</f>
        <v>3B</v>
      </c>
      <c r="AC112" s="9"/>
      <c r="AD112" s="73" t="str">
        <f>INDEX(table4,MATCH($K112,'Tham chiếu'!$A$41:$A$49,1),MATCH(DS!$L112,'Tham chiếu'!$B$40:$T$40,1))</f>
        <v>3B</v>
      </c>
      <c r="AE112" s="9"/>
      <c r="AF112" s="74" t="str">
        <f>INDEX(table3,MATCH($K112,'Tham chiếu'!$A$29:$A$37,1),MATCH(DS!$L112,'Tham chiếu'!$B$28:$T$28,1))</f>
        <v>4A</v>
      </c>
      <c r="AG112" s="9"/>
      <c r="AH112" s="48">
        <f>INDEX(table5,MATCH($K112,'Tham chiếu'!$A$53:$A$61,1),MATCH(DS!$L112,'Tham chiếu'!$B$52:$T$52,1))</f>
        <v>4</v>
      </c>
      <c r="AI112" s="9">
        <v>1</v>
      </c>
      <c r="AJ112" s="48">
        <f>INDEX(table5,MATCH($K112,'Tham chiếu'!$A$53:$A$61,1),MATCH(DS!$L112,'Tham chiếu'!$B$52:$T$52,1))</f>
        <v>4</v>
      </c>
      <c r="AK112" s="9">
        <v>1</v>
      </c>
      <c r="AL112" s="48">
        <f>INDEX(table5,MATCH($K112,'Tham chiếu'!$A$53:$A$61,1),MATCH(DS!$L112,'Tham chiếu'!$B$52:$T$52,1))</f>
        <v>4</v>
      </c>
      <c r="AM112" s="9">
        <v>1</v>
      </c>
      <c r="AN112" s="50" t="str">
        <f>INDEX(table2,MATCH($K112,'Tham chiếu'!$A$17:$A$25,1),MATCH(DS!$L112,'Tham chiếu'!$B$16:$S$16,1))</f>
        <v>3B</v>
      </c>
      <c r="AO112" s="9"/>
      <c r="AP112" s="48" t="str">
        <f>INDEX(table3,MATCH($K112,'Tham chiếu'!$A$29:$A$37,1),MATCH(DS!$L112,'Tham chiếu'!$B$28:$T$28,1))</f>
        <v>4A</v>
      </c>
      <c r="AQ112" s="48">
        <v>1</v>
      </c>
      <c r="AR112" s="77">
        <f>INDEX(table7,MATCH($K112,'Tham chiếu'!$A$78:$A$87,1),MATCH(DS!$L112,'Tham chiếu'!$B$77:$T$77,1))</f>
        <v>3</v>
      </c>
      <c r="AS112" s="9"/>
      <c r="AT112" s="48">
        <f>INDEX(table6,MATCH($K112,'Tham chiếu'!$A$65:$A$74,1),MATCH(DS!$L112,'Tham chiếu'!$B$64:$T$64,1))</f>
        <v>3</v>
      </c>
      <c r="AU112" s="57">
        <f t="shared" si="20"/>
        <v>1452000</v>
      </c>
      <c r="AV112" s="58">
        <v>2845000</v>
      </c>
      <c r="AW112" s="59" t="b">
        <f t="shared" si="26"/>
        <v>0</v>
      </c>
    </row>
    <row r="113" spans="1:49" ht="27.6" customHeight="1" x14ac:dyDescent="0.25">
      <c r="A113" s="3">
        <v>108</v>
      </c>
      <c r="B113" s="9" t="s">
        <v>4610</v>
      </c>
      <c r="C113" s="9" t="s">
        <v>1729</v>
      </c>
      <c r="D113" s="9" t="s">
        <v>166</v>
      </c>
      <c r="E113" s="9" t="s">
        <v>4611</v>
      </c>
      <c r="F113" s="9"/>
      <c r="G113" s="9" t="s">
        <v>4598</v>
      </c>
      <c r="H113" s="9" t="s">
        <v>4612</v>
      </c>
      <c r="I113" s="9" t="s">
        <v>18</v>
      </c>
      <c r="J113" s="9" t="s">
        <v>92</v>
      </c>
      <c r="K113" s="9">
        <v>132</v>
      </c>
      <c r="L113" s="9">
        <v>30</v>
      </c>
      <c r="M113" s="9" t="s">
        <v>36</v>
      </c>
      <c r="N113" s="9" t="s">
        <v>92</v>
      </c>
      <c r="O113" s="9"/>
      <c r="P113" s="9"/>
      <c r="Q113" s="9"/>
      <c r="R113" s="9"/>
      <c r="S113" s="9" t="s">
        <v>4599</v>
      </c>
      <c r="T113" s="9" t="s">
        <v>4600</v>
      </c>
      <c r="U113" s="9" t="s">
        <v>4601</v>
      </c>
      <c r="V113" s="61" t="s">
        <v>4602</v>
      </c>
      <c r="W113" s="9">
        <v>1</v>
      </c>
      <c r="X113" s="48">
        <f>INDEX(table1,MATCH($K113,'Tham chiếu'!$A$3:$A$13,1),MATCH(DS!$L113,'Tham chiếu'!$B$2:$M$2,1))</f>
        <v>58</v>
      </c>
      <c r="Y113" s="9">
        <v>1</v>
      </c>
      <c r="Z113" s="48">
        <f>INDEX(table1,MATCH($K113,'Tham chiếu'!$A$3:$A$13,1),MATCH(DS!$L113,'Tham chiếu'!$B$2:$M$2,1))</f>
        <v>58</v>
      </c>
      <c r="AA113" s="9">
        <v>1</v>
      </c>
      <c r="AB113" s="50" t="str">
        <f>INDEX(table2,MATCH($K113,'Tham chiếu'!$A$17:$A$25,1),MATCH(DS!$L113,'Tham chiếu'!$B$16:$S$16,1))</f>
        <v>3B</v>
      </c>
      <c r="AC113" s="9"/>
      <c r="AD113" s="73" t="str">
        <f>INDEX(table4,MATCH($K113,'Tham chiếu'!$A$41:$A$49,1),MATCH(DS!$L113,'Tham chiếu'!$B$40:$T$40,1))</f>
        <v>3B</v>
      </c>
      <c r="AE113" s="9"/>
      <c r="AF113" s="74" t="str">
        <f>INDEX(table3,MATCH($K113,'Tham chiếu'!$A$29:$A$37,1),MATCH(DS!$L113,'Tham chiếu'!$B$28:$T$28,1))</f>
        <v>4A</v>
      </c>
      <c r="AG113" s="9"/>
      <c r="AH113" s="48">
        <f>INDEX(table5,MATCH($K113,'Tham chiếu'!$A$53:$A$61,1),MATCH(DS!$L113,'Tham chiếu'!$B$52:$T$52,1))</f>
        <v>4</v>
      </c>
      <c r="AI113" s="9">
        <v>1</v>
      </c>
      <c r="AJ113" s="48">
        <f>INDEX(table5,MATCH($K113,'Tham chiếu'!$A$53:$A$61,1),MATCH(DS!$L113,'Tham chiếu'!$B$52:$T$52,1))</f>
        <v>4</v>
      </c>
      <c r="AK113" s="9">
        <v>1</v>
      </c>
      <c r="AL113" s="48">
        <f>INDEX(table5,MATCH($K113,'Tham chiếu'!$A$53:$A$61,1),MATCH(DS!$L113,'Tham chiếu'!$B$52:$T$52,1))</f>
        <v>4</v>
      </c>
      <c r="AM113" s="9">
        <v>1</v>
      </c>
      <c r="AN113" s="50" t="str">
        <f>INDEX(table2,MATCH($K113,'Tham chiếu'!$A$17:$A$25,1),MATCH(DS!$L113,'Tham chiếu'!$B$16:$S$16,1))</f>
        <v>3B</v>
      </c>
      <c r="AO113" s="9"/>
      <c r="AP113" s="48" t="str">
        <f>INDEX(table3,MATCH($K113,'Tham chiếu'!$A$29:$A$37,1),MATCH(DS!$L113,'Tham chiếu'!$B$28:$T$28,1))</f>
        <v>4A</v>
      </c>
      <c r="AQ113" s="9">
        <v>1</v>
      </c>
      <c r="AR113" s="77">
        <f>INDEX(table7,MATCH($K113,'Tham chiếu'!$A$78:$A$87,1),MATCH(DS!$L113,'Tham chiếu'!$B$77:$T$77,1))</f>
        <v>3</v>
      </c>
      <c r="AS113" s="9"/>
      <c r="AT113" s="48">
        <f>INDEX(table6,MATCH($K113,'Tham chiếu'!$A$65:$A$74,1),MATCH(DS!$L113,'Tham chiếu'!$B$64:$T$64,1))</f>
        <v>3</v>
      </c>
      <c r="AU113" s="57">
        <f t="shared" si="20"/>
        <v>1452000</v>
      </c>
      <c r="AV113" s="58">
        <v>2549000</v>
      </c>
      <c r="AW113" s="59" t="b">
        <f t="shared" si="26"/>
        <v>0</v>
      </c>
    </row>
    <row r="114" spans="1:49" ht="27.6" customHeight="1" x14ac:dyDescent="0.25">
      <c r="A114" s="3">
        <v>109</v>
      </c>
      <c r="B114" s="9" t="s">
        <v>123</v>
      </c>
      <c r="C114" s="9" t="s">
        <v>1872</v>
      </c>
      <c r="D114" s="9" t="s">
        <v>166</v>
      </c>
      <c r="E114" s="9" t="str">
        <f t="shared" ref="E114:E145" si="27">C114&amp;" "&amp;D114</f>
        <v>Nguyễn Lê Tú Anh</v>
      </c>
      <c r="F114" s="9" t="b">
        <f t="shared" ref="F114:F145" si="28">E114=E115</f>
        <v>0</v>
      </c>
      <c r="G114" s="9" t="s">
        <v>764</v>
      </c>
      <c r="H114" s="9" t="str">
        <f t="shared" ref="H114:H129" si="29">RIGHT(G114,4)</f>
        <v>2017</v>
      </c>
      <c r="I114" s="9" t="s">
        <v>44</v>
      </c>
      <c r="J114" s="9" t="str">
        <f t="shared" ref="J114:J145" si="30">N114&amp;O114&amp;P114&amp;Q114&amp;R114</f>
        <v>1CI3</v>
      </c>
      <c r="K114" s="48">
        <v>130</v>
      </c>
      <c r="L114" s="48">
        <v>25</v>
      </c>
      <c r="M114" s="9" t="s">
        <v>36</v>
      </c>
      <c r="N114" s="9" t="s">
        <v>92</v>
      </c>
      <c r="O114" s="9"/>
      <c r="P114" s="9"/>
      <c r="Q114" s="9"/>
      <c r="R114" s="9"/>
      <c r="S114" s="9" t="s">
        <v>1873</v>
      </c>
      <c r="T114" s="9" t="s">
        <v>1874</v>
      </c>
      <c r="U114" s="9" t="s">
        <v>1875</v>
      </c>
      <c r="V114" s="30" t="s">
        <v>3774</v>
      </c>
      <c r="W114" s="9">
        <v>3</v>
      </c>
      <c r="X114" s="48">
        <f>INDEX(table1,MATCH($K114,'Tham chiếu'!$A$3:$A$13,1),MATCH(DS!$L114,'Tham chiếu'!$B$2:$M$2,1))</f>
        <v>55</v>
      </c>
      <c r="Y114" s="9">
        <v>3</v>
      </c>
      <c r="Z114" s="48">
        <f>INDEX(table1,MATCH($K114,'Tham chiếu'!$A$3:$A$13,1),MATCH(DS!$L114,'Tham chiếu'!$B$2:$M$2,1))</f>
        <v>55</v>
      </c>
      <c r="AA114" s="9">
        <v>3</v>
      </c>
      <c r="AB114" s="50" t="str">
        <f>INDEX(table2,MATCH($K114,'Tham chiếu'!$A$17:$A$25,1),MATCH(DS!$L114,'Tham chiếu'!$B$16:$S$16,1))</f>
        <v>2C</v>
      </c>
      <c r="AC114" s="9">
        <v>2</v>
      </c>
      <c r="AD114" s="73" t="str">
        <f>INDEX(table4,MATCH($K114,'Tham chiếu'!$A$41:$A$49,1),MATCH(DS!$L114,'Tham chiếu'!$B$40:$T$40,1))</f>
        <v>3A</v>
      </c>
      <c r="AE114" s="9"/>
      <c r="AF114" s="74"/>
      <c r="AG114" s="9">
        <v>3</v>
      </c>
      <c r="AH114" s="48">
        <f>INDEX(table5,MATCH($K114,'Tham chiếu'!$A$53:$A$61,1),MATCH(DS!$L114,'Tham chiếu'!$B$52:$T$52,1))</f>
        <v>3</v>
      </c>
      <c r="AI114" s="9">
        <v>3</v>
      </c>
      <c r="AJ114" s="48">
        <f>INDEX(table5,MATCH($K114,'Tham chiếu'!$A$53:$A$61,1),MATCH(DS!$L114,'Tham chiếu'!$B$52:$T$52,1))</f>
        <v>3</v>
      </c>
      <c r="AK114" s="9">
        <v>2</v>
      </c>
      <c r="AL114" s="48">
        <f>INDEX(table5,MATCH($K114,'Tham chiếu'!$A$53:$A$61,1),MATCH(DS!$L114,'Tham chiếu'!$B$52:$T$52,1))</f>
        <v>3</v>
      </c>
      <c r="AM114" s="9">
        <v>2</v>
      </c>
      <c r="AN114" s="50" t="str">
        <f>INDEX(table2,MATCH($K114,'Tham chiếu'!$A$17:$A$25,1),MATCH(DS!$L114,'Tham chiếu'!$B$16:$S$16,1))</f>
        <v>2C</v>
      </c>
      <c r="AO114" s="9"/>
      <c r="AP114" s="48" t="str">
        <f>INDEX(table3,MATCH($K114,'Tham chiếu'!$A$29:$A$37,1),MATCH(DS!$L114,'Tham chiếu'!$B$28:$T$28,1))</f>
        <v>3A</v>
      </c>
      <c r="AQ114" s="48">
        <v>2</v>
      </c>
      <c r="AR114" s="77">
        <f>INDEX(table7,MATCH($K114,'Tham chiếu'!$A$78:$A$87,1),MATCH(DS!$L114,'Tham chiếu'!$B$77:$T$77,1))</f>
        <v>3</v>
      </c>
      <c r="AS114" s="9">
        <v>2</v>
      </c>
      <c r="AT114" s="48">
        <f>INDEX(table6,MATCH($K114,'Tham chiếu'!$A$65:$A$74,1),MATCH(DS!$L114,'Tham chiếu'!$B$64:$T$64,1))</f>
        <v>3</v>
      </c>
      <c r="AU114" s="57">
        <f t="shared" si="20"/>
        <v>5457000</v>
      </c>
      <c r="AV114" s="58">
        <v>3654000</v>
      </c>
      <c r="AW114" s="59" t="b">
        <f t="shared" si="26"/>
        <v>0</v>
      </c>
    </row>
    <row r="115" spans="1:49" ht="27.6" customHeight="1" x14ac:dyDescent="0.25">
      <c r="A115" s="3">
        <v>110</v>
      </c>
      <c r="B115" s="9" t="s">
        <v>123</v>
      </c>
      <c r="C115" s="9" t="s">
        <v>1846</v>
      </c>
      <c r="D115" s="9" t="s">
        <v>267</v>
      </c>
      <c r="E115" s="9" t="str">
        <f t="shared" si="27"/>
        <v>Lê Hoàng Bách</v>
      </c>
      <c r="F115" s="9" t="b">
        <f t="shared" si="28"/>
        <v>0</v>
      </c>
      <c r="G115" s="9" t="s">
        <v>1847</v>
      </c>
      <c r="H115" s="9" t="str">
        <f t="shared" si="29"/>
        <v>2017</v>
      </c>
      <c r="I115" s="9" t="s">
        <v>18</v>
      </c>
      <c r="J115" s="9" t="str">
        <f t="shared" si="30"/>
        <v>1CI3</v>
      </c>
      <c r="K115" s="48">
        <v>122</v>
      </c>
      <c r="L115" s="48">
        <v>24</v>
      </c>
      <c r="M115" s="9" t="s">
        <v>36</v>
      </c>
      <c r="N115" s="9" t="s">
        <v>92</v>
      </c>
      <c r="O115" s="9"/>
      <c r="P115" s="9"/>
      <c r="Q115" s="9"/>
      <c r="R115" s="9"/>
      <c r="S115" s="9" t="s">
        <v>1848</v>
      </c>
      <c r="T115" s="9" t="s">
        <v>1849</v>
      </c>
      <c r="U115" s="9" t="s">
        <v>1850</v>
      </c>
      <c r="V115" s="30" t="s">
        <v>3775</v>
      </c>
      <c r="W115" s="9">
        <v>1</v>
      </c>
      <c r="X115" s="48">
        <f>INDEX(table1,MATCH($K115,'Tham chiếu'!$A$3:$A$13,1),MATCH(DS!$L115,'Tham chiếu'!$B$2:$M$2,1))</f>
        <v>50</v>
      </c>
      <c r="Y115" s="9">
        <v>1</v>
      </c>
      <c r="Z115" s="48">
        <f>INDEX(table1,MATCH($K115,'Tham chiếu'!$A$3:$A$13,1),MATCH(DS!$L115,'Tham chiếu'!$B$2:$M$2,1))</f>
        <v>50</v>
      </c>
      <c r="AA115" s="9">
        <v>1</v>
      </c>
      <c r="AB115" s="50" t="str">
        <f>INDEX(table2,MATCH($K115,'Tham chiếu'!$A$17:$A$25,1),MATCH(DS!$L115,'Tham chiếu'!$B$16:$S$16,1))</f>
        <v>2A</v>
      </c>
      <c r="AC115" s="9"/>
      <c r="AD115" s="73" t="str">
        <f>INDEX(table4,MATCH($K115,'Tham chiếu'!$A$41:$A$49,1),MATCH(DS!$L115,'Tham chiếu'!$B$40:$T$40,1))</f>
        <v>2A</v>
      </c>
      <c r="AE115" s="9">
        <v>2</v>
      </c>
      <c r="AF115" s="74" t="str">
        <f>INDEX(table3,MATCH($K115,'Tham chiếu'!$A$29:$A$37,1),MATCH(DS!$L115,'Tham chiếu'!$B$28:$T$28,1))</f>
        <v>2A</v>
      </c>
      <c r="AG115" s="9">
        <v>2</v>
      </c>
      <c r="AH115" s="48">
        <f>INDEX(table5,MATCH($K115,'Tham chiếu'!$A$53:$A$61,1),MATCH(DS!$L115,'Tham chiếu'!$B$52:$T$52,1))</f>
        <v>3</v>
      </c>
      <c r="AI115" s="9">
        <v>2</v>
      </c>
      <c r="AJ115" s="48">
        <f>INDEX(table5,MATCH($K115,'Tham chiếu'!$A$53:$A$61,1),MATCH(DS!$L115,'Tham chiếu'!$B$52:$T$52,1))</f>
        <v>3</v>
      </c>
      <c r="AK115" s="9">
        <v>2</v>
      </c>
      <c r="AL115" s="48">
        <f>INDEX(table5,MATCH($K115,'Tham chiếu'!$A$53:$A$61,1),MATCH(DS!$L115,'Tham chiếu'!$B$52:$T$52,1))</f>
        <v>3</v>
      </c>
      <c r="AM115" s="9">
        <v>2</v>
      </c>
      <c r="AN115" s="50" t="str">
        <f>INDEX(table2,MATCH($K115,'Tham chiếu'!$A$17:$A$25,1),MATCH(DS!$L115,'Tham chiếu'!$B$16:$S$16,1))</f>
        <v>2A</v>
      </c>
      <c r="AO115" s="9">
        <v>2</v>
      </c>
      <c r="AP115" s="48" t="str">
        <f>INDEX(table3,MATCH($K115,'Tham chiếu'!$A$29:$A$37,1),MATCH(DS!$L115,'Tham chiếu'!$B$28:$T$28,1))</f>
        <v>2A</v>
      </c>
      <c r="AQ115" s="48">
        <v>1</v>
      </c>
      <c r="AR115" s="77">
        <f>INDEX(table7,MATCH($K115,'Tham chiếu'!$A$78:$A$87,1),MATCH(DS!$L115,'Tham chiếu'!$B$77:$T$77,1))</f>
        <v>1</v>
      </c>
      <c r="AS115" s="9"/>
      <c r="AT115" s="48"/>
      <c r="AU115" s="57">
        <f t="shared" si="20"/>
        <v>3006000</v>
      </c>
      <c r="AV115" s="58">
        <v>2829000</v>
      </c>
      <c r="AW115" s="59" t="b">
        <f t="shared" si="26"/>
        <v>0</v>
      </c>
    </row>
    <row r="116" spans="1:49" ht="27.6" customHeight="1" x14ac:dyDescent="0.25">
      <c r="A116" s="3">
        <v>111</v>
      </c>
      <c r="B116" s="9" t="s">
        <v>123</v>
      </c>
      <c r="C116" s="9" t="s">
        <v>2329</v>
      </c>
      <c r="D116" s="9" t="s">
        <v>306</v>
      </c>
      <c r="E116" s="9" t="str">
        <f t="shared" si="27"/>
        <v>Cù Quốc Bảo</v>
      </c>
      <c r="F116" s="9" t="b">
        <f t="shared" si="28"/>
        <v>0</v>
      </c>
      <c r="G116" s="9" t="s">
        <v>186</v>
      </c>
      <c r="H116" s="9" t="str">
        <f t="shared" si="29"/>
        <v>2017</v>
      </c>
      <c r="I116" s="9" t="s">
        <v>18</v>
      </c>
      <c r="J116" s="9" t="str">
        <f t="shared" si="30"/>
        <v>1CI3</v>
      </c>
      <c r="K116" s="9">
        <v>130</v>
      </c>
      <c r="L116" s="9">
        <v>28</v>
      </c>
      <c r="M116" s="9" t="s">
        <v>36</v>
      </c>
      <c r="N116" s="9" t="s">
        <v>92</v>
      </c>
      <c r="O116" s="9"/>
      <c r="P116" s="9"/>
      <c r="Q116" s="9"/>
      <c r="R116" s="9"/>
      <c r="S116" s="9" t="s">
        <v>2636</v>
      </c>
      <c r="T116" s="9" t="s">
        <v>2637</v>
      </c>
      <c r="U116" s="9" t="s">
        <v>2638</v>
      </c>
      <c r="V116" s="30" t="s">
        <v>3776</v>
      </c>
      <c r="W116" s="48">
        <v>1</v>
      </c>
      <c r="X116" s="48">
        <f>INDEX(table1,MATCH($K116,'Tham chiếu'!$A$3:$A$13,1),MATCH(DS!$L116,'Tham chiếu'!$B$2:$M$2,1))</f>
        <v>55</v>
      </c>
      <c r="Y116" s="49">
        <v>1</v>
      </c>
      <c r="Z116" s="48">
        <f>INDEX(table1,MATCH($K116,'Tham chiếu'!$A$3:$A$13,1),MATCH(DS!$L116,'Tham chiếu'!$B$2:$M$2,1))</f>
        <v>55</v>
      </c>
      <c r="AA116" s="50">
        <v>2</v>
      </c>
      <c r="AB116" s="50" t="str">
        <f>INDEX(table2,MATCH($K116,'Tham chiếu'!$A$17:$A$25,1),MATCH(DS!$L116,'Tham chiếu'!$B$16:$S$16,1))</f>
        <v>3A</v>
      </c>
      <c r="AC116" s="53"/>
      <c r="AD116" s="73" t="str">
        <f>INDEX(table4,MATCH($K116,'Tham chiếu'!$A$41:$A$49,1),MATCH(DS!$L116,'Tham chiếu'!$B$40:$T$40,1))</f>
        <v>3A</v>
      </c>
      <c r="AE116" s="54">
        <v>3</v>
      </c>
      <c r="AF116" s="74" t="str">
        <f>INDEX(table3,MATCH($K116,'Tham chiếu'!$A$29:$A$37,1),MATCH(DS!$L116,'Tham chiếu'!$B$28:$T$28,1))</f>
        <v>3A</v>
      </c>
      <c r="AG116" s="48">
        <v>2</v>
      </c>
      <c r="AH116" s="48">
        <f>INDEX(table5,MATCH($K116,'Tham chiếu'!$A$53:$A$61,1),MATCH(DS!$L116,'Tham chiếu'!$B$52:$T$52,1))</f>
        <v>3</v>
      </c>
      <c r="AI116" s="49">
        <v>3</v>
      </c>
      <c r="AJ116" s="48">
        <f>INDEX(table5,MATCH($K116,'Tham chiếu'!$A$53:$A$61,1),MATCH(DS!$L116,'Tham chiếu'!$B$52:$T$52,1))</f>
        <v>3</v>
      </c>
      <c r="AK116" s="53">
        <v>1</v>
      </c>
      <c r="AL116" s="48">
        <f>INDEX(table5,MATCH($K116,'Tham chiếu'!$A$53:$A$61,1),MATCH(DS!$L116,'Tham chiếu'!$B$52:$T$52,1))</f>
        <v>3</v>
      </c>
      <c r="AM116" s="50">
        <v>1</v>
      </c>
      <c r="AN116" s="50" t="str">
        <f>INDEX(table2,MATCH($K116,'Tham chiếu'!$A$17:$A$25,1),MATCH(DS!$L116,'Tham chiếu'!$B$16:$S$16,1))</f>
        <v>3A</v>
      </c>
      <c r="AO116" s="54">
        <v>1</v>
      </c>
      <c r="AP116" s="48" t="str">
        <f>INDEX(table3,MATCH($K116,'Tham chiếu'!$A$29:$A$37,1),MATCH(DS!$L116,'Tham chiếu'!$B$28:$T$28,1))</f>
        <v>3A</v>
      </c>
      <c r="AQ116" s="48">
        <v>1</v>
      </c>
      <c r="AR116" s="77">
        <f>INDEX(table7,MATCH($K116,'Tham chiếu'!$A$78:$A$87,1),MATCH(DS!$L116,'Tham chiếu'!$B$77:$T$77,1))</f>
        <v>3</v>
      </c>
      <c r="AS116" s="49">
        <v>1</v>
      </c>
      <c r="AT116" s="48">
        <f>INDEX(table6,MATCH($K116,'Tham chiếu'!$A$65:$A$74,1),MATCH(DS!$L116,'Tham chiếu'!$B$64:$T$64,1))</f>
        <v>3</v>
      </c>
      <c r="AU116" s="57">
        <f t="shared" si="20"/>
        <v>3623000</v>
      </c>
      <c r="AV116" s="58">
        <v>2317000</v>
      </c>
      <c r="AW116" s="59" t="b">
        <f t="shared" si="26"/>
        <v>0</v>
      </c>
    </row>
    <row r="117" spans="1:49" ht="27.6" customHeight="1" x14ac:dyDescent="0.25">
      <c r="A117" s="3">
        <v>112</v>
      </c>
      <c r="B117" s="9" t="s">
        <v>123</v>
      </c>
      <c r="C117" s="9" t="s">
        <v>2330</v>
      </c>
      <c r="D117" s="9" t="s">
        <v>1226</v>
      </c>
      <c r="E117" s="9" t="str">
        <f t="shared" si="27"/>
        <v>LÊ MINH CHÂU</v>
      </c>
      <c r="F117" s="9" t="b">
        <f t="shared" si="28"/>
        <v>0</v>
      </c>
      <c r="G117" s="9" t="s">
        <v>1633</v>
      </c>
      <c r="H117" s="9" t="str">
        <f t="shared" si="29"/>
        <v>2017</v>
      </c>
      <c r="I117" s="9" t="s">
        <v>44</v>
      </c>
      <c r="J117" s="9" t="str">
        <f t="shared" si="30"/>
        <v>1CI3</v>
      </c>
      <c r="K117" s="9">
        <v>120</v>
      </c>
      <c r="L117" s="9">
        <v>28</v>
      </c>
      <c r="M117" s="9" t="s">
        <v>36</v>
      </c>
      <c r="N117" s="9" t="s">
        <v>92</v>
      </c>
      <c r="O117" s="9"/>
      <c r="P117" s="9"/>
      <c r="Q117" s="9"/>
      <c r="R117" s="9"/>
      <c r="S117" s="9" t="s">
        <v>2639</v>
      </c>
      <c r="T117" s="9" t="s">
        <v>2640</v>
      </c>
      <c r="U117" s="9" t="s">
        <v>2641</v>
      </c>
      <c r="V117" s="30" t="s">
        <v>3758</v>
      </c>
      <c r="W117" s="48">
        <v>1</v>
      </c>
      <c r="X117" s="48">
        <f>INDEX(table1,MATCH($K117,'Tham chiếu'!$A$3:$A$13,1),MATCH(DS!$L117,'Tham chiếu'!$B$2:$M$2,1))</f>
        <v>55</v>
      </c>
      <c r="Y117" s="49">
        <v>1</v>
      </c>
      <c r="Z117" s="48">
        <f>INDEX(table1,MATCH($K117,'Tham chiếu'!$A$3:$A$13,1),MATCH(DS!$L117,'Tham chiếu'!$B$2:$M$2,1))</f>
        <v>55</v>
      </c>
      <c r="AA117" s="50"/>
      <c r="AB117" s="50"/>
      <c r="AC117" s="53">
        <v>3</v>
      </c>
      <c r="AD117" s="73" t="str">
        <f>INDEX(table4,MATCH($K117,'Tham chiếu'!$A$41:$A$49,1),MATCH(DS!$L117,'Tham chiếu'!$B$40:$T$40,1))</f>
        <v>2B</v>
      </c>
      <c r="AE117" s="54"/>
      <c r="AF117" s="74"/>
      <c r="AG117" s="48">
        <v>1</v>
      </c>
      <c r="AH117" s="48">
        <f>INDEX(table5,MATCH($K117,'Tham chiếu'!$A$53:$A$61,1),MATCH(DS!$L117,'Tham chiếu'!$B$52:$T$52,1))</f>
        <v>3</v>
      </c>
      <c r="AI117" s="49">
        <v>2</v>
      </c>
      <c r="AJ117" s="48">
        <f>INDEX(table5,MATCH($K117,'Tham chiếu'!$A$53:$A$61,1),MATCH(DS!$L117,'Tham chiếu'!$B$52:$T$52,1))</f>
        <v>3</v>
      </c>
      <c r="AK117" s="53">
        <v>1</v>
      </c>
      <c r="AL117" s="48">
        <f>INDEX(table5,MATCH($K117,'Tham chiếu'!$A$53:$A$61,1),MATCH(DS!$L117,'Tham chiếu'!$B$52:$T$52,1))</f>
        <v>3</v>
      </c>
      <c r="AM117" s="50">
        <v>1</v>
      </c>
      <c r="AN117" s="50">
        <f>INDEX(table2,MATCH($K117,'Tham chiếu'!$A$17:$A$25,1),MATCH(DS!$L117,'Tham chiếu'!$B$16:$S$16,1))</f>
        <v>3</v>
      </c>
      <c r="AO117" s="54">
        <v>1</v>
      </c>
      <c r="AP117" s="48" t="str">
        <f>INDEX(table3,MATCH($K117,'Tham chiếu'!$A$29:$A$37,1),MATCH(DS!$L117,'Tham chiếu'!$B$28:$T$28,1))</f>
        <v>2B</v>
      </c>
      <c r="AQ117" s="48">
        <v>1</v>
      </c>
      <c r="AR117" s="77">
        <f>INDEX(table7,MATCH($K117,'Tham chiếu'!$A$78:$A$87,1),MATCH(DS!$L117,'Tham chiếu'!$B$77:$T$77,1))</f>
        <v>2</v>
      </c>
      <c r="AS117" s="49">
        <v>1</v>
      </c>
      <c r="AT117" s="48">
        <f>INDEX(table6,MATCH($K117,'Tham chiếu'!$A$65:$A$74,1),MATCH(DS!$L117,'Tham chiếu'!$B$64:$T$64,1))</f>
        <v>3</v>
      </c>
      <c r="AU117" s="57">
        <f t="shared" si="20"/>
        <v>2592000</v>
      </c>
      <c r="AV117" s="58">
        <v>2484000</v>
      </c>
      <c r="AW117" s="59" t="b">
        <f t="shared" si="26"/>
        <v>0</v>
      </c>
    </row>
    <row r="118" spans="1:49" ht="27.6" customHeight="1" x14ac:dyDescent="0.25">
      <c r="A118" s="3">
        <v>113</v>
      </c>
      <c r="B118" s="9" t="s">
        <v>123</v>
      </c>
      <c r="C118" s="9" t="s">
        <v>997</v>
      </c>
      <c r="D118" s="9" t="s">
        <v>1880</v>
      </c>
      <c r="E118" s="9" t="str">
        <f t="shared" si="27"/>
        <v>Nguyễn Ngọc Diệp</v>
      </c>
      <c r="F118" s="9" t="b">
        <f t="shared" si="28"/>
        <v>0</v>
      </c>
      <c r="G118" s="9" t="s">
        <v>1881</v>
      </c>
      <c r="H118" s="9" t="str">
        <f t="shared" si="29"/>
        <v>2017</v>
      </c>
      <c r="I118" s="9" t="s">
        <v>44</v>
      </c>
      <c r="J118" s="9" t="str">
        <f t="shared" si="30"/>
        <v>1CI3</v>
      </c>
      <c r="K118" s="48">
        <v>110</v>
      </c>
      <c r="L118" s="48">
        <v>17</v>
      </c>
      <c r="M118" s="9" t="s">
        <v>36</v>
      </c>
      <c r="N118" s="9" t="s">
        <v>92</v>
      </c>
      <c r="O118" s="9"/>
      <c r="P118" s="9"/>
      <c r="Q118" s="9"/>
      <c r="R118" s="9"/>
      <c r="S118" s="9" t="s">
        <v>1882</v>
      </c>
      <c r="T118" s="9" t="s">
        <v>1883</v>
      </c>
      <c r="U118" s="9" t="s">
        <v>1884</v>
      </c>
      <c r="V118" s="30" t="s">
        <v>3777</v>
      </c>
      <c r="W118" s="9">
        <v>1</v>
      </c>
      <c r="X118" s="48">
        <f>INDEX(table1,MATCH($K118,'Tham chiếu'!$A$3:$A$13,1),MATCH(DS!$L118,'Tham chiếu'!$B$2:$M$2,1))</f>
        <v>45</v>
      </c>
      <c r="Y118" s="9"/>
      <c r="Z118" s="48"/>
      <c r="AA118" s="9">
        <v>1</v>
      </c>
      <c r="AB118" s="50">
        <f>INDEX(table2,MATCH($K118,'Tham chiếu'!$A$17:$A$25,1),MATCH(DS!$L118,'Tham chiếu'!$B$16:$S$16,1))</f>
        <v>1</v>
      </c>
      <c r="AC118" s="9">
        <v>2</v>
      </c>
      <c r="AD118" s="73">
        <f>INDEX(table4,MATCH($K118,'Tham chiếu'!$A$41:$A$49,1),MATCH(DS!$L118,'Tham chiếu'!$B$40:$T$40,1))</f>
        <v>1</v>
      </c>
      <c r="AE118" s="9">
        <v>1</v>
      </c>
      <c r="AF118" s="74">
        <f>INDEX(table3,MATCH($K118,'Tham chiếu'!$A$29:$A$37,1),MATCH(DS!$L118,'Tham chiếu'!$B$28:$T$28,1))</f>
        <v>1</v>
      </c>
      <c r="AG118" s="9">
        <v>2</v>
      </c>
      <c r="AH118" s="48">
        <f>INDEX(table5,MATCH($K118,'Tham chiếu'!$A$53:$A$61,1),MATCH(DS!$L118,'Tham chiếu'!$B$52:$T$52,1))</f>
        <v>1</v>
      </c>
      <c r="AI118" s="9">
        <v>2</v>
      </c>
      <c r="AJ118" s="48">
        <f>INDEX(table5,MATCH($K118,'Tham chiếu'!$A$53:$A$61,1),MATCH(DS!$L118,'Tham chiếu'!$B$52:$T$52,1))</f>
        <v>1</v>
      </c>
      <c r="AK118" s="9">
        <v>1</v>
      </c>
      <c r="AL118" s="48">
        <f>INDEX(table5,MATCH($K118,'Tham chiếu'!$A$53:$A$61,1),MATCH(DS!$L118,'Tham chiếu'!$B$52:$T$52,1))</f>
        <v>1</v>
      </c>
      <c r="AM118" s="9">
        <v>1</v>
      </c>
      <c r="AN118" s="50">
        <f>INDEX(table2,MATCH($K118,'Tham chiếu'!$A$17:$A$25,1),MATCH(DS!$L118,'Tham chiếu'!$B$16:$S$16,1))</f>
        <v>1</v>
      </c>
      <c r="AO118" s="9">
        <v>1</v>
      </c>
      <c r="AP118" s="48">
        <f>INDEX(table3,MATCH($K118,'Tham chiếu'!$A$29:$A$37,1),MATCH(DS!$L118,'Tham chiếu'!$B$28:$T$28,1))</f>
        <v>1</v>
      </c>
      <c r="AQ118" s="48">
        <v>1</v>
      </c>
      <c r="AR118" s="77">
        <f>INDEX(table7,MATCH($K118,'Tham chiếu'!$A$78:$A$87,1),MATCH(DS!$L118,'Tham chiếu'!$B$77:$T$77,1))</f>
        <v>0</v>
      </c>
      <c r="AS118" s="9">
        <v>1</v>
      </c>
      <c r="AT118" s="48">
        <f>INDEX(table6,MATCH($K118,'Tham chiếu'!$A$65:$A$74,1),MATCH(DS!$L118,'Tham chiếu'!$B$64:$T$64,1))</f>
        <v>1</v>
      </c>
      <c r="AU118" s="57">
        <f t="shared" si="20"/>
        <v>2897000</v>
      </c>
      <c r="AV118" s="58">
        <v>1839000</v>
      </c>
      <c r="AW118" s="59" t="b">
        <f t="shared" si="26"/>
        <v>0</v>
      </c>
    </row>
    <row r="119" spans="1:49" ht="27.6" customHeight="1" x14ac:dyDescent="0.25">
      <c r="A119" s="3">
        <v>114</v>
      </c>
      <c r="B119" s="9" t="s">
        <v>123</v>
      </c>
      <c r="C119" s="9" t="s">
        <v>1029</v>
      </c>
      <c r="D119" s="9" t="s">
        <v>912</v>
      </c>
      <c r="E119" s="9" t="str">
        <f t="shared" si="27"/>
        <v>Nguyễn Quang Hiển</v>
      </c>
      <c r="F119" s="9" t="b">
        <f t="shared" si="28"/>
        <v>0</v>
      </c>
      <c r="G119" s="9" t="s">
        <v>1770</v>
      </c>
      <c r="H119" s="9" t="str">
        <f t="shared" si="29"/>
        <v>2017</v>
      </c>
      <c r="I119" s="9" t="s">
        <v>18</v>
      </c>
      <c r="J119" s="9" t="str">
        <f t="shared" si="30"/>
        <v>1CI3</v>
      </c>
      <c r="K119" s="9">
        <v>122</v>
      </c>
      <c r="L119" s="9">
        <v>23</v>
      </c>
      <c r="M119" s="9" t="s">
        <v>36</v>
      </c>
      <c r="N119" s="9" t="s">
        <v>92</v>
      </c>
      <c r="O119" s="9"/>
      <c r="P119" s="9"/>
      <c r="Q119" s="9"/>
      <c r="R119" s="9"/>
      <c r="S119" s="9" t="s">
        <v>2642</v>
      </c>
      <c r="T119" s="9" t="s">
        <v>2643</v>
      </c>
      <c r="U119" s="9" t="s">
        <v>2644</v>
      </c>
      <c r="V119" s="30" t="s">
        <v>3778</v>
      </c>
      <c r="W119" s="48">
        <v>1</v>
      </c>
      <c r="X119" s="48">
        <f>INDEX(table1,MATCH($K119,'Tham chiếu'!$A$3:$A$13,1),MATCH(DS!$L119,'Tham chiếu'!$B$2:$M$2,1))</f>
        <v>50</v>
      </c>
      <c r="Y119" s="49">
        <v>1</v>
      </c>
      <c r="Z119" s="48">
        <f>INDEX(table1,MATCH($K119,'Tham chiếu'!$A$3:$A$13,1),MATCH(DS!$L119,'Tham chiếu'!$B$2:$M$2,1))</f>
        <v>50</v>
      </c>
      <c r="AA119" s="50"/>
      <c r="AB119" s="50"/>
      <c r="AC119" s="53"/>
      <c r="AD119" s="73"/>
      <c r="AE119" s="54">
        <v>2</v>
      </c>
      <c r="AF119" s="74" t="str">
        <f>INDEX(table3,MATCH($K119,'Tham chiếu'!$A$29:$A$37,1),MATCH(DS!$L119,'Tham chiếu'!$B$28:$T$28,1))</f>
        <v>2A</v>
      </c>
      <c r="AG119" s="48">
        <v>2</v>
      </c>
      <c r="AH119" s="48">
        <f>INDEX(table5,MATCH($K119,'Tham chiếu'!$A$53:$A$61,1),MATCH(DS!$L119,'Tham chiếu'!$B$52:$T$52,1))</f>
        <v>3</v>
      </c>
      <c r="AI119" s="49">
        <v>2</v>
      </c>
      <c r="AJ119" s="48">
        <f>INDEX(table5,MATCH($K119,'Tham chiếu'!$A$53:$A$61,1),MATCH(DS!$L119,'Tham chiếu'!$B$52:$T$52,1))</f>
        <v>3</v>
      </c>
      <c r="AK119" s="53">
        <v>2</v>
      </c>
      <c r="AL119" s="48">
        <f>INDEX(table5,MATCH($K119,'Tham chiếu'!$A$53:$A$61,1),MATCH(DS!$L119,'Tham chiếu'!$B$52:$T$52,1))</f>
        <v>3</v>
      </c>
      <c r="AM119" s="50">
        <v>1</v>
      </c>
      <c r="AN119" s="50" t="str">
        <f>INDEX(table2,MATCH($K119,'Tham chiếu'!$A$17:$A$25,1),MATCH(DS!$L119,'Tham chiếu'!$B$16:$S$16,1))</f>
        <v>2A</v>
      </c>
      <c r="AO119" s="54"/>
      <c r="AP119" s="48"/>
      <c r="AQ119" s="48"/>
      <c r="AR119" s="77"/>
      <c r="AS119" s="49"/>
      <c r="AT119" s="48"/>
      <c r="AU119" s="57">
        <f t="shared" si="20"/>
        <v>2038000</v>
      </c>
      <c r="AV119" s="58">
        <v>3990000</v>
      </c>
      <c r="AW119" s="59" t="b">
        <f t="shared" si="26"/>
        <v>0</v>
      </c>
    </row>
    <row r="120" spans="1:49" ht="27.6" customHeight="1" x14ac:dyDescent="0.25">
      <c r="A120" s="3">
        <v>115</v>
      </c>
      <c r="B120" s="9" t="s">
        <v>123</v>
      </c>
      <c r="C120" s="9" t="s">
        <v>190</v>
      </c>
      <c r="D120" s="9" t="s">
        <v>319</v>
      </c>
      <c r="E120" s="9" t="str">
        <f t="shared" si="27"/>
        <v>Nguyễn Minh Huy</v>
      </c>
      <c r="F120" s="9" t="b">
        <f t="shared" si="28"/>
        <v>0</v>
      </c>
      <c r="G120" s="9" t="s">
        <v>764</v>
      </c>
      <c r="H120" s="9" t="str">
        <f t="shared" si="29"/>
        <v>2017</v>
      </c>
      <c r="I120" s="9" t="s">
        <v>18</v>
      </c>
      <c r="J120" s="9" t="str">
        <f t="shared" si="30"/>
        <v>1CI3</v>
      </c>
      <c r="K120" s="48">
        <v>122</v>
      </c>
      <c r="L120" s="48">
        <v>21</v>
      </c>
      <c r="M120" s="9" t="s">
        <v>36</v>
      </c>
      <c r="N120" s="9" t="s">
        <v>92</v>
      </c>
      <c r="O120" s="9"/>
      <c r="P120" s="9"/>
      <c r="Q120" s="9"/>
      <c r="R120" s="9"/>
      <c r="S120" s="9" t="s">
        <v>765</v>
      </c>
      <c r="T120" s="9" t="s">
        <v>766</v>
      </c>
      <c r="U120" s="9" t="s">
        <v>767</v>
      </c>
      <c r="V120" s="30" t="s">
        <v>3731</v>
      </c>
      <c r="W120" s="9">
        <v>1</v>
      </c>
      <c r="X120" s="48">
        <f>INDEX(table1,MATCH($K12,'Tham chiếu'!$A$3:$A$13,1),MATCH(DS!$L12,'Tham chiếu'!$B$2:$M$2,1))</f>
        <v>45</v>
      </c>
      <c r="Y120" s="9">
        <v>1</v>
      </c>
      <c r="Z120" s="48">
        <f>INDEX(table1,MATCH($K120,'Tham chiếu'!$A$3:$A$13,1),MATCH(DS!$L120,'Tham chiếu'!$B$2:$M$2,1))</f>
        <v>50</v>
      </c>
      <c r="AA120" s="9">
        <v>1</v>
      </c>
      <c r="AB120" s="50" t="str">
        <f>INDEX(table2,MATCH($K120,'Tham chiếu'!$A$17:$A$25,1),MATCH(DS!$L120,'Tham chiếu'!$B$16:$S$16,1))</f>
        <v>2A</v>
      </c>
      <c r="AC120" s="9"/>
      <c r="AD120" s="73" t="str">
        <f>INDEX(table4,MATCH($K120,'Tham chiếu'!$A$41:$A$49,1),MATCH(DS!$L120,'Tham chiếu'!$B$40:$T$40,1))</f>
        <v>2A</v>
      </c>
      <c r="AE120" s="9">
        <v>1</v>
      </c>
      <c r="AF120" s="74" t="str">
        <f>INDEX(table3,MATCH($K120,'Tham chiếu'!$A$29:$A$37,1),MATCH(DS!$L120,'Tham chiếu'!$B$28:$T$28,1))</f>
        <v>2A</v>
      </c>
      <c r="AG120" s="9">
        <v>1</v>
      </c>
      <c r="AH120" s="48">
        <f>INDEX(table5,MATCH($K120,'Tham chiếu'!$A$53:$A$61,1),MATCH(DS!$L120,'Tham chiếu'!$B$52:$T$52,1))</f>
        <v>2</v>
      </c>
      <c r="AI120" s="9">
        <v>1</v>
      </c>
      <c r="AJ120" s="48">
        <f>INDEX(table5,MATCH($K120,'Tham chiếu'!$A$53:$A$61,1),MATCH(DS!$L120,'Tham chiếu'!$B$52:$T$52,1))</f>
        <v>2</v>
      </c>
      <c r="AK120" s="9">
        <v>1</v>
      </c>
      <c r="AL120" s="48">
        <f>INDEX(table5,MATCH($K120,'Tham chiếu'!$A$53:$A$61,1),MATCH(DS!$L120,'Tham chiếu'!$B$52:$T$52,1))</f>
        <v>2</v>
      </c>
      <c r="AM120" s="9">
        <v>1</v>
      </c>
      <c r="AN120" s="50" t="str">
        <f>INDEX(table2,MATCH($K120,'Tham chiếu'!$A$17:$A$25,1),MATCH(DS!$L120,'Tham chiếu'!$B$16:$S$16,1))</f>
        <v>2A</v>
      </c>
      <c r="AO120" s="9">
        <v>1</v>
      </c>
      <c r="AP120" s="48" t="str">
        <f>INDEX(table3,MATCH($K120,'Tham chiếu'!$A$29:$A$37,1),MATCH(DS!$L120,'Tham chiếu'!$B$28:$T$28,1))</f>
        <v>2A</v>
      </c>
      <c r="AQ120" s="48">
        <v>1</v>
      </c>
      <c r="AR120" s="77">
        <f>INDEX(table7,MATCH($K120,'Tham chiếu'!$A$78:$A$87,1),MATCH(DS!$L120,'Tham chiếu'!$B$77:$T$77,1))</f>
        <v>1</v>
      </c>
      <c r="AS120" s="9">
        <v>1</v>
      </c>
      <c r="AT120" s="48">
        <f>INDEX(table6,MATCH($K120,'Tham chiếu'!$A$65:$A$74,1),MATCH(DS!$L120,'Tham chiếu'!$B$64:$T$64,1))</f>
        <v>2</v>
      </c>
      <c r="AU120" s="57">
        <f t="shared" si="20"/>
        <v>2352000</v>
      </c>
      <c r="AV120" s="58">
        <v>3624000</v>
      </c>
      <c r="AW120" s="59" t="b">
        <f t="shared" si="26"/>
        <v>0</v>
      </c>
    </row>
    <row r="121" spans="1:49" ht="27.6" customHeight="1" x14ac:dyDescent="0.25">
      <c r="A121" s="3">
        <v>116</v>
      </c>
      <c r="B121" s="9" t="s">
        <v>123</v>
      </c>
      <c r="C121" s="9" t="s">
        <v>2331</v>
      </c>
      <c r="D121" s="9" t="s">
        <v>2332</v>
      </c>
      <c r="E121" s="9" t="str">
        <f t="shared" si="27"/>
        <v>VŨ THẾ KIÊN</v>
      </c>
      <c r="F121" s="9" t="b">
        <f t="shared" si="28"/>
        <v>0</v>
      </c>
      <c r="G121" s="9" t="s">
        <v>2339</v>
      </c>
      <c r="H121" s="9" t="str">
        <f t="shared" si="29"/>
        <v>2017</v>
      </c>
      <c r="I121" s="9" t="s">
        <v>18</v>
      </c>
      <c r="J121" s="9" t="str">
        <f t="shared" si="30"/>
        <v>1CI3</v>
      </c>
      <c r="K121" s="9">
        <v>115</v>
      </c>
      <c r="L121" s="9">
        <v>17</v>
      </c>
      <c r="M121" s="9" t="s">
        <v>36</v>
      </c>
      <c r="N121" s="9" t="s">
        <v>92</v>
      </c>
      <c r="O121" s="9"/>
      <c r="P121" s="9"/>
      <c r="Q121" s="9"/>
      <c r="R121" s="9"/>
      <c r="S121" s="9" t="s">
        <v>2645</v>
      </c>
      <c r="T121" s="9" t="s">
        <v>2646</v>
      </c>
      <c r="U121" s="9" t="s">
        <v>2647</v>
      </c>
      <c r="V121" s="30" t="s">
        <v>3779</v>
      </c>
      <c r="W121" s="48">
        <v>2</v>
      </c>
      <c r="X121" s="48">
        <f>INDEX(table1,MATCH($K121,'Tham chiếu'!$A$3:$A$13,1),MATCH(DS!$L121,'Tham chiếu'!$B$2:$M$2,1))</f>
        <v>50</v>
      </c>
      <c r="Y121" s="49">
        <v>2</v>
      </c>
      <c r="Z121" s="48">
        <f>INDEX(table1,MATCH($K121,'Tham chiếu'!$A$3:$A$13,1),MATCH(DS!$L121,'Tham chiếu'!$B$2:$M$2,1))</f>
        <v>50</v>
      </c>
      <c r="AA121" s="50">
        <v>2</v>
      </c>
      <c r="AB121" s="50">
        <f>INDEX(table2,MATCH($K121,'Tham chiếu'!$A$17:$A$25,1),MATCH(DS!$L121,'Tham chiếu'!$B$16:$S$16,1))</f>
        <v>1</v>
      </c>
      <c r="AC121" s="53"/>
      <c r="AD121" s="73">
        <f>INDEX(table4,MATCH($K121,'Tham chiếu'!$A$41:$A$49,1),MATCH(DS!$L121,'Tham chiếu'!$B$40:$T$40,1))</f>
        <v>1</v>
      </c>
      <c r="AE121" s="54">
        <v>2</v>
      </c>
      <c r="AF121" s="74">
        <f>INDEX(table3,MATCH($K121,'Tham chiếu'!$A$29:$A$37,1),MATCH(DS!$L121,'Tham chiếu'!$B$28:$T$28,1))</f>
        <v>1</v>
      </c>
      <c r="AG121" s="48">
        <v>1</v>
      </c>
      <c r="AH121" s="48">
        <f>INDEX(table5,MATCH($K121,'Tham chiếu'!$A$53:$A$61,1),MATCH(DS!$L121,'Tham chiếu'!$B$52:$T$52,1))</f>
        <v>1</v>
      </c>
      <c r="AI121" s="49">
        <v>1</v>
      </c>
      <c r="AJ121" s="48">
        <f>INDEX(table5,MATCH($K121,'Tham chiếu'!$A$53:$A$61,1),MATCH(DS!$L121,'Tham chiếu'!$B$52:$T$52,1))</f>
        <v>1</v>
      </c>
      <c r="AK121" s="53">
        <v>1</v>
      </c>
      <c r="AL121" s="48">
        <f>INDEX(table5,MATCH($K121,'Tham chiếu'!$A$53:$A$61,1),MATCH(DS!$L121,'Tham chiếu'!$B$52:$T$52,1))</f>
        <v>1</v>
      </c>
      <c r="AM121" s="50">
        <v>1</v>
      </c>
      <c r="AN121" s="50">
        <f>INDEX(table2,MATCH($K121,'Tham chiếu'!$A$17:$A$25,1),MATCH(DS!$L121,'Tham chiếu'!$B$16:$S$16,1))</f>
        <v>1</v>
      </c>
      <c r="AO121" s="54">
        <v>1</v>
      </c>
      <c r="AP121" s="48">
        <f>INDEX(table3,MATCH($K121,'Tham chiếu'!$A$29:$A$37,1),MATCH(DS!$L121,'Tham chiếu'!$B$28:$T$28,1))</f>
        <v>1</v>
      </c>
      <c r="AQ121" s="48"/>
      <c r="AR121" s="77">
        <f>INDEX(table7,MATCH($K121,'Tham chiếu'!$A$78:$A$87,1),MATCH(DS!$L121,'Tham chiếu'!$B$77:$T$77,1))</f>
        <v>0</v>
      </c>
      <c r="AS121" s="49"/>
      <c r="AT121" s="48"/>
      <c r="AU121" s="57">
        <f t="shared" si="20"/>
        <v>2595000</v>
      </c>
      <c r="AV121" s="58">
        <v>2440000</v>
      </c>
      <c r="AW121" s="59" t="b">
        <f t="shared" si="26"/>
        <v>0</v>
      </c>
    </row>
    <row r="122" spans="1:49" ht="27.6" customHeight="1" x14ac:dyDescent="0.25">
      <c r="A122" s="3">
        <v>117</v>
      </c>
      <c r="B122" s="9" t="s">
        <v>123</v>
      </c>
      <c r="C122" s="9" t="s">
        <v>1540</v>
      </c>
      <c r="D122" s="9" t="s">
        <v>200</v>
      </c>
      <c r="E122" s="9" t="str">
        <f t="shared" si="27"/>
        <v>Nguyễn Đăng Khôi</v>
      </c>
      <c r="F122" s="9" t="b">
        <f t="shared" si="28"/>
        <v>0</v>
      </c>
      <c r="G122" s="9" t="s">
        <v>2138</v>
      </c>
      <c r="H122" s="9" t="str">
        <f t="shared" si="29"/>
        <v>2017</v>
      </c>
      <c r="I122" s="9" t="s">
        <v>18</v>
      </c>
      <c r="J122" s="9" t="str">
        <f t="shared" si="30"/>
        <v>1CI3</v>
      </c>
      <c r="K122" s="48">
        <v>130</v>
      </c>
      <c r="L122" s="48">
        <v>29</v>
      </c>
      <c r="M122" s="9" t="s">
        <v>36</v>
      </c>
      <c r="N122" s="9" t="s">
        <v>92</v>
      </c>
      <c r="O122" s="9"/>
      <c r="P122" s="9"/>
      <c r="Q122" s="9"/>
      <c r="R122" s="9"/>
      <c r="S122" s="9" t="s">
        <v>2139</v>
      </c>
      <c r="T122" s="9" t="s">
        <v>2140</v>
      </c>
      <c r="U122" s="9" t="s">
        <v>2141</v>
      </c>
      <c r="V122" s="30" t="s">
        <v>3780</v>
      </c>
      <c r="W122" s="9"/>
      <c r="X122" s="48"/>
      <c r="Y122" s="9"/>
      <c r="Z122" s="48"/>
      <c r="AA122" s="9">
        <v>2</v>
      </c>
      <c r="AB122" s="50" t="str">
        <f>INDEX(table2,MATCH($K122,'Tham chiếu'!$A$17:$A$25,1),MATCH(DS!$L122,'Tham chiếu'!$B$16:$S$16,1))</f>
        <v>3A</v>
      </c>
      <c r="AC122" s="9"/>
      <c r="AD122" s="73" t="str">
        <f>INDEX(table4,MATCH($K122,'Tham chiếu'!$A$41:$A$49,1),MATCH(DS!$L122,'Tham chiếu'!$B$40:$T$40,1))</f>
        <v>3A</v>
      </c>
      <c r="AE122" s="9">
        <v>2</v>
      </c>
      <c r="AF122" s="74" t="str">
        <f>INDEX(table3,MATCH($K122,'Tham chiếu'!$A$29:$A$37,1),MATCH(DS!$L122,'Tham chiếu'!$B$28:$T$28,1))</f>
        <v>3A</v>
      </c>
      <c r="AG122" s="9">
        <v>2</v>
      </c>
      <c r="AH122" s="48">
        <f>INDEX(table5,MATCH($K122,'Tham chiếu'!$A$53:$A$61,1),MATCH(DS!$L122,'Tham chiếu'!$B$52:$T$52,1))</f>
        <v>3</v>
      </c>
      <c r="AI122" s="9">
        <v>2</v>
      </c>
      <c r="AJ122" s="48">
        <f>INDEX(table5,MATCH($K122,'Tham chiếu'!$A$53:$A$61,1),MATCH(DS!$L122,'Tham chiếu'!$B$52:$T$52,1))</f>
        <v>3</v>
      </c>
      <c r="AK122" s="9">
        <v>1</v>
      </c>
      <c r="AL122" s="48">
        <f>INDEX(table5,MATCH($K122,'Tham chiếu'!$A$53:$A$61,1),MATCH(DS!$L122,'Tham chiếu'!$B$52:$T$52,1))</f>
        <v>3</v>
      </c>
      <c r="AM122" s="9">
        <v>1</v>
      </c>
      <c r="AN122" s="50" t="str">
        <f>INDEX(table2,MATCH($K122,'Tham chiếu'!$A$17:$A$25,1),MATCH(DS!$L122,'Tham chiếu'!$B$16:$S$16,1))</f>
        <v>3A</v>
      </c>
      <c r="AO122" s="9">
        <v>2</v>
      </c>
      <c r="AP122" s="48" t="str">
        <f>INDEX(table3,MATCH($K122,'Tham chiếu'!$A$29:$A$37,1),MATCH(DS!$L122,'Tham chiếu'!$B$28:$T$28,1))</f>
        <v>3A</v>
      </c>
      <c r="AQ122" s="48">
        <v>1</v>
      </c>
      <c r="AR122" s="77">
        <f>INDEX(table7,MATCH($K122,'Tham chiếu'!$A$78:$A$87,1),MATCH(DS!$L122,'Tham chiếu'!$B$77:$T$77,1))</f>
        <v>3</v>
      </c>
      <c r="AS122" s="9">
        <v>1</v>
      </c>
      <c r="AT122" s="48">
        <f>INDEX(table6,MATCH($K122,'Tham chiếu'!$A$65:$A$74,1),MATCH(DS!$L122,'Tham chiếu'!$B$64:$T$64,1))</f>
        <v>3</v>
      </c>
      <c r="AU122" s="57">
        <f t="shared" si="20"/>
        <v>2944000</v>
      </c>
      <c r="AV122" s="58">
        <v>2788000</v>
      </c>
      <c r="AW122" s="59" t="b">
        <f t="shared" si="26"/>
        <v>0</v>
      </c>
    </row>
    <row r="123" spans="1:49" ht="22.15" customHeight="1" x14ac:dyDescent="0.25">
      <c r="A123" s="3">
        <v>118</v>
      </c>
      <c r="B123" s="9" t="s">
        <v>123</v>
      </c>
      <c r="C123" s="56" t="s">
        <v>1029</v>
      </c>
      <c r="D123" s="56" t="s">
        <v>325</v>
      </c>
      <c r="E123" s="9" t="str">
        <f t="shared" si="27"/>
        <v>Nguyễn Quang Lâm</v>
      </c>
      <c r="F123" s="9" t="b">
        <f t="shared" si="28"/>
        <v>0</v>
      </c>
      <c r="G123" s="56" t="s">
        <v>2173</v>
      </c>
      <c r="H123" s="56" t="str">
        <f t="shared" si="29"/>
        <v>2017</v>
      </c>
      <c r="I123" s="56" t="s">
        <v>18</v>
      </c>
      <c r="J123" s="9" t="str">
        <f t="shared" si="30"/>
        <v>1CI3</v>
      </c>
      <c r="K123" s="56">
        <v>115</v>
      </c>
      <c r="L123" s="56">
        <v>19</v>
      </c>
      <c r="M123" s="56" t="s">
        <v>36</v>
      </c>
      <c r="N123" s="56" t="s">
        <v>92</v>
      </c>
      <c r="O123" s="56"/>
      <c r="P123" s="56"/>
      <c r="Q123" s="56"/>
      <c r="R123" s="56"/>
      <c r="S123" s="56" t="s">
        <v>2651</v>
      </c>
      <c r="T123" s="56" t="s">
        <v>2652</v>
      </c>
      <c r="U123" s="56" t="s">
        <v>2653</v>
      </c>
      <c r="V123" s="64" t="s">
        <v>3782</v>
      </c>
      <c r="W123" s="56">
        <v>2</v>
      </c>
      <c r="X123" s="48">
        <f>INDEX(table1,MATCH($K123,'Tham chiếu'!$A$3:$A$13,1),MATCH(DS!$L123,'Tham chiếu'!$B$2:$M$2,1))</f>
        <v>50</v>
      </c>
      <c r="Y123" s="56">
        <v>2</v>
      </c>
      <c r="Z123" s="48">
        <f>INDEX(table1,MATCH($K123,'Tham chiếu'!$A$3:$A$13,1),MATCH(DS!$L123,'Tham chiếu'!$B$2:$M$2,1))</f>
        <v>50</v>
      </c>
      <c r="AA123" s="56">
        <v>2</v>
      </c>
      <c r="AB123" s="50">
        <f>INDEX(table2,MATCH($K123,'Tham chiếu'!$A$17:$A$25,1),MATCH(DS!$L123,'Tham chiếu'!$B$16:$S$16,1))</f>
        <v>1</v>
      </c>
      <c r="AC123" s="56"/>
      <c r="AD123" s="73">
        <f>INDEX(table4,MATCH($K123,'Tham chiếu'!$A$41:$A$49,1),MATCH(DS!$L123,'Tham chiếu'!$B$40:$T$40,1))</f>
        <v>1</v>
      </c>
      <c r="AE123" s="56">
        <v>2</v>
      </c>
      <c r="AF123" s="74">
        <f>INDEX(table3,MATCH($K123,'Tham chiếu'!$A$29:$A$37,1),MATCH(DS!$L123,'Tham chiếu'!$B$28:$T$28,1))</f>
        <v>1</v>
      </c>
      <c r="AG123" s="56">
        <v>1</v>
      </c>
      <c r="AH123" s="48">
        <f>INDEX(table5,MATCH($K123,'Tham chiếu'!$A$53:$A$61,1),MATCH(DS!$L123,'Tham chiếu'!$B$52:$T$52,1))</f>
        <v>1</v>
      </c>
      <c r="AI123" s="56">
        <v>1</v>
      </c>
      <c r="AJ123" s="48">
        <f>INDEX(table5,MATCH($K123,'Tham chiếu'!$A$53:$A$61,1),MATCH(DS!$L123,'Tham chiếu'!$B$52:$T$52,1))</f>
        <v>1</v>
      </c>
      <c r="AK123" s="56">
        <v>1</v>
      </c>
      <c r="AL123" s="48">
        <f>INDEX(table5,MATCH($K123,'Tham chiếu'!$A$53:$A$61,1),MATCH(DS!$L123,'Tham chiếu'!$B$52:$T$52,1))</f>
        <v>1</v>
      </c>
      <c r="AM123" s="56">
        <v>1</v>
      </c>
      <c r="AN123" s="50">
        <f>INDEX(table2,MATCH($K123,'Tham chiếu'!$A$17:$A$25,1),MATCH(DS!$L123,'Tham chiếu'!$B$16:$S$16,1))</f>
        <v>1</v>
      </c>
      <c r="AO123" s="56">
        <v>1</v>
      </c>
      <c r="AP123" s="48">
        <f>INDEX(table3,MATCH($K123,'Tham chiếu'!$A$29:$A$37,1),MATCH(DS!$L123,'Tham chiếu'!$B$28:$T$28,1))</f>
        <v>1</v>
      </c>
      <c r="AQ123" s="48">
        <v>1</v>
      </c>
      <c r="AR123" s="77">
        <f>INDEX(table7,MATCH($K123,'Tham chiếu'!$A$78:$A$87,1),MATCH(DS!$L123,'Tham chiếu'!$B$77:$T$77,1))</f>
        <v>1</v>
      </c>
      <c r="AS123" s="56"/>
      <c r="AT123" s="48"/>
      <c r="AU123" s="57">
        <f t="shared" si="20"/>
        <v>2875000</v>
      </c>
      <c r="AV123" s="58">
        <v>2135000</v>
      </c>
      <c r="AW123" s="59" t="b">
        <f t="shared" si="26"/>
        <v>0</v>
      </c>
    </row>
    <row r="124" spans="1:49" ht="27.6" customHeight="1" x14ac:dyDescent="0.25">
      <c r="A124" s="3">
        <v>119</v>
      </c>
      <c r="B124" s="9" t="s">
        <v>123</v>
      </c>
      <c r="C124" s="9" t="s">
        <v>2334</v>
      </c>
      <c r="D124" s="9" t="s">
        <v>161</v>
      </c>
      <c r="E124" s="9" t="str">
        <f t="shared" si="27"/>
        <v>Bùi Nguyễn Ngọc Mai</v>
      </c>
      <c r="F124" s="9" t="b">
        <f t="shared" si="28"/>
        <v>0</v>
      </c>
      <c r="G124" s="9" t="s">
        <v>2340</v>
      </c>
      <c r="H124" s="9" t="str">
        <f t="shared" si="29"/>
        <v>2017</v>
      </c>
      <c r="I124" s="9" t="s">
        <v>44</v>
      </c>
      <c r="J124" s="9" t="str">
        <f t="shared" si="30"/>
        <v>1CI3</v>
      </c>
      <c r="K124" s="9">
        <v>115</v>
      </c>
      <c r="L124" s="9">
        <v>20</v>
      </c>
      <c r="M124" s="9" t="s">
        <v>36</v>
      </c>
      <c r="N124" s="9" t="s">
        <v>92</v>
      </c>
      <c r="O124" s="9"/>
      <c r="P124" s="9"/>
      <c r="Q124" s="9"/>
      <c r="R124" s="9"/>
      <c r="S124" s="9" t="s">
        <v>2654</v>
      </c>
      <c r="T124" s="9" t="s">
        <v>2655</v>
      </c>
      <c r="U124" s="9" t="s">
        <v>2656</v>
      </c>
      <c r="V124" s="30" t="s">
        <v>3783</v>
      </c>
      <c r="W124" s="48">
        <v>2</v>
      </c>
      <c r="X124" s="48">
        <f>INDEX(table1,MATCH($K124,'Tham chiếu'!$A$3:$A$13,1),MATCH(DS!$L124,'Tham chiếu'!$B$2:$M$2,1))</f>
        <v>50</v>
      </c>
      <c r="Y124" s="49">
        <v>2</v>
      </c>
      <c r="Z124" s="48">
        <f>INDEX(table1,MATCH($K124,'Tham chiếu'!$A$3:$A$13,1),MATCH(DS!$L124,'Tham chiếu'!$B$2:$M$2,1))</f>
        <v>50</v>
      </c>
      <c r="AA124" s="50">
        <v>2</v>
      </c>
      <c r="AB124" s="50">
        <f>INDEX(table2,MATCH($K124,'Tham chiếu'!$A$17:$A$25,1),MATCH(DS!$L124,'Tham chiếu'!$B$16:$S$16,1))</f>
        <v>1</v>
      </c>
      <c r="AC124" s="53">
        <v>2</v>
      </c>
      <c r="AD124" s="73">
        <f>INDEX(table4,MATCH($K124,'Tham chiếu'!$A$41:$A$49,1),MATCH(DS!$L124,'Tham chiếu'!$B$40:$T$40,1))</f>
        <v>1</v>
      </c>
      <c r="AE124" s="54">
        <v>1</v>
      </c>
      <c r="AF124" s="74">
        <f>INDEX(table3,MATCH($K124,'Tham chiếu'!$A$29:$A$37,1),MATCH(DS!$L124,'Tham chiếu'!$B$28:$T$28,1))</f>
        <v>1</v>
      </c>
      <c r="AG124" s="48">
        <v>1</v>
      </c>
      <c r="AH124" s="48">
        <f>INDEX(table5,MATCH($K124,'Tham chiếu'!$A$53:$A$61,1),MATCH(DS!$L124,'Tham chiếu'!$B$52:$T$52,1))</f>
        <v>1</v>
      </c>
      <c r="AI124" s="49">
        <v>2</v>
      </c>
      <c r="AJ124" s="48">
        <f>INDEX(table5,MATCH($K124,'Tham chiếu'!$A$53:$A$61,1),MATCH(DS!$L124,'Tham chiếu'!$B$52:$T$52,1))</f>
        <v>1</v>
      </c>
      <c r="AK124" s="53">
        <v>2</v>
      </c>
      <c r="AL124" s="48">
        <f>INDEX(table5,MATCH($K124,'Tham chiếu'!$A$53:$A$61,1),MATCH(DS!$L124,'Tham chiếu'!$B$52:$T$52,1))</f>
        <v>1</v>
      </c>
      <c r="AM124" s="50">
        <v>2</v>
      </c>
      <c r="AN124" s="50">
        <f>INDEX(table2,MATCH($K124,'Tham chiếu'!$A$17:$A$25,1),MATCH(DS!$L124,'Tham chiếu'!$B$16:$S$16,1))</f>
        <v>1</v>
      </c>
      <c r="AO124" s="54">
        <v>2</v>
      </c>
      <c r="AP124" s="48">
        <f>INDEX(table3,MATCH($K124,'Tham chiếu'!$A$29:$A$37,1),MATCH(DS!$L124,'Tham chiếu'!$B$28:$T$28,1))</f>
        <v>1</v>
      </c>
      <c r="AQ124" s="48">
        <v>2</v>
      </c>
      <c r="AR124" s="77">
        <f>INDEX(table7,MATCH($K124,'Tham chiếu'!$A$78:$A$87,1),MATCH(DS!$L124,'Tham chiếu'!$B$77:$T$77,1))</f>
        <v>1</v>
      </c>
      <c r="AS124" s="49">
        <v>2</v>
      </c>
      <c r="AT124" s="48">
        <f>INDEX(table6,MATCH($K124,'Tham chiếu'!$A$65:$A$74,1),MATCH(DS!$L124,'Tham chiếu'!$B$64:$T$64,1))</f>
        <v>1</v>
      </c>
      <c r="AU124" s="57">
        <f t="shared" si="20"/>
        <v>4660000</v>
      </c>
      <c r="AV124" s="58">
        <v>2918000</v>
      </c>
      <c r="AW124" s="59" t="b">
        <f t="shared" si="26"/>
        <v>0</v>
      </c>
    </row>
    <row r="125" spans="1:49" ht="24" customHeight="1" x14ac:dyDescent="0.25">
      <c r="A125" s="3">
        <v>120</v>
      </c>
      <c r="B125" s="9" t="s">
        <v>123</v>
      </c>
      <c r="C125" s="9" t="s">
        <v>1988</v>
      </c>
      <c r="D125" s="9" t="s">
        <v>34</v>
      </c>
      <c r="E125" s="9" t="str">
        <f t="shared" si="27"/>
        <v>Hoàng Hạnh Minh</v>
      </c>
      <c r="F125" s="9" t="b">
        <f t="shared" si="28"/>
        <v>0</v>
      </c>
      <c r="G125" s="9" t="s">
        <v>1495</v>
      </c>
      <c r="H125" s="9" t="str">
        <f t="shared" si="29"/>
        <v>2017</v>
      </c>
      <c r="I125" s="9" t="s">
        <v>44</v>
      </c>
      <c r="J125" s="9" t="str">
        <f t="shared" si="30"/>
        <v>1CI3</v>
      </c>
      <c r="K125" s="48">
        <v>122</v>
      </c>
      <c r="L125" s="48">
        <v>21</v>
      </c>
      <c r="M125" s="9" t="s">
        <v>36</v>
      </c>
      <c r="N125" s="9" t="s">
        <v>92</v>
      </c>
      <c r="O125" s="9"/>
      <c r="P125" s="9"/>
      <c r="Q125" s="9"/>
      <c r="R125" s="9"/>
      <c r="S125" s="9" t="s">
        <v>1989</v>
      </c>
      <c r="T125" s="9" t="s">
        <v>1990</v>
      </c>
      <c r="U125" s="9" t="s">
        <v>1991</v>
      </c>
      <c r="V125" s="30" t="s">
        <v>3784</v>
      </c>
      <c r="W125" s="9">
        <v>2</v>
      </c>
      <c r="X125" s="48">
        <f>INDEX(table1,MATCH($K125,'Tham chiếu'!$A$3:$A$13,1),MATCH(DS!$L125,'Tham chiếu'!$B$2:$M$2,1))</f>
        <v>50</v>
      </c>
      <c r="Y125" s="9">
        <v>2</v>
      </c>
      <c r="Z125" s="48">
        <f>INDEX(table1,MATCH($K125,'Tham chiếu'!$A$3:$A$13,1),MATCH(DS!$L125,'Tham chiếu'!$B$2:$M$2,1))</f>
        <v>50</v>
      </c>
      <c r="AA125" s="9">
        <v>2</v>
      </c>
      <c r="AB125" s="50" t="str">
        <f>INDEX(table2,MATCH($K125,'Tham chiếu'!$A$17:$A$25,1),MATCH(DS!$L125,'Tham chiếu'!$B$16:$S$16,1))</f>
        <v>2A</v>
      </c>
      <c r="AC125" s="9">
        <v>2</v>
      </c>
      <c r="AD125" s="73" t="str">
        <f>INDEX(table4,MATCH($K125,'Tham chiếu'!$A$41:$A$49,1),MATCH(DS!$L125,'Tham chiếu'!$B$40:$T$40,1))</f>
        <v>2A</v>
      </c>
      <c r="AE125" s="9"/>
      <c r="AF125" s="74"/>
      <c r="AG125" s="9">
        <v>2</v>
      </c>
      <c r="AH125" s="48">
        <f>INDEX(table5,MATCH($K125,'Tham chiếu'!$A$53:$A$61,1),MATCH(DS!$L125,'Tham chiếu'!$B$52:$T$52,1))</f>
        <v>2</v>
      </c>
      <c r="AI125" s="9">
        <v>1</v>
      </c>
      <c r="AJ125" s="48">
        <f>INDEX(table5,MATCH($K125,'Tham chiếu'!$A$53:$A$61,1),MATCH(DS!$L125,'Tham chiếu'!$B$52:$T$52,1))</f>
        <v>2</v>
      </c>
      <c r="AK125" s="9">
        <v>1</v>
      </c>
      <c r="AL125" s="48">
        <f>INDEX(table5,MATCH($K125,'Tham chiếu'!$A$53:$A$61,1),MATCH(DS!$L125,'Tham chiếu'!$B$52:$T$52,1))</f>
        <v>2</v>
      </c>
      <c r="AM125" s="9">
        <v>1</v>
      </c>
      <c r="AN125" s="50" t="str">
        <f>INDEX(table2,MATCH($K125,'Tham chiếu'!$A$17:$A$25,1),MATCH(DS!$L125,'Tham chiếu'!$B$16:$S$16,1))</f>
        <v>2A</v>
      </c>
      <c r="AO125" s="9">
        <v>1</v>
      </c>
      <c r="AP125" s="48" t="str">
        <f>INDEX(table3,MATCH($K125,'Tham chiếu'!$A$29:$A$37,1),MATCH(DS!$L125,'Tham chiếu'!$B$28:$T$28,1))</f>
        <v>2A</v>
      </c>
      <c r="AQ125" s="48">
        <v>1</v>
      </c>
      <c r="AR125" s="77">
        <f>INDEX(table7,MATCH($K125,'Tham chiếu'!$A$78:$A$87,1),MATCH(DS!$L125,'Tham chiếu'!$B$77:$T$77,1))</f>
        <v>1</v>
      </c>
      <c r="AS125" s="9">
        <v>1</v>
      </c>
      <c r="AT125" s="48">
        <f>INDEX(table6,MATCH($K125,'Tham chiếu'!$A$65:$A$74,1),MATCH(DS!$L125,'Tham chiếu'!$B$64:$T$64,1))</f>
        <v>2</v>
      </c>
      <c r="AU125" s="57">
        <f t="shared" si="20"/>
        <v>3376000</v>
      </c>
      <c r="AV125" s="58">
        <v>2592000</v>
      </c>
      <c r="AW125" s="59" t="b">
        <f t="shared" si="26"/>
        <v>0</v>
      </c>
    </row>
    <row r="126" spans="1:49" ht="24.6" customHeight="1" x14ac:dyDescent="0.25">
      <c r="A126" s="3">
        <v>121</v>
      </c>
      <c r="B126" s="9" t="s">
        <v>16</v>
      </c>
      <c r="C126" s="9" t="s">
        <v>89</v>
      </c>
      <c r="D126" s="9" t="s">
        <v>90</v>
      </c>
      <c r="E126" s="9" t="str">
        <f t="shared" si="27"/>
        <v>NGUYỄN TUẤN MINH</v>
      </c>
      <c r="F126" s="9" t="b">
        <f t="shared" si="28"/>
        <v>0</v>
      </c>
      <c r="G126" s="9" t="s">
        <v>91</v>
      </c>
      <c r="H126" s="9" t="str">
        <f t="shared" si="29"/>
        <v>2017</v>
      </c>
      <c r="I126" s="9" t="s">
        <v>18</v>
      </c>
      <c r="J126" s="9" t="str">
        <f t="shared" si="30"/>
        <v>1CI3</v>
      </c>
      <c r="K126" s="48">
        <v>125</v>
      </c>
      <c r="L126" s="48">
        <v>30</v>
      </c>
      <c r="M126" s="9" t="s">
        <v>36</v>
      </c>
      <c r="N126" s="9" t="s">
        <v>92</v>
      </c>
      <c r="O126" s="9"/>
      <c r="P126" s="9"/>
      <c r="Q126" s="9"/>
      <c r="R126" s="9"/>
      <c r="S126" s="9" t="s">
        <v>93</v>
      </c>
      <c r="T126" s="9" t="s">
        <v>94</v>
      </c>
      <c r="U126" s="9" t="s">
        <v>95</v>
      </c>
      <c r="V126" s="30" t="s">
        <v>3785</v>
      </c>
      <c r="W126" s="9">
        <v>1</v>
      </c>
      <c r="X126" s="48">
        <f>INDEX(table1,MATCH($K126,'Tham chiếu'!$A$3:$A$13,1),MATCH(DS!$L126,'Tham chiếu'!$B$2:$M$2,1))</f>
        <v>58</v>
      </c>
      <c r="Y126" s="9">
        <v>1</v>
      </c>
      <c r="Z126" s="48">
        <f>INDEX(table1,MATCH($K126,'Tham chiếu'!$A$3:$A$13,1),MATCH(DS!$L126,'Tham chiếu'!$B$2:$M$2,1))</f>
        <v>58</v>
      </c>
      <c r="AA126" s="9">
        <v>2</v>
      </c>
      <c r="AB126" s="50" t="str">
        <f>INDEX(table2,MATCH($K126,'Tham chiếu'!$A$17:$A$25,1),MATCH(DS!$L126,'Tham chiếu'!$B$16:$S$16,1))</f>
        <v>3B</v>
      </c>
      <c r="AC126" s="9"/>
      <c r="AD126" s="73" t="str">
        <f>INDEX(table4,MATCH($K126,'Tham chiếu'!$A$41:$A$49,1),MATCH(DS!$L126,'Tham chiếu'!$B$40:$T$40,1))</f>
        <v>3B</v>
      </c>
      <c r="AE126" s="9">
        <v>2</v>
      </c>
      <c r="AF126" s="74" t="str">
        <f>INDEX(table3,MATCH($K126,'Tham chiếu'!$A$29:$A$37,1),MATCH(DS!$L126,'Tham chiếu'!$B$28:$T$28,1))</f>
        <v>3B</v>
      </c>
      <c r="AG126" s="9">
        <v>1</v>
      </c>
      <c r="AH126" s="48">
        <f>INDEX(table5,MATCH($K126,'Tham chiếu'!$A$53:$A$61,1),MATCH(DS!$L126,'Tham chiếu'!$B$52:$T$52,1))</f>
        <v>4</v>
      </c>
      <c r="AI126" s="9">
        <v>1</v>
      </c>
      <c r="AJ126" s="48">
        <f>INDEX(table5,MATCH($K126,'Tham chiếu'!$A$53:$A$61,1),MATCH(DS!$L126,'Tham chiếu'!$B$52:$T$52,1))</f>
        <v>4</v>
      </c>
      <c r="AK126" s="9">
        <v>1</v>
      </c>
      <c r="AL126" s="48">
        <f>INDEX(table5,MATCH($K126,'Tham chiếu'!$A$53:$A$61,1),MATCH(DS!$L126,'Tham chiếu'!$B$52:$T$52,1))</f>
        <v>4</v>
      </c>
      <c r="AM126" s="9">
        <v>1</v>
      </c>
      <c r="AN126" s="50" t="str">
        <f>INDEX(table2,MATCH($K126,'Tham chiếu'!$A$17:$A$25,1),MATCH(DS!$L126,'Tham chiếu'!$B$16:$S$16,1))</f>
        <v>3B</v>
      </c>
      <c r="AO126" s="9">
        <v>1</v>
      </c>
      <c r="AP126" s="48" t="str">
        <f>INDEX(table3,MATCH($K126,'Tham chiếu'!$A$29:$A$37,1),MATCH(DS!$L126,'Tham chiếu'!$B$28:$T$28,1))</f>
        <v>3B</v>
      </c>
      <c r="AQ126" s="48">
        <v>1</v>
      </c>
      <c r="AR126" s="77">
        <f>INDEX(table7,MATCH($K126,'Tham chiếu'!$A$78:$A$87,1),MATCH(DS!$L126,'Tham chiếu'!$B$77:$T$77,1))</f>
        <v>2</v>
      </c>
      <c r="AS126" s="9">
        <v>1</v>
      </c>
      <c r="AT126" s="48">
        <f>INDEX(table6,MATCH($K126,'Tham chiếu'!$A$65:$A$74,1),MATCH(DS!$L126,'Tham chiếu'!$B$64:$T$64,1))</f>
        <v>3</v>
      </c>
      <c r="AU126" s="57">
        <f t="shared" si="20"/>
        <v>2845000</v>
      </c>
      <c r="AV126" s="66">
        <v>2592000</v>
      </c>
      <c r="AW126" s="59" t="b">
        <f t="shared" si="26"/>
        <v>0</v>
      </c>
    </row>
    <row r="127" spans="1:49" ht="27.6" customHeight="1" x14ac:dyDescent="0.25">
      <c r="A127" s="3">
        <v>122</v>
      </c>
      <c r="B127" s="9" t="s">
        <v>123</v>
      </c>
      <c r="C127" s="9" t="s">
        <v>1596</v>
      </c>
      <c r="D127" s="9" t="s">
        <v>276</v>
      </c>
      <c r="E127" s="9" t="str">
        <f t="shared" si="27"/>
        <v>Vũ Hà Kiều My</v>
      </c>
      <c r="F127" s="9" t="b">
        <f t="shared" si="28"/>
        <v>0</v>
      </c>
      <c r="G127" s="9" t="s">
        <v>791</v>
      </c>
      <c r="H127" s="9" t="str">
        <f t="shared" si="29"/>
        <v>2017</v>
      </c>
      <c r="I127" s="9" t="s">
        <v>44</v>
      </c>
      <c r="J127" s="9" t="str">
        <f t="shared" si="30"/>
        <v>1CI3</v>
      </c>
      <c r="K127" s="48">
        <v>120</v>
      </c>
      <c r="L127" s="48">
        <v>23</v>
      </c>
      <c r="M127" s="9" t="s">
        <v>36</v>
      </c>
      <c r="N127" s="9" t="s">
        <v>92</v>
      </c>
      <c r="O127" s="9"/>
      <c r="P127" s="9"/>
      <c r="Q127" s="9"/>
      <c r="R127" s="9"/>
      <c r="S127" s="9" t="s">
        <v>1597</v>
      </c>
      <c r="T127" s="9" t="s">
        <v>1598</v>
      </c>
      <c r="U127" s="9" t="s">
        <v>1599</v>
      </c>
      <c r="V127" s="30" t="s">
        <v>3786</v>
      </c>
      <c r="W127" s="9">
        <v>1</v>
      </c>
      <c r="X127" s="48">
        <f>INDEX(table1,MATCH($K127,'Tham chiếu'!$A$3:$A$13,1),MATCH(DS!$L127,'Tham chiếu'!$B$2:$M$2,1))</f>
        <v>50</v>
      </c>
      <c r="Y127" s="9">
        <v>1</v>
      </c>
      <c r="Z127" s="48">
        <f>INDEX(table1,MATCH($K127,'Tham chiếu'!$A$3:$A$13,1),MATCH(DS!$L127,'Tham chiếu'!$B$2:$M$2,1))</f>
        <v>50</v>
      </c>
      <c r="AA127" s="9"/>
      <c r="AB127" s="50"/>
      <c r="AC127" s="9">
        <v>2</v>
      </c>
      <c r="AD127" s="73" t="str">
        <f>INDEX(table4,MATCH($K127,'Tham chiếu'!$A$41:$A$49,1),MATCH(DS!$L127,'Tham chiếu'!$B$40:$T$40,1))</f>
        <v>2A</v>
      </c>
      <c r="AE127" s="9"/>
      <c r="AF127" s="74"/>
      <c r="AG127" s="9">
        <v>1</v>
      </c>
      <c r="AH127" s="48">
        <f>INDEX(table5,MATCH($K127,'Tham chiếu'!$A$53:$A$61,1),MATCH(DS!$L127,'Tham chiếu'!$B$52:$T$52,1))</f>
        <v>3</v>
      </c>
      <c r="AI127" s="9">
        <v>2</v>
      </c>
      <c r="AJ127" s="48">
        <f>INDEX(table5,MATCH($K127,'Tham chiếu'!$A$53:$A$61,1),MATCH(DS!$L127,'Tham chiếu'!$B$52:$T$52,1))</f>
        <v>3</v>
      </c>
      <c r="AK127" s="9">
        <v>2</v>
      </c>
      <c r="AL127" s="48">
        <f>INDEX(table5,MATCH($K127,'Tham chiếu'!$A$53:$A$61,1),MATCH(DS!$L127,'Tham chiếu'!$B$52:$T$52,1))</f>
        <v>3</v>
      </c>
      <c r="AM127" s="9">
        <v>1</v>
      </c>
      <c r="AN127" s="50" t="str">
        <f>INDEX(table2,MATCH($K127,'Tham chiếu'!$A$17:$A$25,1),MATCH(DS!$L127,'Tham chiếu'!$B$16:$S$16,1))</f>
        <v>2A</v>
      </c>
      <c r="AO127" s="9">
        <v>1</v>
      </c>
      <c r="AP127" s="48" t="str">
        <f>INDEX(table3,MATCH($K127,'Tham chiếu'!$A$29:$A$37,1),MATCH(DS!$L127,'Tham chiếu'!$B$28:$T$28,1))</f>
        <v>2A</v>
      </c>
      <c r="AQ127" s="48">
        <v>1</v>
      </c>
      <c r="AR127" s="77">
        <f>INDEX(table7,MATCH($K127,'Tham chiếu'!$A$78:$A$87,1),MATCH(DS!$L127,'Tham chiếu'!$B$77:$T$77,1))</f>
        <v>1</v>
      </c>
      <c r="AS127" s="9">
        <v>1</v>
      </c>
      <c r="AT127" s="48">
        <f>INDEX(table6,MATCH($K127,'Tham chiếu'!$A$65:$A$74,1),MATCH(DS!$L127,'Tham chiếu'!$B$64:$T$64,1))</f>
        <v>2</v>
      </c>
      <c r="AU127" s="57">
        <f t="shared" si="20"/>
        <v>2549000</v>
      </c>
      <c r="AV127" s="58">
        <v>2409000</v>
      </c>
      <c r="AW127" s="59" t="b">
        <f t="shared" si="26"/>
        <v>0</v>
      </c>
    </row>
    <row r="128" spans="1:49" ht="27.6" customHeight="1" x14ac:dyDescent="0.25">
      <c r="A128" s="3">
        <v>123</v>
      </c>
      <c r="B128" s="9" t="s">
        <v>123</v>
      </c>
      <c r="C128" s="9" t="s">
        <v>1729</v>
      </c>
      <c r="D128" s="9" t="s">
        <v>18</v>
      </c>
      <c r="E128" s="9" t="str">
        <f t="shared" si="27"/>
        <v>Lê Nhật Nam</v>
      </c>
      <c r="F128" s="9" t="b">
        <f t="shared" si="28"/>
        <v>0</v>
      </c>
      <c r="G128" s="9" t="s">
        <v>1426</v>
      </c>
      <c r="H128" s="9" t="str">
        <f t="shared" si="29"/>
        <v>2017</v>
      </c>
      <c r="I128" s="9" t="s">
        <v>18</v>
      </c>
      <c r="J128" s="9" t="str">
        <f t="shared" si="30"/>
        <v>1CI3</v>
      </c>
      <c r="K128" s="48">
        <v>120</v>
      </c>
      <c r="L128" s="48">
        <v>23</v>
      </c>
      <c r="M128" s="9" t="s">
        <v>36</v>
      </c>
      <c r="N128" s="9" t="s">
        <v>92</v>
      </c>
      <c r="O128" s="9"/>
      <c r="P128" s="9"/>
      <c r="Q128" s="9"/>
      <c r="R128" s="9"/>
      <c r="S128" s="9" t="s">
        <v>1730</v>
      </c>
      <c r="T128" s="9" t="s">
        <v>1731</v>
      </c>
      <c r="U128" s="9" t="s">
        <v>1732</v>
      </c>
      <c r="V128" s="30" t="s">
        <v>3787</v>
      </c>
      <c r="W128" s="9">
        <v>1</v>
      </c>
      <c r="X128" s="48">
        <f>INDEX(table1,MATCH($K128,'Tham chiếu'!$A$3:$A$13,1),MATCH(DS!$L128,'Tham chiếu'!$B$2:$M$2,1))</f>
        <v>50</v>
      </c>
      <c r="Y128" s="9">
        <v>1</v>
      </c>
      <c r="Z128" s="48">
        <f>INDEX(table1,MATCH($K128,'Tham chiếu'!$A$3:$A$13,1),MATCH(DS!$L128,'Tham chiếu'!$B$2:$M$2,1))</f>
        <v>50</v>
      </c>
      <c r="AA128" s="9">
        <v>2</v>
      </c>
      <c r="AB128" s="50" t="str">
        <f>INDEX(table2,MATCH($K128,'Tham chiếu'!$A$17:$A$25,1),MATCH(DS!$L128,'Tham chiếu'!$B$16:$S$16,1))</f>
        <v>2A</v>
      </c>
      <c r="AC128" s="9"/>
      <c r="AD128" s="73" t="str">
        <f>INDEX(table4,MATCH($K128,'Tham chiếu'!$A$41:$A$49,1),MATCH(DS!$L128,'Tham chiếu'!$B$40:$T$40,1))</f>
        <v>2A</v>
      </c>
      <c r="AE128" s="9">
        <v>2</v>
      </c>
      <c r="AF128" s="74" t="str">
        <f>INDEX(table3,MATCH($K128,'Tham chiếu'!$A$29:$A$37,1),MATCH(DS!$L128,'Tham chiếu'!$B$28:$T$28,1))</f>
        <v>2A</v>
      </c>
      <c r="AG128" s="9">
        <v>2</v>
      </c>
      <c r="AH128" s="48">
        <f>INDEX(table5,MATCH($K128,'Tham chiếu'!$A$53:$A$61,1),MATCH(DS!$L128,'Tham chiếu'!$B$52:$T$52,1))</f>
        <v>3</v>
      </c>
      <c r="AI128" s="9">
        <v>2</v>
      </c>
      <c r="AJ128" s="48">
        <f>INDEX(table5,MATCH($K128,'Tham chiếu'!$A$53:$A$61,1),MATCH(DS!$L128,'Tham chiếu'!$B$52:$T$52,1))</f>
        <v>3</v>
      </c>
      <c r="AK128" s="9">
        <v>2</v>
      </c>
      <c r="AL128" s="48">
        <f>INDEX(table5,MATCH($K128,'Tham chiếu'!$A$53:$A$61,1),MATCH(DS!$L128,'Tham chiếu'!$B$52:$T$52,1))</f>
        <v>3</v>
      </c>
      <c r="AM128" s="9">
        <v>2</v>
      </c>
      <c r="AN128" s="50" t="str">
        <f>INDEX(table2,MATCH($K128,'Tham chiếu'!$A$17:$A$25,1),MATCH(DS!$L128,'Tham chiếu'!$B$16:$S$16,1))</f>
        <v>2A</v>
      </c>
      <c r="AO128" s="9">
        <v>2</v>
      </c>
      <c r="AP128" s="48" t="str">
        <f>INDEX(table3,MATCH($K128,'Tham chiếu'!$A$29:$A$37,1),MATCH(DS!$L128,'Tham chiếu'!$B$28:$T$28,1))</f>
        <v>2A</v>
      </c>
      <c r="AQ128" s="48">
        <v>1</v>
      </c>
      <c r="AR128" s="77">
        <f>INDEX(table7,MATCH($K128,'Tham chiếu'!$A$78:$A$87,1),MATCH(DS!$L128,'Tham chiếu'!$B$77:$T$77,1))</f>
        <v>1</v>
      </c>
      <c r="AS128" s="9">
        <v>1</v>
      </c>
      <c r="AT128" s="48">
        <f>INDEX(table6,MATCH($K128,'Tham chiếu'!$A$65:$A$74,1),MATCH(DS!$L128,'Tham chiếu'!$B$64:$T$64,1))</f>
        <v>2</v>
      </c>
      <c r="AU128" s="57">
        <f t="shared" si="20"/>
        <v>3654000</v>
      </c>
      <c r="AV128" s="58">
        <v>2140000</v>
      </c>
      <c r="AW128" s="59" t="b">
        <f t="shared" si="26"/>
        <v>0</v>
      </c>
    </row>
    <row r="129" spans="1:49" ht="27.6" customHeight="1" x14ac:dyDescent="0.25">
      <c r="A129" s="3">
        <v>124</v>
      </c>
      <c r="B129" s="9" t="s">
        <v>123</v>
      </c>
      <c r="C129" s="9" t="s">
        <v>172</v>
      </c>
      <c r="D129" s="9" t="s">
        <v>18</v>
      </c>
      <c r="E129" s="9" t="str">
        <f t="shared" si="27"/>
        <v>Phạm Lê Thành Nam</v>
      </c>
      <c r="F129" s="9" t="b">
        <f t="shared" si="28"/>
        <v>0</v>
      </c>
      <c r="G129" s="9" t="s">
        <v>173</v>
      </c>
      <c r="H129" s="9" t="str">
        <f t="shared" si="29"/>
        <v>2017</v>
      </c>
      <c r="I129" s="9" t="s">
        <v>18</v>
      </c>
      <c r="J129" s="9" t="str">
        <f t="shared" si="30"/>
        <v>1CI3</v>
      </c>
      <c r="K129" s="48">
        <v>125</v>
      </c>
      <c r="L129" s="48">
        <v>24</v>
      </c>
      <c r="M129" s="9" t="s">
        <v>36</v>
      </c>
      <c r="N129" s="9" t="s">
        <v>92</v>
      </c>
      <c r="O129" s="9"/>
      <c r="P129" s="9"/>
      <c r="Q129" s="9"/>
      <c r="R129" s="9"/>
      <c r="S129" s="9" t="s">
        <v>174</v>
      </c>
      <c r="T129" s="9" t="s">
        <v>175</v>
      </c>
      <c r="U129" s="9" t="s">
        <v>176</v>
      </c>
      <c r="V129" s="30" t="s">
        <v>3788</v>
      </c>
      <c r="W129" s="9"/>
      <c r="X129" s="48"/>
      <c r="Y129" s="9">
        <v>1</v>
      </c>
      <c r="Z129" s="48">
        <f>INDEX(table1,MATCH($K129,'Tham chiếu'!$A$3:$A$13,1),MATCH(DS!$L129,'Tham chiếu'!$B$2:$M$2,1))</f>
        <v>55</v>
      </c>
      <c r="AA129" s="9">
        <v>2</v>
      </c>
      <c r="AB129" s="50" t="str">
        <f>INDEX(table2,MATCH($K129,'Tham chiếu'!$A$17:$A$25,1),MATCH(DS!$L129,'Tham chiếu'!$B$16:$S$16,1))</f>
        <v>2B</v>
      </c>
      <c r="AC129" s="9"/>
      <c r="AD129" s="73">
        <f>INDEX(table4,MATCH($K129,'Tham chiếu'!$A$41:$A$49,1),MATCH(DS!$L129,'Tham chiếu'!$B$40:$T$40,1))</f>
        <v>3</v>
      </c>
      <c r="AE129" s="9">
        <v>2</v>
      </c>
      <c r="AF129" s="74" t="str">
        <f>INDEX(table3,MATCH($K129,'Tham chiếu'!$A$29:$A$37,1),MATCH(DS!$L129,'Tham chiếu'!$B$28:$T$28,1))</f>
        <v>2B</v>
      </c>
      <c r="AG129" s="9">
        <v>1</v>
      </c>
      <c r="AH129" s="48">
        <f>INDEX(table5,MATCH($K129,'Tham chiếu'!$A$53:$A$61,1),MATCH(DS!$L129,'Tham chiếu'!$B$52:$T$52,1))</f>
        <v>3</v>
      </c>
      <c r="AI129" s="9">
        <v>2</v>
      </c>
      <c r="AJ129" s="48">
        <f>INDEX(table5,MATCH($K129,'Tham chiếu'!$A$53:$A$61,1),MATCH(DS!$L129,'Tham chiếu'!$B$52:$T$52,1))</f>
        <v>3</v>
      </c>
      <c r="AK129" s="9">
        <v>1</v>
      </c>
      <c r="AL129" s="48">
        <f>INDEX(table5,MATCH($K129,'Tham chiếu'!$A$53:$A$61,1),MATCH(DS!$L129,'Tham chiếu'!$B$52:$T$52,1))</f>
        <v>3</v>
      </c>
      <c r="AM129" s="9">
        <v>1</v>
      </c>
      <c r="AN129" s="50" t="str">
        <f>INDEX(table2,MATCH($K129,'Tham chiếu'!$A$17:$A$25,1),MATCH(DS!$L129,'Tham chiếu'!$B$16:$S$16,1))</f>
        <v>2B</v>
      </c>
      <c r="AO129" s="9">
        <v>1</v>
      </c>
      <c r="AP129" s="48" t="str">
        <f>INDEX(table3,MATCH($K129,'Tham chiếu'!$A$29:$A$37,1),MATCH(DS!$L129,'Tham chiếu'!$B$28:$T$28,1))</f>
        <v>2B</v>
      </c>
      <c r="AQ129" s="48">
        <v>1</v>
      </c>
      <c r="AR129" s="77">
        <f>INDEX(table7,MATCH($K129,'Tham chiếu'!$A$78:$A$87,1),MATCH(DS!$L129,'Tham chiếu'!$B$77:$T$77,1))</f>
        <v>2</v>
      </c>
      <c r="AS129" s="9">
        <v>1</v>
      </c>
      <c r="AT129" s="48">
        <f>INDEX(table6,MATCH($K129,'Tham chiếu'!$A$65:$A$74,1),MATCH(DS!$L129,'Tham chiếu'!$B$64:$T$64,1))</f>
        <v>3</v>
      </c>
      <c r="AU129" s="57">
        <f t="shared" si="20"/>
        <v>2829000</v>
      </c>
      <c r="AV129" s="58">
        <v>1842000</v>
      </c>
      <c r="AW129" s="59" t="b">
        <f t="shared" si="26"/>
        <v>0</v>
      </c>
    </row>
    <row r="130" spans="1:49" ht="27.6" customHeight="1" x14ac:dyDescent="0.25">
      <c r="A130" s="3">
        <v>125</v>
      </c>
      <c r="B130" s="9" t="s">
        <v>2364</v>
      </c>
      <c r="C130" s="9" t="s">
        <v>3464</v>
      </c>
      <c r="D130" s="9" t="s">
        <v>3465</v>
      </c>
      <c r="E130" s="9" t="str">
        <f t="shared" si="27"/>
        <v>Võ Hồng nam</v>
      </c>
      <c r="F130" s="9" t="b">
        <f t="shared" si="28"/>
        <v>0</v>
      </c>
      <c r="G130" s="9" t="s">
        <v>3466</v>
      </c>
      <c r="H130" s="9"/>
      <c r="I130" s="9" t="s">
        <v>18</v>
      </c>
      <c r="J130" s="9" t="str">
        <f t="shared" si="30"/>
        <v>1CI3</v>
      </c>
      <c r="K130" s="9">
        <v>120</v>
      </c>
      <c r="L130" s="9">
        <v>26</v>
      </c>
      <c r="M130" s="9" t="s">
        <v>36</v>
      </c>
      <c r="N130" s="9" t="s">
        <v>92</v>
      </c>
      <c r="O130" s="9"/>
      <c r="P130" s="9"/>
      <c r="Q130" s="9"/>
      <c r="R130" s="9"/>
      <c r="S130" s="9" t="s">
        <v>3467</v>
      </c>
      <c r="T130" s="9" t="s">
        <v>3468</v>
      </c>
      <c r="U130" s="9" t="s">
        <v>3469</v>
      </c>
      <c r="V130" s="30" t="s">
        <v>4268</v>
      </c>
      <c r="W130" s="48">
        <v>2</v>
      </c>
      <c r="X130" s="48">
        <f>INDEX(table1,MATCH($K13,'Tham chiếu'!$A$3:$A$13,1),MATCH(DS!$L13,'Tham chiếu'!$B$2:$M$2,1))</f>
        <v>50</v>
      </c>
      <c r="Y130" s="49">
        <v>2</v>
      </c>
      <c r="Z130" s="48">
        <f>INDEX(table1,MATCH($K130,'Tham chiếu'!$A$3:$A$13,1),MATCH(DS!$L130,'Tham chiếu'!$B$2:$M$2,1))</f>
        <v>50</v>
      </c>
      <c r="AA130" s="50">
        <v>2</v>
      </c>
      <c r="AB130" s="50" t="str">
        <f>INDEX(table2,MATCH($K130,'Tham chiếu'!$A$17:$A$25,1),MATCH(DS!$L130,'Tham chiếu'!$B$16:$S$16,1))</f>
        <v>2A</v>
      </c>
      <c r="AC130" s="53"/>
      <c r="AD130" s="73" t="str">
        <f>INDEX(table4,MATCH($K130,'Tham chiếu'!$A$41:$A$49,1),MATCH(DS!$L130,'Tham chiếu'!$B$40:$T$40,1))</f>
        <v>2B</v>
      </c>
      <c r="AE130" s="54">
        <v>2</v>
      </c>
      <c r="AF130" s="74" t="str">
        <f>INDEX(table3,MATCH($K130,'Tham chiếu'!$A$29:$A$37,1),MATCH(DS!$L130,'Tham chiếu'!$B$28:$T$28,1))</f>
        <v>2A</v>
      </c>
      <c r="AG130" s="48">
        <v>1</v>
      </c>
      <c r="AH130" s="48">
        <f>INDEX(table5,MATCH($K130,'Tham chiếu'!$A$53:$A$61,1),MATCH(DS!$L130,'Tham chiếu'!$B$52:$T$52,1))</f>
        <v>3</v>
      </c>
      <c r="AI130" s="49">
        <v>1</v>
      </c>
      <c r="AJ130" s="48">
        <f>INDEX(table5,MATCH($K130,'Tham chiếu'!$A$53:$A$61,1),MATCH(DS!$L130,'Tham chiếu'!$B$52:$T$52,1))</f>
        <v>3</v>
      </c>
      <c r="AK130" s="50">
        <v>1</v>
      </c>
      <c r="AL130" s="48">
        <f>INDEX(table5,MATCH($K130,'Tham chiếu'!$A$53:$A$61,1),MATCH(DS!$L130,'Tham chiếu'!$B$52:$T$52,1))</f>
        <v>3</v>
      </c>
      <c r="AM130" s="53">
        <v>1</v>
      </c>
      <c r="AN130" s="50" t="str">
        <f>INDEX(table2,MATCH($K130,'Tham chiếu'!$A$17:$A$25,1),MATCH(DS!$L130,'Tham chiếu'!$B$16:$S$16,1))</f>
        <v>2A</v>
      </c>
      <c r="AO130" s="54">
        <v>1</v>
      </c>
      <c r="AP130" s="48" t="str">
        <f>INDEX(table3,MATCH($K130,'Tham chiếu'!$A$29:$A$37,1),MATCH(DS!$L130,'Tham chiếu'!$B$28:$T$28,1))</f>
        <v>2A</v>
      </c>
      <c r="AQ130" s="48">
        <v>1</v>
      </c>
      <c r="AR130" s="77">
        <f>INDEX(table7,MATCH($K130,'Tham chiếu'!$A$78:$A$87,1),MATCH(DS!$L130,'Tham chiếu'!$B$77:$T$77,1))</f>
        <v>2</v>
      </c>
      <c r="AS130" s="49">
        <v>1</v>
      </c>
      <c r="AT130" s="48">
        <f>INDEX(table6,MATCH($K130,'Tham chiếu'!$A$65:$A$74,1),MATCH(DS!$L130,'Tham chiếu'!$B$64:$T$64,1))</f>
        <v>2</v>
      </c>
      <c r="AU130" s="57">
        <f t="shared" si="20"/>
        <v>3245000</v>
      </c>
      <c r="AV130" s="58">
        <v>3902000</v>
      </c>
      <c r="AW130" s="59" t="b">
        <f t="shared" si="26"/>
        <v>0</v>
      </c>
    </row>
    <row r="131" spans="1:49" ht="27.6" customHeight="1" x14ac:dyDescent="0.25">
      <c r="A131" s="3">
        <v>126</v>
      </c>
      <c r="B131" s="9" t="s">
        <v>123</v>
      </c>
      <c r="C131" s="9" t="s">
        <v>1160</v>
      </c>
      <c r="D131" s="9" t="s">
        <v>97</v>
      </c>
      <c r="E131" s="9" t="str">
        <f t="shared" si="27"/>
        <v>Nguyễn Khánh Ngọc</v>
      </c>
      <c r="F131" s="9" t="b">
        <f t="shared" si="28"/>
        <v>0</v>
      </c>
      <c r="G131" s="9" t="s">
        <v>1790</v>
      </c>
      <c r="H131" s="9" t="str">
        <f t="shared" ref="H131:H151" si="31">RIGHT(G131,4)</f>
        <v>2017</v>
      </c>
      <c r="I131" s="9" t="s">
        <v>44</v>
      </c>
      <c r="J131" s="9" t="str">
        <f t="shared" si="30"/>
        <v>1CI3</v>
      </c>
      <c r="K131" s="48">
        <v>115</v>
      </c>
      <c r="L131" s="48">
        <v>20</v>
      </c>
      <c r="M131" s="9" t="s">
        <v>36</v>
      </c>
      <c r="N131" s="9" t="s">
        <v>92</v>
      </c>
      <c r="O131" s="9"/>
      <c r="P131" s="9"/>
      <c r="Q131" s="9"/>
      <c r="R131" s="9"/>
      <c r="S131" s="9" t="s">
        <v>1791</v>
      </c>
      <c r="T131" s="9" t="s">
        <v>1792</v>
      </c>
      <c r="U131" s="9" t="s">
        <v>1793</v>
      </c>
      <c r="V131" s="30" t="s">
        <v>3757</v>
      </c>
      <c r="W131" s="9">
        <v>1</v>
      </c>
      <c r="X131" s="48">
        <f>INDEX(table1,MATCH($K131,'Tham chiếu'!$A$3:$A$13,1),MATCH(DS!$L131,'Tham chiếu'!$B$2:$M$2,1))</f>
        <v>50</v>
      </c>
      <c r="Y131" s="9">
        <v>1</v>
      </c>
      <c r="Z131" s="48">
        <f>INDEX(table1,MATCH($K131,'Tham chiếu'!$A$3:$A$13,1),MATCH(DS!$L131,'Tham chiếu'!$B$2:$M$2,1))</f>
        <v>50</v>
      </c>
      <c r="AA131" s="9">
        <v>1</v>
      </c>
      <c r="AB131" s="50">
        <f>INDEX(table2,MATCH($K131,'Tham chiếu'!$A$17:$A$25,1),MATCH(DS!$L131,'Tham chiếu'!$B$16:$S$16,1))</f>
        <v>1</v>
      </c>
      <c r="AC131" s="9">
        <v>2</v>
      </c>
      <c r="AD131" s="73">
        <f>INDEX(table4,MATCH($K131,'Tham chiếu'!$A$41:$A$49,1),MATCH(DS!$L131,'Tham chiếu'!$B$40:$T$40,1))</f>
        <v>1</v>
      </c>
      <c r="AE131" s="9"/>
      <c r="AF131" s="74"/>
      <c r="AG131" s="9">
        <v>1</v>
      </c>
      <c r="AH131" s="48">
        <f>INDEX(table5,MATCH($K131,'Tham chiếu'!$A$53:$A$61,1),MATCH(DS!$L131,'Tham chiếu'!$B$52:$T$52,1))</f>
        <v>1</v>
      </c>
      <c r="AI131" s="9">
        <v>2</v>
      </c>
      <c r="AJ131" s="48">
        <f>INDEX(table5,MATCH($K131,'Tham chiếu'!$A$53:$A$61,1),MATCH(DS!$L131,'Tham chiếu'!$B$52:$T$52,1))</f>
        <v>1</v>
      </c>
      <c r="AK131" s="9">
        <v>1</v>
      </c>
      <c r="AL131" s="48">
        <f>INDEX(table5,MATCH($K131,'Tham chiếu'!$A$53:$A$61,1),MATCH(DS!$L131,'Tham chiếu'!$B$52:$T$52,1))</f>
        <v>1</v>
      </c>
      <c r="AM131" s="9">
        <v>1</v>
      </c>
      <c r="AN131" s="50">
        <f>INDEX(table2,MATCH($K131,'Tham chiếu'!$A$17:$A$25,1),MATCH(DS!$L131,'Tham chiếu'!$B$16:$S$16,1))</f>
        <v>1</v>
      </c>
      <c r="AO131" s="9">
        <v>1</v>
      </c>
      <c r="AP131" s="48">
        <f>INDEX(table3,MATCH($K131,'Tham chiếu'!$A$29:$A$37,1),MATCH(DS!$L131,'Tham chiếu'!$B$28:$T$28,1))</f>
        <v>1</v>
      </c>
      <c r="AQ131" s="48">
        <v>1</v>
      </c>
      <c r="AR131" s="77">
        <f>INDEX(table7,MATCH($K131,'Tham chiếu'!$A$78:$A$87,1),MATCH(DS!$L131,'Tham chiếu'!$B$77:$T$77,1))</f>
        <v>1</v>
      </c>
      <c r="AS131" s="9"/>
      <c r="AT131" s="48"/>
      <c r="AU131" s="57">
        <f t="shared" si="20"/>
        <v>2317000</v>
      </c>
      <c r="AV131" s="58">
        <v>2352000</v>
      </c>
      <c r="AW131" s="59" t="b">
        <f t="shared" si="26"/>
        <v>0</v>
      </c>
    </row>
    <row r="132" spans="1:49" ht="27.6" customHeight="1" x14ac:dyDescent="0.25">
      <c r="A132" s="3">
        <v>127</v>
      </c>
      <c r="B132" s="9" t="s">
        <v>123</v>
      </c>
      <c r="C132" s="9" t="s">
        <v>1132</v>
      </c>
      <c r="D132" s="9" t="s">
        <v>1133</v>
      </c>
      <c r="E132" s="9" t="str">
        <f t="shared" si="27"/>
        <v>Nguyễn Lân Nhã</v>
      </c>
      <c r="F132" s="9" t="b">
        <f t="shared" si="28"/>
        <v>0</v>
      </c>
      <c r="G132" s="9" t="s">
        <v>1134</v>
      </c>
      <c r="H132" s="9" t="str">
        <f t="shared" si="31"/>
        <v>2017</v>
      </c>
      <c r="I132" s="9" t="s">
        <v>44</v>
      </c>
      <c r="J132" s="9" t="str">
        <f t="shared" si="30"/>
        <v>1CI3</v>
      </c>
      <c r="K132" s="48">
        <v>120</v>
      </c>
      <c r="L132" s="48">
        <v>19</v>
      </c>
      <c r="M132" s="9" t="s">
        <v>36</v>
      </c>
      <c r="N132" s="9" t="s">
        <v>92</v>
      </c>
      <c r="O132" s="9"/>
      <c r="P132" s="9"/>
      <c r="Q132" s="9"/>
      <c r="R132" s="9"/>
      <c r="S132" s="9" t="s">
        <v>1135</v>
      </c>
      <c r="T132" s="9" t="s">
        <v>1136</v>
      </c>
      <c r="U132" s="9" t="s">
        <v>1137</v>
      </c>
      <c r="V132" s="30" t="s">
        <v>3789</v>
      </c>
      <c r="W132" s="9">
        <v>1</v>
      </c>
      <c r="X132" s="48">
        <f>INDEX(table1,MATCH($K132,'Tham chiếu'!$A$3:$A$13,1),MATCH(DS!$L132,'Tham chiếu'!$B$2:$M$2,1))</f>
        <v>50</v>
      </c>
      <c r="Y132" s="9">
        <v>1</v>
      </c>
      <c r="Z132" s="48">
        <f>INDEX(table1,MATCH($K132,'Tham chiếu'!$A$3:$A$13,1),MATCH(DS!$L132,'Tham chiếu'!$B$2:$M$2,1))</f>
        <v>50</v>
      </c>
      <c r="AA132" s="9"/>
      <c r="AB132" s="50"/>
      <c r="AC132" s="9">
        <v>2</v>
      </c>
      <c r="AD132" s="73" t="str">
        <f>INDEX(table4,MATCH($K132,'Tham chiếu'!$A$41:$A$49,1),MATCH(DS!$L132,'Tham chiếu'!$B$40:$T$40,1))</f>
        <v>2A</v>
      </c>
      <c r="AE132" s="9"/>
      <c r="AF132" s="74"/>
      <c r="AG132" s="9">
        <v>2</v>
      </c>
      <c r="AH132" s="48">
        <f>INDEX(table5,MATCH($K132,'Tham chiếu'!$A$53:$A$61,1),MATCH(DS!$L132,'Tham chiếu'!$B$52:$T$52,1))</f>
        <v>2</v>
      </c>
      <c r="AI132" s="9">
        <v>2</v>
      </c>
      <c r="AJ132" s="48">
        <f>INDEX(table5,MATCH($K132,'Tham chiếu'!$A$53:$A$61,1),MATCH(DS!$L132,'Tham chiếu'!$B$52:$T$52,1))</f>
        <v>2</v>
      </c>
      <c r="AK132" s="9">
        <v>1</v>
      </c>
      <c r="AL132" s="48">
        <f>INDEX(table5,MATCH($K132,'Tham chiếu'!$A$53:$A$61,1),MATCH(DS!$L132,'Tham chiếu'!$B$52:$T$52,1))</f>
        <v>2</v>
      </c>
      <c r="AM132" s="9">
        <v>1</v>
      </c>
      <c r="AN132" s="50" t="str">
        <f>INDEX(table2,MATCH($K132,'Tham chiếu'!$A$17:$A$25,1),MATCH(DS!$L132,'Tham chiếu'!$B$16:$S$16,1))</f>
        <v>2A</v>
      </c>
      <c r="AO132" s="9"/>
      <c r="AP132" s="48"/>
      <c r="AQ132" s="48">
        <v>1</v>
      </c>
      <c r="AR132" s="77">
        <f>INDEX(table7,MATCH($K132,'Tham chiếu'!$A$78:$A$87,1),MATCH(DS!$L132,'Tham chiếu'!$B$77:$T$77,1))</f>
        <v>1</v>
      </c>
      <c r="AS132" s="9">
        <v>1</v>
      </c>
      <c r="AT132" s="48">
        <f>INDEX(table6,MATCH($K132,'Tham chiếu'!$A$65:$A$74,1),MATCH(DS!$L132,'Tham chiếu'!$B$64:$T$64,1))</f>
        <v>2</v>
      </c>
      <c r="AU132" s="57">
        <f t="shared" si="20"/>
        <v>2484000</v>
      </c>
      <c r="AV132" s="58">
        <v>1830000</v>
      </c>
      <c r="AW132" s="59" t="b">
        <f t="shared" si="26"/>
        <v>0</v>
      </c>
    </row>
    <row r="133" spans="1:49" ht="27.6" customHeight="1" x14ac:dyDescent="0.25">
      <c r="A133" s="3">
        <v>128</v>
      </c>
      <c r="B133" s="9" t="s">
        <v>123</v>
      </c>
      <c r="C133" s="9" t="s">
        <v>2335</v>
      </c>
      <c r="D133" s="9" t="s">
        <v>368</v>
      </c>
      <c r="E133" s="9" t="str">
        <f t="shared" si="27"/>
        <v>Trần Hoàng An Nhiên</v>
      </c>
      <c r="F133" s="9" t="b">
        <f t="shared" si="28"/>
        <v>0</v>
      </c>
      <c r="G133" s="9" t="s">
        <v>2341</v>
      </c>
      <c r="H133" s="9" t="str">
        <f t="shared" si="31"/>
        <v>2017</v>
      </c>
      <c r="I133" s="9" t="s">
        <v>44</v>
      </c>
      <c r="J133" s="9" t="str">
        <f t="shared" si="30"/>
        <v>1CI3</v>
      </c>
      <c r="K133" s="9">
        <v>125</v>
      </c>
      <c r="L133" s="9">
        <v>24</v>
      </c>
      <c r="M133" s="9" t="s">
        <v>36</v>
      </c>
      <c r="N133" s="9" t="s">
        <v>92</v>
      </c>
      <c r="O133" s="9"/>
      <c r="P133" s="9"/>
      <c r="Q133" s="9"/>
      <c r="R133" s="9"/>
      <c r="S133" s="9" t="s">
        <v>2657</v>
      </c>
      <c r="T133" s="9" t="s">
        <v>2658</v>
      </c>
      <c r="U133" s="9" t="s">
        <v>2659</v>
      </c>
      <c r="V133" s="30" t="s">
        <v>3724</v>
      </c>
      <c r="W133" s="48">
        <v>1</v>
      </c>
      <c r="X133" s="48">
        <f>INDEX(table1,MATCH($K133,'Tham chiếu'!$A$3:$A$13,1),MATCH(DS!$L133,'Tham chiếu'!$B$2:$M$2,1))</f>
        <v>55</v>
      </c>
      <c r="Y133" s="49"/>
      <c r="Z133" s="48"/>
      <c r="AA133" s="50"/>
      <c r="AB133" s="50"/>
      <c r="AC133" s="53">
        <v>2</v>
      </c>
      <c r="AD133" s="73">
        <f>INDEX(table4,MATCH($K133,'Tham chiếu'!$A$41:$A$49,1),MATCH(DS!$L133,'Tham chiếu'!$B$40:$T$40,1))</f>
        <v>3</v>
      </c>
      <c r="AE133" s="54"/>
      <c r="AF133" s="74"/>
      <c r="AG133" s="48">
        <v>1</v>
      </c>
      <c r="AH133" s="48">
        <f>INDEX(table5,MATCH($K133,'Tham chiếu'!$A$53:$A$61,1),MATCH(DS!$L133,'Tham chiếu'!$B$52:$T$52,1))</f>
        <v>3</v>
      </c>
      <c r="AI133" s="49">
        <v>2</v>
      </c>
      <c r="AJ133" s="48">
        <f>INDEX(table5,MATCH($K133,'Tham chiếu'!$A$53:$A$61,1),MATCH(DS!$L133,'Tham chiếu'!$B$52:$T$52,1))</f>
        <v>3</v>
      </c>
      <c r="AK133" s="53">
        <v>1</v>
      </c>
      <c r="AL133" s="48">
        <f>INDEX(table5,MATCH($K133,'Tham chiếu'!$A$53:$A$61,1),MATCH(DS!$L133,'Tham chiếu'!$B$52:$T$52,1))</f>
        <v>3</v>
      </c>
      <c r="AM133" s="50">
        <v>1</v>
      </c>
      <c r="AN133" s="50" t="str">
        <f>INDEX(table2,MATCH($K133,'Tham chiếu'!$A$17:$A$25,1),MATCH(DS!$L133,'Tham chiếu'!$B$16:$S$16,1))</f>
        <v>2B</v>
      </c>
      <c r="AO133" s="54">
        <v>1</v>
      </c>
      <c r="AP133" s="48" t="str">
        <f>INDEX(table3,MATCH($K133,'Tham chiếu'!$A$29:$A$37,1),MATCH(DS!$L133,'Tham chiếu'!$B$28:$T$28,1))</f>
        <v>2B</v>
      </c>
      <c r="AQ133" s="48">
        <v>1</v>
      </c>
      <c r="AR133" s="77">
        <f>INDEX(table7,MATCH($K133,'Tham chiếu'!$A$78:$A$87,1),MATCH(DS!$L133,'Tham chiếu'!$B$77:$T$77,1))</f>
        <v>2</v>
      </c>
      <c r="AS133" s="49"/>
      <c r="AT133" s="48"/>
      <c r="AU133" s="57">
        <f t="shared" si="20"/>
        <v>1839000</v>
      </c>
      <c r="AV133" s="58">
        <v>3035000</v>
      </c>
      <c r="AW133" s="59" t="b">
        <f t="shared" si="26"/>
        <v>0</v>
      </c>
    </row>
    <row r="134" spans="1:49" ht="18" customHeight="1" x14ac:dyDescent="0.25">
      <c r="A134" s="3">
        <v>129</v>
      </c>
      <c r="B134" s="9" t="s">
        <v>123</v>
      </c>
      <c r="C134" s="9" t="s">
        <v>483</v>
      </c>
      <c r="D134" s="9" t="s">
        <v>484</v>
      </c>
      <c r="E134" s="9" t="str">
        <f t="shared" si="27"/>
        <v>Lê Ngọc Minh Tâm</v>
      </c>
      <c r="F134" s="9" t="b">
        <f t="shared" si="28"/>
        <v>0</v>
      </c>
      <c r="G134" s="9" t="s">
        <v>485</v>
      </c>
      <c r="H134" s="9" t="str">
        <f t="shared" si="31"/>
        <v>2017</v>
      </c>
      <c r="I134" s="9" t="s">
        <v>44</v>
      </c>
      <c r="J134" s="9" t="str">
        <f t="shared" si="30"/>
        <v>1CI3</v>
      </c>
      <c r="K134" s="48">
        <v>117</v>
      </c>
      <c r="L134" s="48">
        <v>24</v>
      </c>
      <c r="M134" s="9" t="s">
        <v>36</v>
      </c>
      <c r="N134" s="9" t="s">
        <v>92</v>
      </c>
      <c r="O134" s="9"/>
      <c r="P134" s="9"/>
      <c r="Q134" s="9"/>
      <c r="R134" s="9"/>
      <c r="S134" s="9" t="s">
        <v>486</v>
      </c>
      <c r="T134" s="9" t="s">
        <v>487</v>
      </c>
      <c r="U134" s="9" t="s">
        <v>488</v>
      </c>
      <c r="V134" s="30" t="s">
        <v>3790</v>
      </c>
      <c r="W134" s="9">
        <v>2</v>
      </c>
      <c r="X134" s="48">
        <f>INDEX(table1,MATCH($K134,'Tham chiếu'!$A$3:$A$13,1),MATCH(DS!$L134,'Tham chiếu'!$B$2:$M$2,1))</f>
        <v>50</v>
      </c>
      <c r="Y134" s="9">
        <v>2</v>
      </c>
      <c r="Z134" s="48">
        <f>INDEX(table1,MATCH($K134,'Tham chiếu'!$A$3:$A$13,1),MATCH(DS!$L134,'Tham chiếu'!$B$2:$M$2,1))</f>
        <v>50</v>
      </c>
      <c r="AA134" s="9">
        <v>2</v>
      </c>
      <c r="AB134" s="50">
        <f>INDEX(table2,MATCH($K134,'Tham chiếu'!$A$17:$A$25,1),MATCH(DS!$L134,'Tham chiếu'!$B$16:$S$16,1))</f>
        <v>1</v>
      </c>
      <c r="AC134" s="9">
        <v>2</v>
      </c>
      <c r="AD134" s="73" t="str">
        <f>INDEX(table4,MATCH($K134,'Tham chiếu'!$A$41:$A$49,1),MATCH(DS!$L134,'Tham chiếu'!$B$40:$T$40,1))</f>
        <v>2A</v>
      </c>
      <c r="AE134" s="9"/>
      <c r="AF134" s="74"/>
      <c r="AG134" s="9">
        <v>2</v>
      </c>
      <c r="AH134" s="48">
        <f>INDEX(table5,MATCH($K134,'Tham chiếu'!$A$53:$A$61,1),MATCH(DS!$L134,'Tham chiếu'!$B$52:$T$52,1))</f>
        <v>2</v>
      </c>
      <c r="AI134" s="9">
        <v>2</v>
      </c>
      <c r="AJ134" s="48">
        <f>INDEX(table5,MATCH($K134,'Tham chiếu'!$A$53:$A$61,1),MATCH(DS!$L134,'Tham chiếu'!$B$52:$T$52,1))</f>
        <v>2</v>
      </c>
      <c r="AK134" s="9">
        <v>2</v>
      </c>
      <c r="AL134" s="48">
        <f>INDEX(table5,MATCH($K134,'Tham chiếu'!$A$53:$A$61,1),MATCH(DS!$L134,'Tham chiếu'!$B$52:$T$52,1))</f>
        <v>2</v>
      </c>
      <c r="AM134" s="9">
        <v>2</v>
      </c>
      <c r="AN134" s="50">
        <f>INDEX(table2,MATCH($K134,'Tham chiếu'!$A$17:$A$25,1),MATCH(DS!$L134,'Tham chiếu'!$B$16:$S$16,1))</f>
        <v>1</v>
      </c>
      <c r="AO134" s="9">
        <v>2</v>
      </c>
      <c r="AP134" s="48">
        <f>INDEX(table3,MATCH($K134,'Tham chiếu'!$A$29:$A$37,1),MATCH(DS!$L134,'Tham chiếu'!$B$28:$T$28,1))</f>
        <v>2</v>
      </c>
      <c r="AQ134" s="48">
        <v>1</v>
      </c>
      <c r="AR134" s="77">
        <f>INDEX(table7,MATCH($K134,'Tham chiếu'!$A$78:$A$87,1),MATCH(DS!$L134,'Tham chiếu'!$B$77:$T$77,1))</f>
        <v>1</v>
      </c>
      <c r="AS134" s="9">
        <v>1</v>
      </c>
      <c r="AT134" s="48">
        <f>INDEX(table6,MATCH($K134,'Tham chiếu'!$A$65:$A$74,1),MATCH(DS!$L134,'Tham chiếu'!$B$64:$T$64,1))</f>
        <v>2</v>
      </c>
      <c r="AU134" s="57">
        <f t="shared" ref="AU134:AU197" si="32">(W134*$W$3+Y134*$Y$3+AA134*$AA$3+AC134*$AC$3+AE134*$AE$3+AG134*$AG$3+AI134*$AI$3+AK134*$AK$3+AM134*$AM$3+AO134*$AO$3+AQ134*$AQ$3+AS134*$AS$3)*1000</f>
        <v>3990000</v>
      </c>
      <c r="AV134" s="58">
        <v>1872000</v>
      </c>
      <c r="AW134" s="59" t="b">
        <f t="shared" si="26"/>
        <v>0</v>
      </c>
    </row>
    <row r="135" spans="1:49" ht="22.9" customHeight="1" x14ac:dyDescent="0.25">
      <c r="A135" s="3">
        <v>130</v>
      </c>
      <c r="B135" s="9" t="s">
        <v>123</v>
      </c>
      <c r="C135" s="9" t="s">
        <v>2336</v>
      </c>
      <c r="D135" s="9" t="s">
        <v>115</v>
      </c>
      <c r="E135" s="9" t="str">
        <f t="shared" si="27"/>
        <v>Đinh Tiến Thành</v>
      </c>
      <c r="F135" s="9" t="b">
        <f t="shared" si="28"/>
        <v>0</v>
      </c>
      <c r="G135" s="9" t="s">
        <v>2339</v>
      </c>
      <c r="H135" s="9" t="str">
        <f t="shared" si="31"/>
        <v>2017</v>
      </c>
      <c r="I135" s="9" t="s">
        <v>18</v>
      </c>
      <c r="J135" s="9" t="str">
        <f t="shared" si="30"/>
        <v>1CI3</v>
      </c>
      <c r="K135" s="9">
        <v>120.5</v>
      </c>
      <c r="L135" s="9">
        <v>22</v>
      </c>
      <c r="M135" s="9" t="s">
        <v>36</v>
      </c>
      <c r="N135" s="9" t="s">
        <v>92</v>
      </c>
      <c r="O135" s="9"/>
      <c r="P135" s="9"/>
      <c r="Q135" s="9"/>
      <c r="R135" s="9"/>
      <c r="S135" s="9" t="s">
        <v>2660</v>
      </c>
      <c r="T135" s="9" t="s">
        <v>2661</v>
      </c>
      <c r="U135" s="9" t="s">
        <v>2662</v>
      </c>
      <c r="V135" s="30" t="s">
        <v>3791</v>
      </c>
      <c r="W135" s="48">
        <v>2</v>
      </c>
      <c r="X135" s="48">
        <f>INDEX(table1,MATCH($K135,'Tham chiếu'!$A$3:$A$13,1),MATCH(DS!$L135,'Tham chiếu'!$B$2:$M$2,1))</f>
        <v>50</v>
      </c>
      <c r="Y135" s="49">
        <v>2</v>
      </c>
      <c r="Z135" s="48">
        <f>INDEX(table1,MATCH($K135,'Tham chiếu'!$A$3:$A$13,1),MATCH(DS!$L135,'Tham chiếu'!$B$2:$M$2,1))</f>
        <v>50</v>
      </c>
      <c r="AA135" s="50">
        <v>2</v>
      </c>
      <c r="AB135" s="50" t="str">
        <f>INDEX(table2,MATCH($K135,'Tham chiếu'!$A$17:$A$25,1),MATCH(DS!$L135,'Tham chiếu'!$B$16:$S$16,1))</f>
        <v>2A</v>
      </c>
      <c r="AC135" s="53"/>
      <c r="AD135" s="73" t="str">
        <f>INDEX(table4,MATCH($K135,'Tham chiếu'!$A$41:$A$49,1),MATCH(DS!$L135,'Tham chiếu'!$B$40:$T$40,1))</f>
        <v>2A</v>
      </c>
      <c r="AE135" s="54">
        <v>2</v>
      </c>
      <c r="AF135" s="74" t="str">
        <f>INDEX(table3,MATCH($K135,'Tham chiếu'!$A$29:$A$37,1),MATCH(DS!$L135,'Tham chiếu'!$B$28:$T$28,1))</f>
        <v>2A</v>
      </c>
      <c r="AG135" s="48">
        <v>2</v>
      </c>
      <c r="AH135" s="48">
        <f>INDEX(table5,MATCH($K135,'Tham chiếu'!$A$53:$A$61,1),MATCH(DS!$L135,'Tham chiếu'!$B$52:$T$52,1))</f>
        <v>2</v>
      </c>
      <c r="AI135" s="49">
        <v>2</v>
      </c>
      <c r="AJ135" s="48">
        <f>INDEX(table5,MATCH($K135,'Tham chiếu'!$A$53:$A$61,1),MATCH(DS!$L135,'Tham chiếu'!$B$52:$T$52,1))</f>
        <v>2</v>
      </c>
      <c r="AK135" s="53">
        <v>1</v>
      </c>
      <c r="AL135" s="48">
        <f>INDEX(table5,MATCH($K135,'Tham chiếu'!$A$53:$A$61,1),MATCH(DS!$L135,'Tham chiếu'!$B$52:$T$52,1))</f>
        <v>2</v>
      </c>
      <c r="AM135" s="50">
        <v>1</v>
      </c>
      <c r="AN135" s="50" t="str">
        <f>INDEX(table2,MATCH($K135,'Tham chiếu'!$A$17:$A$25,1),MATCH(DS!$L135,'Tham chiếu'!$B$16:$S$16,1))</f>
        <v>2A</v>
      </c>
      <c r="AO135" s="54">
        <v>1</v>
      </c>
      <c r="AP135" s="48" t="str">
        <f>INDEX(table3,MATCH($K135,'Tham chiếu'!$A$29:$A$37,1),MATCH(DS!$L135,'Tham chiếu'!$B$28:$T$28,1))</f>
        <v>2A</v>
      </c>
      <c r="AQ135" s="48">
        <v>1</v>
      </c>
      <c r="AR135" s="77">
        <f>INDEX(table7,MATCH($K135,'Tham chiếu'!$A$78:$A$87,1),MATCH(DS!$L135,'Tham chiếu'!$B$77:$T$77,1))</f>
        <v>1</v>
      </c>
      <c r="AS135" s="49">
        <v>1</v>
      </c>
      <c r="AT135" s="48">
        <f>INDEX(table6,MATCH($K135,'Tham chiếu'!$A$65:$A$74,1),MATCH(DS!$L135,'Tham chiếu'!$B$64:$T$64,1))</f>
        <v>2</v>
      </c>
      <c r="AU135" s="57">
        <f t="shared" si="32"/>
        <v>3624000</v>
      </c>
      <c r="AV135" s="58">
        <v>3923000</v>
      </c>
      <c r="AW135" s="59" t="b">
        <f t="shared" si="26"/>
        <v>0</v>
      </c>
    </row>
    <row r="136" spans="1:49" ht="23.45" customHeight="1" x14ac:dyDescent="0.25">
      <c r="A136" s="3">
        <v>131</v>
      </c>
      <c r="B136" s="9" t="s">
        <v>123</v>
      </c>
      <c r="C136" s="9" t="s">
        <v>576</v>
      </c>
      <c r="D136" s="9" t="s">
        <v>556</v>
      </c>
      <c r="E136" s="9" t="str">
        <f t="shared" si="27"/>
        <v>Phan Diệp Minh Thảo</v>
      </c>
      <c r="F136" s="9" t="b">
        <f t="shared" si="28"/>
        <v>0</v>
      </c>
      <c r="G136" s="9" t="s">
        <v>577</v>
      </c>
      <c r="H136" s="9" t="str">
        <f t="shared" si="31"/>
        <v>2017</v>
      </c>
      <c r="I136" s="9" t="s">
        <v>44</v>
      </c>
      <c r="J136" s="9" t="str">
        <f t="shared" si="30"/>
        <v>1CI3</v>
      </c>
      <c r="K136" s="48">
        <v>115</v>
      </c>
      <c r="L136" s="48">
        <v>27</v>
      </c>
      <c r="M136" s="9" t="s">
        <v>36</v>
      </c>
      <c r="N136" s="9" t="s">
        <v>92</v>
      </c>
      <c r="O136" s="9"/>
      <c r="P136" s="9"/>
      <c r="Q136" s="9"/>
      <c r="R136" s="9"/>
      <c r="S136" s="9" t="s">
        <v>578</v>
      </c>
      <c r="T136" s="9" t="s">
        <v>579</v>
      </c>
      <c r="U136" s="9" t="s">
        <v>580</v>
      </c>
      <c r="V136" s="30" t="s">
        <v>3792</v>
      </c>
      <c r="W136" s="9">
        <v>1</v>
      </c>
      <c r="X136" s="48">
        <f>INDEX(table1,MATCH($K136,'Tham chiếu'!$A$3:$A$13,1),MATCH(DS!$L136,'Tham chiếu'!$B$2:$M$2,1))</f>
        <v>50</v>
      </c>
      <c r="Y136" s="9">
        <v>1</v>
      </c>
      <c r="Z136" s="48">
        <f>INDEX(table1,MATCH($K136,'Tham chiếu'!$A$3:$A$13,1),MATCH(DS!$L136,'Tham chiếu'!$B$2:$M$2,1))</f>
        <v>50</v>
      </c>
      <c r="AA136" s="9"/>
      <c r="AB136" s="50"/>
      <c r="AC136" s="9">
        <v>2</v>
      </c>
      <c r="AD136" s="73" t="str">
        <f>INDEX(table4,MATCH($K136,'Tham chiếu'!$A$41:$A$49,1),MATCH(DS!$L136,'Tham chiếu'!$B$40:$T$40,1))</f>
        <v>2B</v>
      </c>
      <c r="AE136" s="9">
        <v>1</v>
      </c>
      <c r="AF136" s="74" t="str">
        <f>INDEX(table3,MATCH($K136,'Tham chiếu'!$A$29:$A$37,1),MATCH(DS!$L136,'Tham chiếu'!$B$28:$T$28,1))</f>
        <v>2B</v>
      </c>
      <c r="AG136" s="9">
        <v>1</v>
      </c>
      <c r="AH136" s="48">
        <f>INDEX(table5,MATCH($K136,'Tham chiếu'!$A$53:$A$61,1),MATCH(DS!$L136,'Tham chiếu'!$B$52:$T$52,1))</f>
        <v>2</v>
      </c>
      <c r="AI136" s="9">
        <v>1</v>
      </c>
      <c r="AJ136" s="48">
        <f>INDEX(table5,MATCH($K136,'Tham chiếu'!$A$53:$A$61,1),MATCH(DS!$L136,'Tham chiếu'!$B$52:$T$52,1))</f>
        <v>2</v>
      </c>
      <c r="AK136" s="9">
        <v>1</v>
      </c>
      <c r="AL136" s="48">
        <f>INDEX(table5,MATCH($K136,'Tham chiếu'!$A$53:$A$61,1),MATCH(DS!$L136,'Tham chiếu'!$B$52:$T$52,1))</f>
        <v>2</v>
      </c>
      <c r="AM136" s="9">
        <v>1</v>
      </c>
      <c r="AN136" s="50" t="str">
        <f>INDEX(table2,MATCH($K136,'Tham chiếu'!$A$17:$A$25,1),MATCH(DS!$L136,'Tham chiếu'!$B$16:$S$16,1))</f>
        <v>2A</v>
      </c>
      <c r="AO136" s="9">
        <v>1</v>
      </c>
      <c r="AP136" s="48" t="str">
        <f>INDEX(table3,MATCH($K136,'Tham chiếu'!$A$29:$A$37,1),MATCH(DS!$L136,'Tham chiếu'!$B$28:$T$28,1))</f>
        <v>2B</v>
      </c>
      <c r="AQ136" s="48">
        <v>1</v>
      </c>
      <c r="AR136" s="77">
        <f>INDEX(table7,MATCH($K136,'Tham chiếu'!$A$78:$A$87,1),MATCH(DS!$L136,'Tham chiếu'!$B$77:$T$77,1))</f>
        <v>1</v>
      </c>
      <c r="AS136" s="9">
        <v>1</v>
      </c>
      <c r="AT136" s="48">
        <f>INDEX(table6,MATCH($K136,'Tham chiếu'!$A$65:$A$74,1),MATCH(DS!$L136,'Tham chiếu'!$B$64:$T$64,1))</f>
        <v>2</v>
      </c>
      <c r="AU136" s="57">
        <f t="shared" si="32"/>
        <v>2440000</v>
      </c>
      <c r="AV136" s="58">
        <v>2830000</v>
      </c>
      <c r="AW136" s="59" t="b">
        <f t="shared" si="26"/>
        <v>0</v>
      </c>
    </row>
    <row r="137" spans="1:49" ht="27.6" customHeight="1" x14ac:dyDescent="0.25">
      <c r="A137" s="3">
        <v>132</v>
      </c>
      <c r="B137" s="9" t="s">
        <v>123</v>
      </c>
      <c r="C137" s="9" t="s">
        <v>2337</v>
      </c>
      <c r="D137" s="9" t="s">
        <v>185</v>
      </c>
      <c r="E137" s="9" t="str">
        <f t="shared" si="27"/>
        <v>Trương Quỳnh Trang</v>
      </c>
      <c r="F137" s="9" t="b">
        <f t="shared" si="28"/>
        <v>0</v>
      </c>
      <c r="G137" s="9" t="s">
        <v>1490</v>
      </c>
      <c r="H137" s="9" t="str">
        <f t="shared" si="31"/>
        <v>2017</v>
      </c>
      <c r="I137" s="9" t="s">
        <v>44</v>
      </c>
      <c r="J137" s="9" t="str">
        <f t="shared" si="30"/>
        <v>1CI3</v>
      </c>
      <c r="K137" s="9">
        <v>115</v>
      </c>
      <c r="L137" s="9">
        <v>19</v>
      </c>
      <c r="M137" s="9" t="s">
        <v>36</v>
      </c>
      <c r="N137" s="9" t="s">
        <v>92</v>
      </c>
      <c r="O137" s="9"/>
      <c r="P137" s="9"/>
      <c r="Q137" s="9"/>
      <c r="R137" s="9"/>
      <c r="S137" s="9" t="s">
        <v>2663</v>
      </c>
      <c r="T137" s="9" t="s">
        <v>2664</v>
      </c>
      <c r="U137" s="9" t="s">
        <v>2665</v>
      </c>
      <c r="V137" s="30" t="s">
        <v>3793</v>
      </c>
      <c r="W137" s="48">
        <v>1</v>
      </c>
      <c r="X137" s="48">
        <f>INDEX(table1,MATCH($K137,'Tham chiếu'!$A$3:$A$13,1),MATCH(DS!$L137,'Tham chiếu'!$B$2:$M$2,1))</f>
        <v>50</v>
      </c>
      <c r="Y137" s="49">
        <v>1</v>
      </c>
      <c r="Z137" s="48">
        <f>INDEX(table1,MATCH($K137,'Tham chiếu'!$A$3:$A$13,1),MATCH(DS!$L137,'Tham chiếu'!$B$2:$M$2,1))</f>
        <v>50</v>
      </c>
      <c r="AA137" s="50">
        <v>2</v>
      </c>
      <c r="AB137" s="50">
        <f>INDEX(table2,MATCH($K137,'Tham chiếu'!$A$17:$A$25,1),MATCH(DS!$L137,'Tham chiếu'!$B$16:$S$16,1))</f>
        <v>1</v>
      </c>
      <c r="AC137" s="53">
        <v>1</v>
      </c>
      <c r="AD137" s="73">
        <f>INDEX(table4,MATCH($K137,'Tham chiếu'!$A$41:$A$49,1),MATCH(DS!$L137,'Tham chiếu'!$B$40:$T$40,1))</f>
        <v>1</v>
      </c>
      <c r="AE137" s="54"/>
      <c r="AF137" s="74"/>
      <c r="AG137" s="48">
        <v>1</v>
      </c>
      <c r="AH137" s="48">
        <f>INDEX(table5,MATCH($K137,'Tham chiếu'!$A$53:$A$61,1),MATCH(DS!$L137,'Tham chiếu'!$B$52:$T$52,1))</f>
        <v>1</v>
      </c>
      <c r="AI137" s="49">
        <v>1</v>
      </c>
      <c r="AJ137" s="48">
        <f>INDEX(table5,MATCH($K137,'Tham chiếu'!$A$53:$A$61,1),MATCH(DS!$L137,'Tham chiếu'!$B$52:$T$52,1))</f>
        <v>1</v>
      </c>
      <c r="AK137" s="53">
        <v>2</v>
      </c>
      <c r="AL137" s="48">
        <f>INDEX(table5,MATCH($K137,'Tham chiếu'!$A$53:$A$61,1),MATCH(DS!$L137,'Tham chiếu'!$B$52:$T$52,1))</f>
        <v>1</v>
      </c>
      <c r="AM137" s="50">
        <v>2</v>
      </c>
      <c r="AN137" s="50">
        <f>INDEX(table2,MATCH($K137,'Tham chiếu'!$A$17:$A$25,1),MATCH(DS!$L137,'Tham chiếu'!$B$16:$S$16,1))</f>
        <v>1</v>
      </c>
      <c r="AO137" s="54"/>
      <c r="AP137" s="48">
        <f>INDEX(table3,MATCH($K137,'Tham chiếu'!$A$29:$A$37,1),MATCH(DS!$L137,'Tham chiếu'!$B$28:$T$28,1))</f>
        <v>1</v>
      </c>
      <c r="AQ137" s="48">
        <v>1</v>
      </c>
      <c r="AR137" s="77">
        <f>INDEX(table7,MATCH($K137,'Tham chiếu'!$A$78:$A$87,1),MATCH(DS!$L137,'Tham chiếu'!$B$77:$T$77,1))</f>
        <v>1</v>
      </c>
      <c r="AS137" s="49">
        <v>1</v>
      </c>
      <c r="AT137" s="48">
        <f>INDEX(table6,MATCH($K137,'Tham chiếu'!$A$65:$A$74,1),MATCH(DS!$L137,'Tham chiếu'!$B$64:$T$64,1))</f>
        <v>1</v>
      </c>
      <c r="AU137" s="57">
        <f t="shared" si="32"/>
        <v>2788000</v>
      </c>
      <c r="AV137" s="58">
        <v>5549000</v>
      </c>
      <c r="AW137" s="59" t="b">
        <f t="shared" si="26"/>
        <v>0</v>
      </c>
    </row>
    <row r="138" spans="1:49" ht="27.6" customHeight="1" x14ac:dyDescent="0.25">
      <c r="A138" s="3">
        <v>133</v>
      </c>
      <c r="B138" s="9" t="s">
        <v>123</v>
      </c>
      <c r="C138" s="9" t="s">
        <v>2012</v>
      </c>
      <c r="D138" s="9" t="s">
        <v>166</v>
      </c>
      <c r="E138" s="9" t="str">
        <f t="shared" si="27"/>
        <v>Lê Mỹ Anh</v>
      </c>
      <c r="F138" s="9" t="b">
        <f t="shared" si="28"/>
        <v>0</v>
      </c>
      <c r="G138" s="9" t="s">
        <v>2013</v>
      </c>
      <c r="H138" s="9" t="str">
        <f t="shared" si="31"/>
        <v>2017</v>
      </c>
      <c r="I138" s="9" t="s">
        <v>44</v>
      </c>
      <c r="J138" s="9" t="str">
        <f t="shared" si="30"/>
        <v>1CI4</v>
      </c>
      <c r="K138" s="48">
        <v>125</v>
      </c>
      <c r="L138" s="48">
        <v>28</v>
      </c>
      <c r="M138" s="9" t="s">
        <v>36</v>
      </c>
      <c r="N138" s="9" t="s">
        <v>262</v>
      </c>
      <c r="O138" s="9"/>
      <c r="P138" s="9"/>
      <c r="Q138" s="9"/>
      <c r="R138" s="9"/>
      <c r="S138" s="9" t="s">
        <v>2014</v>
      </c>
      <c r="T138" s="9" t="s">
        <v>2015</v>
      </c>
      <c r="U138" s="9" t="s">
        <v>2016</v>
      </c>
      <c r="V138" s="30" t="s">
        <v>3794</v>
      </c>
      <c r="W138" s="9">
        <v>1</v>
      </c>
      <c r="X138" s="48">
        <f>INDEX(table1,MATCH($K138,'Tham chiếu'!$A$3:$A$13,1),MATCH(DS!$L138,'Tham chiếu'!$B$2:$M$2,1))</f>
        <v>55</v>
      </c>
      <c r="Y138" s="9">
        <v>1</v>
      </c>
      <c r="Z138" s="48">
        <f>INDEX(table1,MATCH($K138,'Tham chiếu'!$A$3:$A$13,1),MATCH(DS!$L138,'Tham chiếu'!$B$2:$M$2,1))</f>
        <v>55</v>
      </c>
      <c r="AA138" s="9"/>
      <c r="AB138" s="50"/>
      <c r="AC138" s="9">
        <v>2</v>
      </c>
      <c r="AD138" s="73" t="str">
        <f>INDEX(table4,MATCH($K138,'Tham chiếu'!$A$41:$A$49,1),MATCH(DS!$L138,'Tham chiếu'!$B$40:$T$40,1))</f>
        <v>3A</v>
      </c>
      <c r="AE138" s="9"/>
      <c r="AF138" s="74"/>
      <c r="AG138" s="9">
        <v>1</v>
      </c>
      <c r="AH138" s="48">
        <f>INDEX(table5,MATCH($K138,'Tham chiếu'!$A$53:$A$61,1),MATCH(DS!$L138,'Tham chiếu'!$B$52:$T$52,1))</f>
        <v>3</v>
      </c>
      <c r="AI138" s="9">
        <v>1</v>
      </c>
      <c r="AJ138" s="48">
        <f>INDEX(table5,MATCH($K138,'Tham chiếu'!$A$53:$A$61,1),MATCH(DS!$L138,'Tham chiếu'!$B$52:$T$52,1))</f>
        <v>3</v>
      </c>
      <c r="AK138" s="9">
        <v>1</v>
      </c>
      <c r="AL138" s="48">
        <f>INDEX(table5,MATCH($K138,'Tham chiếu'!$A$53:$A$61,1),MATCH(DS!$L138,'Tham chiếu'!$B$52:$T$52,1))</f>
        <v>3</v>
      </c>
      <c r="AM138" s="9">
        <v>1</v>
      </c>
      <c r="AN138" s="50" t="str">
        <f>INDEX(table2,MATCH($K138,'Tham chiếu'!$A$17:$A$25,1),MATCH(DS!$L138,'Tham chiếu'!$B$16:$S$16,1))</f>
        <v>3A</v>
      </c>
      <c r="AO138" s="9">
        <v>1</v>
      </c>
      <c r="AP138" s="48" t="str">
        <f>INDEX(table3,MATCH($K138,'Tham chiếu'!$A$29:$A$37,1),MATCH(DS!$L138,'Tham chiếu'!$B$28:$T$28,1))</f>
        <v>3A</v>
      </c>
      <c r="AQ138" s="48">
        <v>2</v>
      </c>
      <c r="AR138" s="77">
        <f>INDEX(table7,MATCH($K138,'Tham chiếu'!$A$78:$A$87,1),MATCH(DS!$L138,'Tham chiếu'!$B$77:$T$77,1))</f>
        <v>2</v>
      </c>
      <c r="AS138" s="9"/>
      <c r="AT138" s="48"/>
      <c r="AU138" s="57">
        <f t="shared" si="32"/>
        <v>2135000</v>
      </c>
      <c r="AV138" s="58">
        <v>1925000</v>
      </c>
      <c r="AW138" s="59" t="b">
        <f t="shared" si="26"/>
        <v>0</v>
      </c>
    </row>
    <row r="139" spans="1:49" ht="27.6" customHeight="1" x14ac:dyDescent="0.25">
      <c r="A139" s="3">
        <v>134</v>
      </c>
      <c r="B139" s="9" t="s">
        <v>123</v>
      </c>
      <c r="C139" s="9" t="s">
        <v>4606</v>
      </c>
      <c r="D139" s="9" t="s">
        <v>166</v>
      </c>
      <c r="E139" s="9" t="str">
        <f t="shared" si="27"/>
        <v>Trần Lê Tú Anh</v>
      </c>
      <c r="F139" s="9" t="b">
        <f t="shared" si="28"/>
        <v>0</v>
      </c>
      <c r="G139" s="9" t="s">
        <v>1909</v>
      </c>
      <c r="H139" s="9" t="str">
        <f t="shared" si="31"/>
        <v>2017</v>
      </c>
      <c r="I139" s="9" t="s">
        <v>44</v>
      </c>
      <c r="J139" s="9" t="str">
        <f t="shared" si="30"/>
        <v>1CI4</v>
      </c>
      <c r="K139" s="9">
        <v>124</v>
      </c>
      <c r="L139" s="9">
        <v>23.5</v>
      </c>
      <c r="M139" s="9" t="s">
        <v>36</v>
      </c>
      <c r="N139" s="9" t="s">
        <v>262</v>
      </c>
      <c r="O139" s="9"/>
      <c r="P139" s="9"/>
      <c r="Q139" s="9"/>
      <c r="R139" s="9"/>
      <c r="S139" s="9" t="s">
        <v>2689</v>
      </c>
      <c r="T139" s="9" t="s">
        <v>2690</v>
      </c>
      <c r="U139" s="9" t="s">
        <v>2691</v>
      </c>
      <c r="V139" s="30" t="s">
        <v>3745</v>
      </c>
      <c r="W139" s="48">
        <v>1</v>
      </c>
      <c r="X139" s="48">
        <f>INDEX(table1,MATCH($K139,'Tham chiếu'!$A$3:$A$13,1),MATCH(DS!$L139,'Tham chiếu'!$B$2:$M$2,1))</f>
        <v>50</v>
      </c>
      <c r="Y139" s="49">
        <v>1</v>
      </c>
      <c r="Z139" s="48">
        <f>INDEX(table1,MATCH($K139,'Tham chiếu'!$A$3:$A$13,1),MATCH(DS!$L139,'Tham chiếu'!$B$2:$M$2,1))</f>
        <v>50</v>
      </c>
      <c r="AA139" s="50"/>
      <c r="AB139" s="50"/>
      <c r="AC139" s="53">
        <v>2</v>
      </c>
      <c r="AD139" s="73" t="str">
        <f>INDEX(table4,MATCH($K139,'Tham chiếu'!$A$41:$A$49,1),MATCH(DS!$L139,'Tham chiếu'!$B$40:$T$40,1))</f>
        <v>2A</v>
      </c>
      <c r="AE139" s="54"/>
      <c r="AF139" s="74"/>
      <c r="AG139" s="48"/>
      <c r="AH139" s="48"/>
      <c r="AI139" s="49">
        <v>2</v>
      </c>
      <c r="AJ139" s="48">
        <f>INDEX(table5,MATCH($K139,'Tham chiếu'!$A$53:$A$61,1),MATCH(DS!$L139,'Tham chiếu'!$B$52:$T$52,1))</f>
        <v>3</v>
      </c>
      <c r="AK139" s="53">
        <v>1</v>
      </c>
      <c r="AL139" s="48">
        <f>INDEX(table5,MATCH($K139,'Tham chiếu'!$A$53:$A$61,1),MATCH(DS!$L139,'Tham chiếu'!$B$52:$T$52,1))</f>
        <v>3</v>
      </c>
      <c r="AM139" s="50">
        <v>1</v>
      </c>
      <c r="AN139" s="50" t="str">
        <f>INDEX(table2,MATCH($K139,'Tham chiếu'!$A$17:$A$25,1),MATCH(DS!$L139,'Tham chiếu'!$B$16:$S$16,1))</f>
        <v>2A</v>
      </c>
      <c r="AO139" s="54">
        <v>1</v>
      </c>
      <c r="AP139" s="48" t="str">
        <f>INDEX(table3,MATCH($K139,'Tham chiếu'!$A$29:$A$37,1),MATCH(DS!$L139,'Tham chiếu'!$B$28:$T$28,1))</f>
        <v>2A</v>
      </c>
      <c r="AQ139" s="48">
        <v>1</v>
      </c>
      <c r="AR139" s="77">
        <f>INDEX(table7,MATCH($K139,'Tham chiếu'!$A$78:$A$87,1),MATCH(DS!$L139,'Tham chiếu'!$B$77:$T$77,1))</f>
        <v>1</v>
      </c>
      <c r="AS139" s="49">
        <v>1</v>
      </c>
      <c r="AT139" s="48">
        <f>INDEX(table6,MATCH($K139,'Tham chiếu'!$A$65:$A$74,1),MATCH(DS!$L139,'Tham chiếu'!$B$64:$T$64,1))</f>
        <v>2</v>
      </c>
      <c r="AU139" s="57">
        <f t="shared" si="32"/>
        <v>2214000</v>
      </c>
      <c r="AV139" s="58">
        <v>3029000</v>
      </c>
      <c r="AW139" s="59" t="b">
        <f t="shared" si="26"/>
        <v>0</v>
      </c>
    </row>
    <row r="140" spans="1:49" ht="27.6" customHeight="1" x14ac:dyDescent="0.25">
      <c r="A140" s="3">
        <v>135</v>
      </c>
      <c r="B140" s="9" t="s">
        <v>123</v>
      </c>
      <c r="C140" s="9" t="s">
        <v>449</v>
      </c>
      <c r="D140" s="9" t="s">
        <v>166</v>
      </c>
      <c r="E140" s="9" t="str">
        <f t="shared" si="27"/>
        <v>Trần Quỳnh Anh</v>
      </c>
      <c r="F140" s="9" t="b">
        <f t="shared" si="28"/>
        <v>0</v>
      </c>
      <c r="G140" s="9" t="s">
        <v>450</v>
      </c>
      <c r="H140" s="9" t="str">
        <f t="shared" si="31"/>
        <v>2017</v>
      </c>
      <c r="I140" s="9" t="s">
        <v>44</v>
      </c>
      <c r="J140" s="9" t="str">
        <f t="shared" si="30"/>
        <v>1CI4</v>
      </c>
      <c r="K140" s="48">
        <v>125.5</v>
      </c>
      <c r="L140" s="48">
        <v>25</v>
      </c>
      <c r="M140" s="9" t="s">
        <v>36</v>
      </c>
      <c r="N140" s="9" t="s">
        <v>262</v>
      </c>
      <c r="O140" s="9"/>
      <c r="P140" s="9"/>
      <c r="Q140" s="9"/>
      <c r="R140" s="9"/>
      <c r="S140" s="9" t="s">
        <v>451</v>
      </c>
      <c r="T140" s="9" t="s">
        <v>452</v>
      </c>
      <c r="U140" s="9" t="s">
        <v>453</v>
      </c>
      <c r="V140" s="30" t="s">
        <v>3795</v>
      </c>
      <c r="W140" s="9">
        <v>1</v>
      </c>
      <c r="X140" s="48">
        <f>INDEX(table1,MATCH($K14,'Tham chiếu'!$A$3:$A$13,1),MATCH(DS!$L14,'Tham chiếu'!$B$2:$M$2,1))</f>
        <v>58</v>
      </c>
      <c r="Y140" s="9">
        <v>2</v>
      </c>
      <c r="Z140" s="48">
        <f>INDEX(table1,MATCH($K140,'Tham chiếu'!$A$3:$A$13,1),MATCH(DS!$L140,'Tham chiếu'!$B$2:$M$2,1))</f>
        <v>55</v>
      </c>
      <c r="AA140" s="9">
        <v>1</v>
      </c>
      <c r="AB140" s="50" t="str">
        <f>INDEX(table2,MATCH($K140,'Tham chiếu'!$A$17:$A$25,1),MATCH(DS!$L140,'Tham chiếu'!$B$16:$S$16,1))</f>
        <v>2B</v>
      </c>
      <c r="AC140" s="9">
        <v>2</v>
      </c>
      <c r="AD140" s="73">
        <f>INDEX(table4,MATCH($K140,'Tham chiếu'!$A$41:$A$49,1),MATCH(DS!$L140,'Tham chiếu'!$B$40:$T$40,1))</f>
        <v>3</v>
      </c>
      <c r="AE140" s="9">
        <v>1</v>
      </c>
      <c r="AF140" s="74" t="str">
        <f>INDEX(table3,MATCH($K140,'Tham chiếu'!$A$29:$A$37,1),MATCH(DS!$L140,'Tham chiếu'!$B$28:$T$28,1))</f>
        <v>3A</v>
      </c>
      <c r="AG140" s="9">
        <v>1</v>
      </c>
      <c r="AH140" s="48">
        <f>INDEX(table5,MATCH($K140,'Tham chiếu'!$A$53:$A$61,1),MATCH(DS!$L140,'Tham chiếu'!$B$52:$T$52,1))</f>
        <v>3</v>
      </c>
      <c r="AI140" s="9">
        <v>1</v>
      </c>
      <c r="AJ140" s="48">
        <f>INDEX(table5,MATCH($K140,'Tham chiếu'!$A$53:$A$61,1),MATCH(DS!$L140,'Tham chiếu'!$B$52:$T$52,1))</f>
        <v>3</v>
      </c>
      <c r="AK140" s="9">
        <v>1</v>
      </c>
      <c r="AL140" s="48">
        <f>INDEX(table5,MATCH($K140,'Tham chiếu'!$A$53:$A$61,1),MATCH(DS!$L140,'Tham chiếu'!$B$52:$T$52,1))</f>
        <v>3</v>
      </c>
      <c r="AM140" s="9">
        <v>1</v>
      </c>
      <c r="AN140" s="50" t="str">
        <f>INDEX(table2,MATCH($K140,'Tham chiếu'!$A$17:$A$25,1),MATCH(DS!$L140,'Tham chiếu'!$B$16:$S$16,1))</f>
        <v>2B</v>
      </c>
      <c r="AO140" s="9">
        <v>1</v>
      </c>
      <c r="AP140" s="48" t="str">
        <f>INDEX(table3,MATCH($K140,'Tham chiếu'!$A$29:$A$37,1),MATCH(DS!$L140,'Tham chiếu'!$B$28:$T$28,1))</f>
        <v>3A</v>
      </c>
      <c r="AQ140" s="48">
        <v>1</v>
      </c>
      <c r="AR140" s="77">
        <f>INDEX(table7,MATCH($K140,'Tham chiếu'!$A$78:$A$87,1),MATCH(DS!$L140,'Tham chiếu'!$B$77:$T$77,1))</f>
        <v>2</v>
      </c>
      <c r="AS140" s="9">
        <v>1</v>
      </c>
      <c r="AT140" s="48">
        <f>INDEX(table6,MATCH($K140,'Tham chiếu'!$A$65:$A$74,1),MATCH(DS!$L140,'Tham chiếu'!$B$64:$T$64,1))</f>
        <v>3</v>
      </c>
      <c r="AU140" s="57">
        <f t="shared" si="32"/>
        <v>2918000</v>
      </c>
      <c r="AV140" s="58">
        <v>2921000</v>
      </c>
      <c r="AW140" s="59" t="b">
        <f t="shared" si="26"/>
        <v>0</v>
      </c>
    </row>
    <row r="141" spans="1:49" ht="27.6" customHeight="1" x14ac:dyDescent="0.25">
      <c r="A141" s="3">
        <v>136</v>
      </c>
      <c r="B141" s="9" t="s">
        <v>123</v>
      </c>
      <c r="C141" s="9" t="s">
        <v>2342</v>
      </c>
      <c r="D141" s="9" t="s">
        <v>108</v>
      </c>
      <c r="E141" s="9" t="str">
        <f t="shared" si="27"/>
        <v>Nguyễn Bảo Minh Châu</v>
      </c>
      <c r="F141" s="9" t="b">
        <f t="shared" si="28"/>
        <v>0</v>
      </c>
      <c r="G141" s="9" t="s">
        <v>142</v>
      </c>
      <c r="H141" s="9" t="str">
        <f t="shared" si="31"/>
        <v>2017</v>
      </c>
      <c r="I141" s="9" t="s">
        <v>44</v>
      </c>
      <c r="J141" s="9" t="str">
        <f t="shared" si="30"/>
        <v>1CI4</v>
      </c>
      <c r="K141" s="9">
        <v>128</v>
      </c>
      <c r="L141" s="9">
        <v>28.5</v>
      </c>
      <c r="M141" s="9" t="s">
        <v>36</v>
      </c>
      <c r="N141" s="9" t="s">
        <v>262</v>
      </c>
      <c r="O141" s="9"/>
      <c r="P141" s="9"/>
      <c r="Q141" s="9"/>
      <c r="R141" s="9"/>
      <c r="S141" s="9" t="s">
        <v>2666</v>
      </c>
      <c r="T141" s="9" t="s">
        <v>2667</v>
      </c>
      <c r="U141" s="9" t="s">
        <v>2668</v>
      </c>
      <c r="V141" s="30" t="s">
        <v>3758</v>
      </c>
      <c r="W141" s="48">
        <v>1</v>
      </c>
      <c r="X141" s="48">
        <f>INDEX(table1,MATCH($K141,'Tham chiếu'!$A$3:$A$13,1),MATCH(DS!$L141,'Tham chiếu'!$B$2:$M$2,1))</f>
        <v>55</v>
      </c>
      <c r="Y141" s="49">
        <v>1</v>
      </c>
      <c r="Z141" s="48">
        <f>INDEX(table1,MATCH($K141,'Tham chiếu'!$A$3:$A$13,1),MATCH(DS!$L141,'Tham chiếu'!$B$2:$M$2,1))</f>
        <v>55</v>
      </c>
      <c r="AA141" s="50"/>
      <c r="AB141" s="50"/>
      <c r="AC141" s="53">
        <v>3</v>
      </c>
      <c r="AD141" s="73" t="str">
        <f>INDEX(table4,MATCH($K141,'Tham chiếu'!$A$41:$A$49,1),MATCH(DS!$L141,'Tham chiếu'!$B$40:$T$40,1))</f>
        <v>3A</v>
      </c>
      <c r="AE141" s="54"/>
      <c r="AF141" s="74"/>
      <c r="AG141" s="48">
        <v>1</v>
      </c>
      <c r="AH141" s="48">
        <f>INDEX(table5,MATCH($K141,'Tham chiếu'!$A$53:$A$61,1),MATCH(DS!$L141,'Tham chiếu'!$B$52:$T$52,1))</f>
        <v>3</v>
      </c>
      <c r="AI141" s="49">
        <v>2</v>
      </c>
      <c r="AJ141" s="48">
        <f>INDEX(table5,MATCH($K141,'Tham chiếu'!$A$53:$A$61,1),MATCH(DS!$L141,'Tham chiếu'!$B$52:$T$52,1))</f>
        <v>3</v>
      </c>
      <c r="AK141" s="53">
        <v>1</v>
      </c>
      <c r="AL141" s="48">
        <f>INDEX(table5,MATCH($K141,'Tham chiếu'!$A$53:$A$61,1),MATCH(DS!$L141,'Tham chiếu'!$B$52:$T$52,1))</f>
        <v>3</v>
      </c>
      <c r="AM141" s="50">
        <v>1</v>
      </c>
      <c r="AN141" s="50" t="str">
        <f>INDEX(table2,MATCH($K141,'Tham chiếu'!$A$17:$A$25,1),MATCH(DS!$L141,'Tham chiếu'!$B$16:$S$16,1))</f>
        <v>3A</v>
      </c>
      <c r="AO141" s="54">
        <v>1</v>
      </c>
      <c r="AP141" s="48" t="str">
        <f>INDEX(table3,MATCH($K141,'Tham chiếu'!$A$29:$A$37,1),MATCH(DS!$L141,'Tham chiếu'!$B$28:$T$28,1))</f>
        <v>3A</v>
      </c>
      <c r="AQ141" s="48">
        <v>1</v>
      </c>
      <c r="AR141" s="77">
        <f>INDEX(table7,MATCH($K141,'Tham chiếu'!$A$78:$A$87,1),MATCH(DS!$L141,'Tham chiếu'!$B$77:$T$77,1))</f>
        <v>2</v>
      </c>
      <c r="AS141" s="49">
        <v>1</v>
      </c>
      <c r="AT141" s="48">
        <f>INDEX(table6,MATCH($K141,'Tham chiếu'!$A$65:$A$74,1),MATCH(DS!$L141,'Tham chiếu'!$B$64:$T$64,1))</f>
        <v>3</v>
      </c>
      <c r="AU141" s="57">
        <f t="shared" si="32"/>
        <v>2592000</v>
      </c>
      <c r="AV141" s="58">
        <v>1552000</v>
      </c>
      <c r="AW141" s="59" t="b">
        <f t="shared" si="26"/>
        <v>0</v>
      </c>
    </row>
    <row r="142" spans="1:49" ht="27.6" customHeight="1" x14ac:dyDescent="0.25">
      <c r="A142" s="3">
        <v>137</v>
      </c>
      <c r="B142" s="9" t="s">
        <v>123</v>
      </c>
      <c r="C142" s="9" t="s">
        <v>1863</v>
      </c>
      <c r="D142" s="9" t="s">
        <v>506</v>
      </c>
      <c r="E142" s="9" t="str">
        <f t="shared" si="27"/>
        <v>Lã Phương Chi</v>
      </c>
      <c r="F142" s="9" t="b">
        <f t="shared" si="28"/>
        <v>0</v>
      </c>
      <c r="G142" s="9" t="s">
        <v>1298</v>
      </c>
      <c r="H142" s="9" t="str">
        <f t="shared" si="31"/>
        <v>2017</v>
      </c>
      <c r="I142" s="9" t="s">
        <v>44</v>
      </c>
      <c r="J142" s="9" t="str">
        <f t="shared" si="30"/>
        <v>1CI4</v>
      </c>
      <c r="K142" s="48">
        <v>115</v>
      </c>
      <c r="L142" s="48">
        <v>18</v>
      </c>
      <c r="M142" s="9" t="s">
        <v>36</v>
      </c>
      <c r="N142" s="9" t="s">
        <v>262</v>
      </c>
      <c r="O142" s="9"/>
      <c r="P142" s="9"/>
      <c r="Q142" s="9"/>
      <c r="R142" s="9"/>
      <c r="S142" s="9" t="s">
        <v>1864</v>
      </c>
      <c r="T142" s="9" t="s">
        <v>1865</v>
      </c>
      <c r="U142" s="9" t="s">
        <v>1866</v>
      </c>
      <c r="V142" s="30" t="s">
        <v>4316</v>
      </c>
      <c r="W142" s="9">
        <v>1</v>
      </c>
      <c r="X142" s="48">
        <f>INDEX(table1,MATCH($K142,'Tham chiếu'!$A$3:$A$13,1),MATCH(DS!$L142,'Tham chiếu'!$B$2:$M$2,1))</f>
        <v>50</v>
      </c>
      <c r="Y142" s="9">
        <v>1</v>
      </c>
      <c r="Z142" s="48">
        <f>INDEX(table1,MATCH($K142,'Tham chiếu'!$A$3:$A$13,1),MATCH(DS!$L142,'Tham chiếu'!$B$2:$M$2,1))</f>
        <v>50</v>
      </c>
      <c r="AA142" s="9"/>
      <c r="AB142" s="50"/>
      <c r="AC142" s="9">
        <v>3</v>
      </c>
      <c r="AD142" s="73">
        <f>INDEX(table4,MATCH($K142,'Tham chiếu'!$A$41:$A$49,1),MATCH(DS!$L142,'Tham chiếu'!$B$40:$T$40,1))</f>
        <v>1</v>
      </c>
      <c r="AE142" s="9"/>
      <c r="AF142" s="74"/>
      <c r="AG142" s="9">
        <v>1</v>
      </c>
      <c r="AH142" s="48">
        <f>INDEX(table5,MATCH($K142,'Tham chiếu'!$A$53:$A$61,1),MATCH(DS!$L142,'Tham chiếu'!$B$52:$T$52,1))</f>
        <v>1</v>
      </c>
      <c r="AI142" s="9">
        <v>2</v>
      </c>
      <c r="AJ142" s="48">
        <f>INDEX(table5,MATCH($K142,'Tham chiếu'!$A$53:$A$61,1),MATCH(DS!$L142,'Tham chiếu'!$B$52:$T$52,1))</f>
        <v>1</v>
      </c>
      <c r="AK142" s="9">
        <v>1</v>
      </c>
      <c r="AL142" s="48">
        <f>INDEX(table5,MATCH($K142,'Tham chiếu'!$A$53:$A$61,1),MATCH(DS!$L142,'Tham chiếu'!$B$52:$T$52,1))</f>
        <v>1</v>
      </c>
      <c r="AM142" s="9">
        <v>1</v>
      </c>
      <c r="AN142" s="50">
        <f>INDEX(table2,MATCH($K142,'Tham chiếu'!$A$17:$A$25,1),MATCH(DS!$L142,'Tham chiếu'!$B$16:$S$16,1))</f>
        <v>1</v>
      </c>
      <c r="AO142" s="9">
        <v>1</v>
      </c>
      <c r="AP142" s="48">
        <f>INDEX(table3,MATCH($K142,'Tham chiếu'!$A$29:$A$37,1),MATCH(DS!$L142,'Tham chiếu'!$B$28:$T$28,1))</f>
        <v>1</v>
      </c>
      <c r="AQ142" s="48">
        <v>1</v>
      </c>
      <c r="AR142" s="77">
        <f>INDEX(table7,MATCH($K142,'Tham chiếu'!$A$78:$A$87,1),MATCH(DS!$L142,'Tham chiếu'!$B$77:$T$77,1))</f>
        <v>0</v>
      </c>
      <c r="AS142" s="9">
        <v>1</v>
      </c>
      <c r="AT142" s="48">
        <f>INDEX(table6,MATCH($K142,'Tham chiếu'!$A$65:$A$74,1),MATCH(DS!$L142,'Tham chiếu'!$B$64:$T$64,1))</f>
        <v>1</v>
      </c>
      <c r="AU142" s="57">
        <f t="shared" si="32"/>
        <v>2592000</v>
      </c>
      <c r="AV142" s="58">
        <v>2017000</v>
      </c>
      <c r="AW142" s="59" t="b">
        <f t="shared" si="26"/>
        <v>0</v>
      </c>
    </row>
    <row r="143" spans="1:49" ht="27.6" customHeight="1" x14ac:dyDescent="0.25">
      <c r="A143" s="3">
        <v>138</v>
      </c>
      <c r="B143" s="9" t="s">
        <v>123</v>
      </c>
      <c r="C143" s="9" t="s">
        <v>2343</v>
      </c>
      <c r="D143" s="9" t="s">
        <v>506</v>
      </c>
      <c r="E143" s="9" t="str">
        <f t="shared" si="27"/>
        <v>Trần Nguyễn Khánh Chi</v>
      </c>
      <c r="F143" s="9" t="b">
        <f t="shared" si="28"/>
        <v>0</v>
      </c>
      <c r="G143" s="9" t="s">
        <v>1943</v>
      </c>
      <c r="H143" s="9" t="str">
        <f t="shared" si="31"/>
        <v>2017</v>
      </c>
      <c r="I143" s="9" t="s">
        <v>44</v>
      </c>
      <c r="J143" s="9" t="str">
        <f t="shared" si="30"/>
        <v>1CI4</v>
      </c>
      <c r="K143" s="9">
        <v>123</v>
      </c>
      <c r="L143" s="9">
        <v>22</v>
      </c>
      <c r="M143" s="9" t="s">
        <v>36</v>
      </c>
      <c r="N143" s="9" t="s">
        <v>262</v>
      </c>
      <c r="O143" s="9"/>
      <c r="P143" s="9"/>
      <c r="Q143" s="9"/>
      <c r="R143" s="9"/>
      <c r="S143" s="9" t="s">
        <v>1969</v>
      </c>
      <c r="T143" s="9" t="s">
        <v>2669</v>
      </c>
      <c r="U143" s="9" t="s">
        <v>2670</v>
      </c>
      <c r="V143" s="30" t="s">
        <v>3732</v>
      </c>
      <c r="W143" s="48">
        <v>1</v>
      </c>
      <c r="X143" s="48">
        <f>INDEX(table1,MATCH($K143,'Tham chiếu'!$A$3:$A$13,1),MATCH(DS!$L143,'Tham chiếu'!$B$2:$M$2,1))</f>
        <v>50</v>
      </c>
      <c r="Y143" s="49">
        <v>1</v>
      </c>
      <c r="Z143" s="48">
        <f>INDEX(table1,MATCH($K143,'Tham chiếu'!$A$3:$A$13,1),MATCH(DS!$L143,'Tham chiếu'!$B$2:$M$2,1))</f>
        <v>50</v>
      </c>
      <c r="AA143" s="50"/>
      <c r="AB143" s="50"/>
      <c r="AC143" s="53">
        <v>2</v>
      </c>
      <c r="AD143" s="73" t="str">
        <f>INDEX(table4,MATCH($K143,'Tham chiếu'!$A$41:$A$49,1),MATCH(DS!$L143,'Tham chiếu'!$B$40:$T$40,1))</f>
        <v>2A</v>
      </c>
      <c r="AE143" s="54"/>
      <c r="AF143" s="74"/>
      <c r="AG143" s="48">
        <v>1</v>
      </c>
      <c r="AH143" s="48">
        <f>INDEX(table5,MATCH($K143,'Tham chiếu'!$A$53:$A$61,1),MATCH(DS!$L143,'Tham chiếu'!$B$52:$T$52,1))</f>
        <v>2</v>
      </c>
      <c r="AI143" s="49">
        <v>2</v>
      </c>
      <c r="AJ143" s="48">
        <f>INDEX(table5,MATCH($K143,'Tham chiếu'!$A$53:$A$61,1),MATCH(DS!$L143,'Tham chiếu'!$B$52:$T$52,1))</f>
        <v>2</v>
      </c>
      <c r="AK143" s="53">
        <v>1</v>
      </c>
      <c r="AL143" s="48">
        <f>INDEX(table5,MATCH($K143,'Tham chiếu'!$A$53:$A$61,1),MATCH(DS!$L143,'Tham chiếu'!$B$52:$T$52,1))</f>
        <v>2</v>
      </c>
      <c r="AM143" s="50">
        <v>1</v>
      </c>
      <c r="AN143" s="50" t="str">
        <f>INDEX(table2,MATCH($K143,'Tham chiếu'!$A$17:$A$25,1),MATCH(DS!$L143,'Tham chiếu'!$B$16:$S$16,1))</f>
        <v>2A</v>
      </c>
      <c r="AO143" s="54">
        <v>1</v>
      </c>
      <c r="AP143" s="48" t="str">
        <f>INDEX(table3,MATCH($K143,'Tham chiếu'!$A$29:$A$37,1),MATCH(DS!$L143,'Tham chiếu'!$B$28:$T$28,1))</f>
        <v>2A</v>
      </c>
      <c r="AQ143" s="48">
        <v>1</v>
      </c>
      <c r="AR143" s="77">
        <f>INDEX(table7,MATCH($K143,'Tham chiếu'!$A$78:$A$87,1),MATCH(DS!$L143,'Tham chiếu'!$B$77:$T$77,1))</f>
        <v>1</v>
      </c>
      <c r="AS143" s="49">
        <v>1</v>
      </c>
      <c r="AT143" s="48">
        <f>INDEX(table6,MATCH($K143,'Tham chiếu'!$A$65:$A$74,1),MATCH(DS!$L143,'Tham chiếu'!$B$64:$T$64,1))</f>
        <v>2</v>
      </c>
      <c r="AU143" s="57">
        <f t="shared" si="32"/>
        <v>2409000</v>
      </c>
      <c r="AV143" s="58">
        <v>2567000</v>
      </c>
      <c r="AW143" s="59" t="b">
        <f t="shared" si="26"/>
        <v>0</v>
      </c>
    </row>
    <row r="144" spans="1:49" ht="27.6" customHeight="1" x14ac:dyDescent="0.25">
      <c r="A144" s="3">
        <v>139</v>
      </c>
      <c r="B144" s="9" t="s">
        <v>123</v>
      </c>
      <c r="C144" s="9" t="s">
        <v>259</v>
      </c>
      <c r="D144" s="9" t="s">
        <v>260</v>
      </c>
      <c r="E144" s="9" t="str">
        <f t="shared" si="27"/>
        <v>Nguyễn Hoàng Dương</v>
      </c>
      <c r="F144" s="9" t="b">
        <f t="shared" si="28"/>
        <v>0</v>
      </c>
      <c r="G144" s="9" t="s">
        <v>261</v>
      </c>
      <c r="H144" s="9" t="str">
        <f t="shared" si="31"/>
        <v>2017</v>
      </c>
      <c r="I144" s="9" t="s">
        <v>18</v>
      </c>
      <c r="J144" s="9" t="str">
        <f t="shared" si="30"/>
        <v>1CI4</v>
      </c>
      <c r="K144" s="48">
        <v>118</v>
      </c>
      <c r="L144" s="48">
        <v>30</v>
      </c>
      <c r="M144" s="9" t="s">
        <v>36</v>
      </c>
      <c r="N144" s="9" t="s">
        <v>262</v>
      </c>
      <c r="O144" s="9"/>
      <c r="P144" s="9"/>
      <c r="Q144" s="9"/>
      <c r="R144" s="9"/>
      <c r="S144" s="9" t="s">
        <v>263</v>
      </c>
      <c r="T144" s="9" t="s">
        <v>264</v>
      </c>
      <c r="U144" s="9" t="s">
        <v>265</v>
      </c>
      <c r="V144" s="30" t="s">
        <v>3796</v>
      </c>
      <c r="W144" s="9">
        <v>1</v>
      </c>
      <c r="X144" s="48">
        <f>INDEX(table1,MATCH($K144,'Tham chiếu'!$A$3:$A$13,1),MATCH(DS!$L144,'Tham chiếu'!$B$2:$M$2,1))</f>
        <v>55</v>
      </c>
      <c r="Y144" s="9">
        <v>1</v>
      </c>
      <c r="Z144" s="48">
        <f>INDEX(table1,MATCH($K144,'Tham chiếu'!$A$3:$A$13,1),MATCH(DS!$L144,'Tham chiếu'!$B$2:$M$2,1))</f>
        <v>55</v>
      </c>
      <c r="AA144" s="9">
        <v>2</v>
      </c>
      <c r="AB144" s="50" t="str">
        <f>INDEX(table2,MATCH($K144,'Tham chiếu'!$A$17:$A$25,1),MATCH(DS!$L144,'Tham chiếu'!$B$16:$S$16,1))</f>
        <v>3B</v>
      </c>
      <c r="AC144" s="9"/>
      <c r="AD144" s="73" t="str">
        <f>INDEX(table4,MATCH($K144,'Tham chiếu'!$A$41:$A$49,1),MATCH(DS!$L144,'Tham chiếu'!$B$40:$T$40,1))</f>
        <v>3B</v>
      </c>
      <c r="AE144" s="9">
        <v>1</v>
      </c>
      <c r="AF144" s="74" t="str">
        <f>INDEX(table3,MATCH($K144,'Tham chiếu'!$A$29:$A$37,1),MATCH(DS!$L144,'Tham chiếu'!$B$28:$T$28,1))</f>
        <v>2C</v>
      </c>
      <c r="AG144" s="9">
        <v>1</v>
      </c>
      <c r="AH144" s="48">
        <f>INDEX(table5,MATCH($K144,'Tham chiếu'!$A$53:$A$61,1),MATCH(DS!$L144,'Tham chiếu'!$B$52:$T$52,1))</f>
        <v>3</v>
      </c>
      <c r="AI144" s="9">
        <v>1</v>
      </c>
      <c r="AJ144" s="48">
        <f>INDEX(table5,MATCH($K144,'Tham chiếu'!$A$53:$A$61,1),MATCH(DS!$L144,'Tham chiếu'!$B$52:$T$52,1))</f>
        <v>3</v>
      </c>
      <c r="AK144" s="9">
        <v>1</v>
      </c>
      <c r="AL144" s="48">
        <f>INDEX(table5,MATCH($K144,'Tham chiếu'!$A$53:$A$61,1),MATCH(DS!$L144,'Tham chiếu'!$B$52:$T$52,1))</f>
        <v>3</v>
      </c>
      <c r="AM144" s="9">
        <v>1</v>
      </c>
      <c r="AN144" s="50" t="str">
        <f>INDEX(table2,MATCH($K144,'Tham chiếu'!$A$17:$A$25,1),MATCH(DS!$L144,'Tham chiếu'!$B$16:$S$16,1))</f>
        <v>3B</v>
      </c>
      <c r="AO144" s="9"/>
      <c r="AP144" s="48" t="str">
        <f>INDEX(table3,MATCH($K144,'Tham chiếu'!$A$29:$A$37,1),MATCH(DS!$L144,'Tham chiếu'!$B$28:$T$28,1))</f>
        <v>2C</v>
      </c>
      <c r="AQ144" s="48">
        <v>1</v>
      </c>
      <c r="AR144" s="77">
        <f>INDEX(table7,MATCH($K144,'Tham chiếu'!$A$78:$A$87,1),MATCH(DS!$L144,'Tham chiếu'!$B$77:$T$77,1))</f>
        <v>2</v>
      </c>
      <c r="AS144" s="9"/>
      <c r="AT144" s="48"/>
      <c r="AU144" s="57">
        <f t="shared" si="32"/>
        <v>2140000</v>
      </c>
      <c r="AV144" s="58">
        <v>2751000</v>
      </c>
      <c r="AW144" s="59" t="b">
        <f t="shared" si="26"/>
        <v>0</v>
      </c>
    </row>
    <row r="145" spans="1:49" ht="27.6" customHeight="1" x14ac:dyDescent="0.25">
      <c r="A145" s="3">
        <v>140</v>
      </c>
      <c r="B145" s="9" t="s">
        <v>123</v>
      </c>
      <c r="C145" s="9" t="s">
        <v>2344</v>
      </c>
      <c r="D145" s="9" t="s">
        <v>319</v>
      </c>
      <c r="E145" s="9" t="str">
        <f t="shared" si="27"/>
        <v>Hoàng Minh Huy</v>
      </c>
      <c r="F145" s="9" t="b">
        <f t="shared" si="28"/>
        <v>0</v>
      </c>
      <c r="G145" s="9" t="s">
        <v>918</v>
      </c>
      <c r="H145" s="9" t="str">
        <f t="shared" si="31"/>
        <v>2017</v>
      </c>
      <c r="I145" s="9" t="s">
        <v>18</v>
      </c>
      <c r="J145" s="9" t="str">
        <f t="shared" si="30"/>
        <v>1CI4</v>
      </c>
      <c r="K145" s="9">
        <v>125</v>
      </c>
      <c r="L145" s="9">
        <v>29</v>
      </c>
      <c r="M145" s="9" t="s">
        <v>36</v>
      </c>
      <c r="N145" s="9" t="s">
        <v>262</v>
      </c>
      <c r="O145" s="9"/>
      <c r="P145" s="9"/>
      <c r="Q145" s="9"/>
      <c r="R145" s="9"/>
      <c r="S145" s="9" t="s">
        <v>2671</v>
      </c>
      <c r="T145" s="9" t="s">
        <v>2672</v>
      </c>
      <c r="U145" s="9" t="s">
        <v>2673</v>
      </c>
      <c r="V145" s="30" t="s">
        <v>3797</v>
      </c>
      <c r="W145" s="48">
        <v>1</v>
      </c>
      <c r="X145" s="48">
        <f>INDEX(table1,MATCH($K145,'Tham chiếu'!$A$3:$A$13,1),MATCH(DS!$L145,'Tham chiếu'!$B$2:$M$2,1))</f>
        <v>55</v>
      </c>
      <c r="Y145" s="49">
        <v>1</v>
      </c>
      <c r="Z145" s="48">
        <f>INDEX(table1,MATCH($K145,'Tham chiếu'!$A$3:$A$13,1),MATCH(DS!$L145,'Tham chiếu'!$B$2:$M$2,1))</f>
        <v>55</v>
      </c>
      <c r="AA145" s="50">
        <v>1</v>
      </c>
      <c r="AB145" s="50" t="str">
        <f>INDEX(table2,MATCH($K145,'Tham chiếu'!$A$17:$A$25,1),MATCH(DS!$L145,'Tham chiếu'!$B$16:$S$16,1))</f>
        <v>3A</v>
      </c>
      <c r="AC145" s="53"/>
      <c r="AD145" s="73" t="str">
        <f>INDEX(table4,MATCH($K145,'Tham chiếu'!$A$41:$A$49,1),MATCH(DS!$L145,'Tham chiếu'!$B$40:$T$40,1))</f>
        <v>3A</v>
      </c>
      <c r="AE145" s="54">
        <v>1</v>
      </c>
      <c r="AF145" s="74" t="str">
        <f>INDEX(table3,MATCH($K145,'Tham chiếu'!$A$29:$A$37,1),MATCH(DS!$L145,'Tham chiếu'!$B$28:$T$28,1))</f>
        <v>3A</v>
      </c>
      <c r="AG145" s="48">
        <v>1</v>
      </c>
      <c r="AH145" s="48">
        <f>INDEX(table5,MATCH($K145,'Tham chiếu'!$A$53:$A$61,1),MATCH(DS!$L145,'Tham chiếu'!$B$52:$T$52,1))</f>
        <v>3</v>
      </c>
      <c r="AI145" s="49">
        <v>1</v>
      </c>
      <c r="AJ145" s="48">
        <f>INDEX(table5,MATCH($K145,'Tham chiếu'!$A$53:$A$61,1),MATCH(DS!$L145,'Tham chiếu'!$B$52:$T$52,1))</f>
        <v>3</v>
      </c>
      <c r="AK145" s="53"/>
      <c r="AL145" s="48">
        <f>INDEX(table5,MATCH($K145,'Tham chiếu'!$A$53:$A$61,1),MATCH(DS!$L145,'Tham chiếu'!$B$52:$T$52,1))</f>
        <v>3</v>
      </c>
      <c r="AM145" s="50">
        <v>1</v>
      </c>
      <c r="AN145" s="50" t="str">
        <f>INDEX(table2,MATCH($K145,'Tham chiếu'!$A$17:$A$25,1),MATCH(DS!$L145,'Tham chiếu'!$B$16:$S$16,1))</f>
        <v>3A</v>
      </c>
      <c r="AO145" s="54">
        <v>1</v>
      </c>
      <c r="AP145" s="48" t="str">
        <f>INDEX(table3,MATCH($K145,'Tham chiếu'!$A$29:$A$37,1),MATCH(DS!$L145,'Tham chiếu'!$B$28:$T$28,1))</f>
        <v>3A</v>
      </c>
      <c r="AQ145" s="48">
        <v>1</v>
      </c>
      <c r="AR145" s="77">
        <f>INDEX(table7,MATCH($K145,'Tham chiếu'!$A$78:$A$87,1),MATCH(DS!$L145,'Tham chiếu'!$B$77:$T$77,1))</f>
        <v>2</v>
      </c>
      <c r="AS145" s="49"/>
      <c r="AT145" s="48"/>
      <c r="AU145" s="57">
        <f t="shared" si="32"/>
        <v>1842000</v>
      </c>
      <c r="AV145" s="58">
        <v>2214000</v>
      </c>
      <c r="AW145" s="59" t="b">
        <f t="shared" si="26"/>
        <v>0</v>
      </c>
    </row>
    <row r="146" spans="1:49" ht="27.6" customHeight="1" x14ac:dyDescent="0.25">
      <c r="A146" s="3">
        <v>141</v>
      </c>
      <c r="B146" s="9" t="s">
        <v>123</v>
      </c>
      <c r="C146" s="9" t="s">
        <v>2345</v>
      </c>
      <c r="D146" s="9" t="s">
        <v>247</v>
      </c>
      <c r="E146" s="9" t="str">
        <f t="shared" ref="E146:E177" si="33">C146&amp;" "&amp;D146</f>
        <v>Nguyễn Cảnh Hưng</v>
      </c>
      <c r="F146" s="9" t="b">
        <f t="shared" ref="F146:F174" si="34">E146=E147</f>
        <v>0</v>
      </c>
      <c r="G146" s="9" t="s">
        <v>2349</v>
      </c>
      <c r="H146" s="9" t="str">
        <f t="shared" si="31"/>
        <v>2017</v>
      </c>
      <c r="I146" s="9" t="s">
        <v>18</v>
      </c>
      <c r="J146" s="9" t="str">
        <f t="shared" ref="J146:J177" si="35">N146&amp;O146&amp;P146&amp;Q146&amp;R146</f>
        <v>1CI4</v>
      </c>
      <c r="K146" s="9">
        <v>130</v>
      </c>
      <c r="L146" s="9">
        <v>25.5</v>
      </c>
      <c r="M146" s="9" t="s">
        <v>36</v>
      </c>
      <c r="N146" s="9" t="s">
        <v>262</v>
      </c>
      <c r="O146" s="9"/>
      <c r="P146" s="9"/>
      <c r="Q146" s="9"/>
      <c r="R146" s="9"/>
      <c r="S146" s="9" t="s">
        <v>2674</v>
      </c>
      <c r="T146" s="9" t="s">
        <v>2675</v>
      </c>
      <c r="U146" s="9" t="s">
        <v>2676</v>
      </c>
      <c r="V146" s="30" t="s">
        <v>3798</v>
      </c>
      <c r="W146" s="48">
        <v>2</v>
      </c>
      <c r="X146" s="48">
        <f>INDEX(table1,MATCH($K146,'Tham chiếu'!$A$3:$A$13,1),MATCH(DS!$L146,'Tham chiếu'!$B$2:$M$2,1))</f>
        <v>55</v>
      </c>
      <c r="Y146" s="49">
        <v>2</v>
      </c>
      <c r="Z146" s="48">
        <f>INDEX(table1,MATCH($K146,'Tham chiếu'!$A$3:$A$13,1),MATCH(DS!$L146,'Tham chiếu'!$B$2:$M$2,1))</f>
        <v>55</v>
      </c>
      <c r="AA146" s="50">
        <v>3</v>
      </c>
      <c r="AB146" s="50" t="str">
        <f>INDEX(table2,MATCH($K146,'Tham chiếu'!$A$17:$A$25,1),MATCH(DS!$L146,'Tham chiếu'!$B$16:$S$16,1))</f>
        <v>2C</v>
      </c>
      <c r="AC146" s="53"/>
      <c r="AD146" s="73" t="str">
        <f>INDEX(table4,MATCH($K146,'Tham chiếu'!$A$41:$A$49,1),MATCH(DS!$L146,'Tham chiếu'!$B$40:$T$40,1))</f>
        <v>3A</v>
      </c>
      <c r="AE146" s="54">
        <v>2</v>
      </c>
      <c r="AF146" s="74" t="str">
        <f>INDEX(table3,MATCH($K146,'Tham chiếu'!$A$29:$A$37,1),MATCH(DS!$L146,'Tham chiếu'!$B$28:$T$28,1))</f>
        <v>3A</v>
      </c>
      <c r="AG146" s="48">
        <v>2</v>
      </c>
      <c r="AH146" s="48">
        <f>INDEX(table5,MATCH($K146,'Tham chiếu'!$A$53:$A$61,1),MATCH(DS!$L146,'Tham chiếu'!$B$52:$T$52,1))</f>
        <v>3</v>
      </c>
      <c r="AI146" s="49">
        <v>2</v>
      </c>
      <c r="AJ146" s="48">
        <f>INDEX(table5,MATCH($K146,'Tham chiếu'!$A$53:$A$61,1),MATCH(DS!$L146,'Tham chiếu'!$B$52:$T$52,1))</f>
        <v>3</v>
      </c>
      <c r="AK146" s="53">
        <v>1</v>
      </c>
      <c r="AL146" s="48">
        <f>INDEX(table5,MATCH($K146,'Tham chiếu'!$A$53:$A$61,1),MATCH(DS!$L146,'Tham chiếu'!$B$52:$T$52,1))</f>
        <v>3</v>
      </c>
      <c r="AM146" s="50">
        <v>1</v>
      </c>
      <c r="AN146" s="50" t="str">
        <f>INDEX(table2,MATCH($K146,'Tham chiếu'!$A$17:$A$25,1),MATCH(DS!$L146,'Tham chiếu'!$B$16:$S$16,1))</f>
        <v>2C</v>
      </c>
      <c r="AO146" s="54">
        <v>1</v>
      </c>
      <c r="AP146" s="48" t="str">
        <f>INDEX(table3,MATCH($K146,'Tham chiếu'!$A$29:$A$37,1),MATCH(DS!$L146,'Tham chiếu'!$B$28:$T$28,1))</f>
        <v>3A</v>
      </c>
      <c r="AQ146" s="48">
        <v>1</v>
      </c>
      <c r="AR146" s="77">
        <f>INDEX(table7,MATCH($K146,'Tham chiếu'!$A$78:$A$87,1),MATCH(DS!$L146,'Tham chiếu'!$B$77:$T$77,1))</f>
        <v>3</v>
      </c>
      <c r="AS146" s="49">
        <v>1</v>
      </c>
      <c r="AT146" s="48">
        <f>INDEX(table6,MATCH($K146,'Tham chiếu'!$A$65:$A$74,1),MATCH(DS!$L146,'Tham chiếu'!$B$64:$T$64,1))</f>
        <v>3</v>
      </c>
      <c r="AU146" s="57">
        <f t="shared" si="32"/>
        <v>3902000</v>
      </c>
      <c r="AV146" s="58">
        <v>2675000</v>
      </c>
      <c r="AW146" s="59" t="b">
        <f t="shared" si="26"/>
        <v>0</v>
      </c>
    </row>
    <row r="147" spans="1:49" ht="27.6" customHeight="1" x14ac:dyDescent="0.25">
      <c r="A147" s="3">
        <v>142</v>
      </c>
      <c r="B147" s="9" t="s">
        <v>123</v>
      </c>
      <c r="C147" s="9" t="s">
        <v>723</v>
      </c>
      <c r="D147" s="9" t="s">
        <v>724</v>
      </c>
      <c r="E147" s="9" t="str">
        <f t="shared" si="33"/>
        <v>NGUYỄN NGỌC ĐĂNG KHÔI</v>
      </c>
      <c r="F147" s="9" t="b">
        <f t="shared" si="34"/>
        <v>0</v>
      </c>
      <c r="G147" s="9" t="s">
        <v>725</v>
      </c>
      <c r="H147" s="9" t="str">
        <f t="shared" si="31"/>
        <v>2017</v>
      </c>
      <c r="I147" s="9" t="s">
        <v>18</v>
      </c>
      <c r="J147" s="9" t="str">
        <f t="shared" si="35"/>
        <v>1CI4</v>
      </c>
      <c r="K147" s="48">
        <v>112</v>
      </c>
      <c r="L147" s="48">
        <v>21</v>
      </c>
      <c r="M147" s="9" t="s">
        <v>36</v>
      </c>
      <c r="N147" s="9" t="s">
        <v>262</v>
      </c>
      <c r="O147" s="9"/>
      <c r="P147" s="9"/>
      <c r="Q147" s="9"/>
      <c r="R147" s="9"/>
      <c r="S147" s="9" t="s">
        <v>726</v>
      </c>
      <c r="T147" s="9" t="s">
        <v>727</v>
      </c>
      <c r="U147" s="9" t="s">
        <v>728</v>
      </c>
      <c r="V147" s="30" t="s">
        <v>3731</v>
      </c>
      <c r="W147" s="9">
        <v>1</v>
      </c>
      <c r="X147" s="48">
        <f>INDEX(table1,MATCH($K147,'Tham chiếu'!$A$3:$A$13,1),MATCH(DS!$L147,'Tham chiếu'!$B$2:$M$2,1))</f>
        <v>50</v>
      </c>
      <c r="Y147" s="9">
        <v>1</v>
      </c>
      <c r="Z147" s="48">
        <f>INDEX(table1,MATCH($K147,'Tham chiếu'!$A$3:$A$13,1),MATCH(DS!$L147,'Tham chiếu'!$B$2:$M$2,1))</f>
        <v>50</v>
      </c>
      <c r="AA147" s="9">
        <v>1</v>
      </c>
      <c r="AB147" s="50">
        <f>INDEX(table2,MATCH($K147,'Tham chiếu'!$A$17:$A$25,1),MATCH(DS!$L147,'Tham chiếu'!$B$16:$S$16,1))</f>
        <v>1</v>
      </c>
      <c r="AC147" s="9"/>
      <c r="AD147" s="73">
        <f>INDEX(table4,MATCH($K147,'Tham chiếu'!$A$41:$A$49,1),MATCH(DS!$L147,'Tham chiếu'!$B$40:$T$40,1))</f>
        <v>1</v>
      </c>
      <c r="AE147" s="9">
        <v>1</v>
      </c>
      <c r="AF147" s="74">
        <f>INDEX(table3,MATCH($K147,'Tham chiếu'!$A$29:$A$37,1),MATCH(DS!$L147,'Tham chiếu'!$B$28:$T$28,1))</f>
        <v>1</v>
      </c>
      <c r="AG147" s="9">
        <v>1</v>
      </c>
      <c r="AH147" s="48">
        <f>INDEX(table5,MATCH($K147,'Tham chiếu'!$A$53:$A$61,1),MATCH(DS!$L147,'Tham chiếu'!$B$52:$T$52,1))</f>
        <v>1</v>
      </c>
      <c r="AI147" s="9">
        <v>1</v>
      </c>
      <c r="AJ147" s="48">
        <f>INDEX(table5,MATCH($K147,'Tham chiếu'!$A$53:$A$61,1),MATCH(DS!$L147,'Tham chiếu'!$B$52:$T$52,1))</f>
        <v>1</v>
      </c>
      <c r="AK147" s="9">
        <v>1</v>
      </c>
      <c r="AL147" s="48">
        <f>INDEX(table5,MATCH($K147,'Tham chiếu'!$A$53:$A$61,1),MATCH(DS!$L147,'Tham chiếu'!$B$52:$T$52,1))</f>
        <v>1</v>
      </c>
      <c r="AM147" s="9">
        <v>1</v>
      </c>
      <c r="AN147" s="50">
        <f>INDEX(table2,MATCH($K147,'Tham chiếu'!$A$17:$A$25,1),MATCH(DS!$L147,'Tham chiếu'!$B$16:$S$16,1))</f>
        <v>1</v>
      </c>
      <c r="AO147" s="9">
        <v>1</v>
      </c>
      <c r="AP147" s="48">
        <f>INDEX(table3,MATCH($K147,'Tham chiếu'!$A$29:$A$37,1),MATCH(DS!$L147,'Tham chiếu'!$B$28:$T$28,1))</f>
        <v>1</v>
      </c>
      <c r="AQ147" s="48">
        <v>1</v>
      </c>
      <c r="AR147" s="77">
        <f>INDEX(table7,MATCH($K147,'Tham chiếu'!$A$78:$A$87,1),MATCH(DS!$L147,'Tham chiếu'!$B$77:$T$77,1))</f>
        <v>1</v>
      </c>
      <c r="AS147" s="9">
        <v>1</v>
      </c>
      <c r="AT147" s="48">
        <f>INDEX(table6,MATCH($K147,'Tham chiếu'!$A$65:$A$74,1),MATCH(DS!$L147,'Tham chiếu'!$B$64:$T$64,1))</f>
        <v>1</v>
      </c>
      <c r="AU147" s="57">
        <f t="shared" si="32"/>
        <v>2352000</v>
      </c>
      <c r="AV147" s="58">
        <v>1320000</v>
      </c>
      <c r="AW147" s="59" t="b">
        <f t="shared" si="26"/>
        <v>0</v>
      </c>
    </row>
    <row r="148" spans="1:49" ht="27.6" customHeight="1" x14ac:dyDescent="0.25">
      <c r="A148" s="3">
        <v>143</v>
      </c>
      <c r="B148" s="9" t="s">
        <v>123</v>
      </c>
      <c r="C148" s="9" t="s">
        <v>2346</v>
      </c>
      <c r="D148" s="9" t="s">
        <v>680</v>
      </c>
      <c r="E148" s="9" t="str">
        <f t="shared" si="33"/>
        <v>Tạ Minh Khuê</v>
      </c>
      <c r="F148" s="9" t="b">
        <f t="shared" si="34"/>
        <v>0</v>
      </c>
      <c r="G148" s="9" t="s">
        <v>2350</v>
      </c>
      <c r="H148" s="9" t="str">
        <f t="shared" si="31"/>
        <v>2017</v>
      </c>
      <c r="I148" s="9" t="s">
        <v>44</v>
      </c>
      <c r="J148" s="9" t="str">
        <f t="shared" si="35"/>
        <v>1CI4</v>
      </c>
      <c r="K148" s="9">
        <v>130</v>
      </c>
      <c r="L148" s="9">
        <v>19</v>
      </c>
      <c r="M148" s="9" t="s">
        <v>36</v>
      </c>
      <c r="N148" s="9" t="s">
        <v>262</v>
      </c>
      <c r="O148" s="9"/>
      <c r="P148" s="9"/>
      <c r="Q148" s="9"/>
      <c r="R148" s="9"/>
      <c r="S148" s="9" t="s">
        <v>2677</v>
      </c>
      <c r="T148" s="9" t="s">
        <v>2678</v>
      </c>
      <c r="U148" s="9" t="s">
        <v>2679</v>
      </c>
      <c r="V148" s="30" t="s">
        <v>3799</v>
      </c>
      <c r="W148" s="48">
        <v>1</v>
      </c>
      <c r="X148" s="48">
        <f>INDEX(table1,MATCH($K148,'Tham chiếu'!$A$3:$A$13,1),MATCH(DS!$L148,'Tham chiếu'!$B$2:$M$2,1))</f>
        <v>55</v>
      </c>
      <c r="Y148" s="49">
        <v>1</v>
      </c>
      <c r="Z148" s="48">
        <f>INDEX(table1,MATCH($K148,'Tham chiếu'!$A$3:$A$13,1),MATCH(DS!$L148,'Tham chiếu'!$B$2:$M$2,1))</f>
        <v>55</v>
      </c>
      <c r="AA148" s="50">
        <v>1</v>
      </c>
      <c r="AB148" s="50" t="str">
        <f>INDEX(table2,MATCH($K148,'Tham chiếu'!$A$17:$A$25,1),MATCH(DS!$L148,'Tham chiếu'!$B$16:$S$16,1))</f>
        <v>2B</v>
      </c>
      <c r="AC148" s="53">
        <v>1</v>
      </c>
      <c r="AD148" s="73">
        <f>INDEX(table4,MATCH($K148,'Tham chiếu'!$A$41:$A$49,1),MATCH(DS!$L148,'Tham chiếu'!$B$40:$T$40,1))</f>
        <v>4</v>
      </c>
      <c r="AE148" s="54"/>
      <c r="AF148" s="74"/>
      <c r="AG148" s="48">
        <v>1</v>
      </c>
      <c r="AH148" s="48">
        <f>INDEX(table5,MATCH($K148,'Tham chiếu'!$A$53:$A$61,1),MATCH(DS!$L148,'Tham chiếu'!$B$52:$T$52,1))</f>
        <v>4</v>
      </c>
      <c r="AI148" s="49">
        <v>1</v>
      </c>
      <c r="AJ148" s="48">
        <f>INDEX(table5,MATCH($K148,'Tham chiếu'!$A$53:$A$61,1),MATCH(DS!$L148,'Tham chiếu'!$B$52:$T$52,1))</f>
        <v>4</v>
      </c>
      <c r="AK148" s="53">
        <v>1</v>
      </c>
      <c r="AL148" s="48">
        <f>INDEX(table5,MATCH($K148,'Tham chiếu'!$A$53:$A$61,1),MATCH(DS!$L148,'Tham chiếu'!$B$52:$T$52,1))</f>
        <v>4</v>
      </c>
      <c r="AM148" s="50">
        <v>1</v>
      </c>
      <c r="AN148" s="50" t="str">
        <f>INDEX(table2,MATCH($K148,'Tham chiếu'!$A$17:$A$25,1),MATCH(DS!$L148,'Tham chiếu'!$B$16:$S$16,1))</f>
        <v>2B</v>
      </c>
      <c r="AO148" s="54"/>
      <c r="AP148" s="48">
        <f>INDEX(table3,MATCH($K148,'Tham chiếu'!$A$29:$A$37,1),MATCH(DS!$L148,'Tham chiếu'!$B$28:$T$28,1))</f>
        <v>3</v>
      </c>
      <c r="AQ148" s="48">
        <v>1</v>
      </c>
      <c r="AR148" s="77">
        <f>INDEX(table7,MATCH($K148,'Tham chiếu'!$A$78:$A$87,1),MATCH(DS!$L148,'Tham chiếu'!$B$77:$T$77,1))</f>
        <v>2</v>
      </c>
      <c r="AS148" s="49"/>
      <c r="AT148" s="48"/>
      <c r="AU148" s="57">
        <f t="shared" si="32"/>
        <v>1830000</v>
      </c>
      <c r="AV148" s="58">
        <v>2592000</v>
      </c>
      <c r="AW148" s="59" t="b">
        <f t="shared" si="26"/>
        <v>0</v>
      </c>
    </row>
    <row r="149" spans="1:49" ht="27.6" customHeight="1" x14ac:dyDescent="0.25">
      <c r="A149" s="3">
        <v>144</v>
      </c>
      <c r="B149" s="9" t="s">
        <v>123</v>
      </c>
      <c r="C149" s="9" t="s">
        <v>153</v>
      </c>
      <c r="D149" s="9" t="s">
        <v>34</v>
      </c>
      <c r="E149" s="9" t="str">
        <f t="shared" si="33"/>
        <v>Nguyễn Hải Minh</v>
      </c>
      <c r="F149" s="9" t="b">
        <f t="shared" si="34"/>
        <v>0</v>
      </c>
      <c r="G149" s="9" t="s">
        <v>201</v>
      </c>
      <c r="H149" s="9" t="str">
        <f t="shared" si="31"/>
        <v>2017</v>
      </c>
      <c r="I149" s="9" t="s">
        <v>18</v>
      </c>
      <c r="J149" s="9" t="str">
        <f t="shared" si="35"/>
        <v>1CI4</v>
      </c>
      <c r="K149" s="48">
        <v>120</v>
      </c>
      <c r="L149" s="48">
        <v>18</v>
      </c>
      <c r="M149" s="9" t="s">
        <v>36</v>
      </c>
      <c r="N149" s="9" t="s">
        <v>262</v>
      </c>
      <c r="O149" s="9"/>
      <c r="P149" s="9"/>
      <c r="Q149" s="9"/>
      <c r="R149" s="9"/>
      <c r="S149" s="9" t="s">
        <v>919</v>
      </c>
      <c r="T149" s="9" t="s">
        <v>1677</v>
      </c>
      <c r="U149" s="9" t="s">
        <v>1678</v>
      </c>
      <c r="V149" s="30" t="s">
        <v>3800</v>
      </c>
      <c r="W149" s="9"/>
      <c r="X149" s="48"/>
      <c r="Y149" s="9">
        <v>1</v>
      </c>
      <c r="Z149" s="48">
        <f>INDEX(table1,MATCH($K149,'Tham chiếu'!$A$3:$A$13,1),MATCH(DS!$L149,'Tham chiếu'!$B$2:$M$2,1))</f>
        <v>50</v>
      </c>
      <c r="AA149" s="9">
        <v>1</v>
      </c>
      <c r="AB149" s="50">
        <f>INDEX(table2,MATCH($K149,'Tham chiếu'!$A$17:$A$25,1),MATCH(DS!$L149,'Tham chiếu'!$B$16:$S$16,1))</f>
        <v>2</v>
      </c>
      <c r="AC149" s="9"/>
      <c r="AD149" s="73">
        <f>INDEX(table4,MATCH($K149,'Tham chiếu'!$A$41:$A$49,1),MATCH(DS!$L149,'Tham chiếu'!$B$40:$T$40,1))</f>
        <v>2</v>
      </c>
      <c r="AE149" s="9">
        <v>3</v>
      </c>
      <c r="AF149" s="74">
        <f>INDEX(table3,MATCH($K149,'Tham chiếu'!$A$29:$A$37,1),MATCH(DS!$L149,'Tham chiếu'!$B$28:$T$28,1))</f>
        <v>2</v>
      </c>
      <c r="AG149" s="9">
        <v>2</v>
      </c>
      <c r="AH149" s="48">
        <f>INDEX(table5,MATCH($K149,'Tham chiếu'!$A$53:$A$61,1),MATCH(DS!$L149,'Tham chiếu'!$B$52:$T$52,1))</f>
        <v>2</v>
      </c>
      <c r="AI149" s="9">
        <v>3</v>
      </c>
      <c r="AJ149" s="48">
        <f>INDEX(table5,MATCH($K149,'Tham chiếu'!$A$53:$A$61,1),MATCH(DS!$L149,'Tham chiếu'!$B$52:$T$52,1))</f>
        <v>2</v>
      </c>
      <c r="AK149" s="9">
        <v>2</v>
      </c>
      <c r="AL149" s="48">
        <f>INDEX(table5,MATCH($K149,'Tham chiếu'!$A$53:$A$61,1),MATCH(DS!$L149,'Tham chiếu'!$B$52:$T$52,1))</f>
        <v>2</v>
      </c>
      <c r="AM149" s="9">
        <v>1</v>
      </c>
      <c r="AN149" s="50">
        <f>INDEX(table2,MATCH($K149,'Tham chiếu'!$A$17:$A$25,1),MATCH(DS!$L149,'Tham chiếu'!$B$16:$S$16,1))</f>
        <v>2</v>
      </c>
      <c r="AO149" s="9">
        <v>2</v>
      </c>
      <c r="AP149" s="48">
        <f>INDEX(table3,MATCH($K149,'Tham chiếu'!$A$29:$A$37,1),MATCH(DS!$L149,'Tham chiếu'!$B$28:$T$28,1))</f>
        <v>2</v>
      </c>
      <c r="AQ149" s="48">
        <v>1</v>
      </c>
      <c r="AR149" s="77">
        <f>INDEX(table7,MATCH($K149,'Tham chiếu'!$A$78:$A$87,1),MATCH(DS!$L149,'Tham chiếu'!$B$77:$T$77,1))</f>
        <v>1</v>
      </c>
      <c r="AS149" s="9"/>
      <c r="AT149" s="48"/>
      <c r="AU149" s="57">
        <f t="shared" si="32"/>
        <v>3035000</v>
      </c>
      <c r="AV149" s="58">
        <v>2520000</v>
      </c>
      <c r="AW149" s="59" t="b">
        <f t="shared" si="26"/>
        <v>0</v>
      </c>
    </row>
    <row r="150" spans="1:49" ht="27.6" customHeight="1" x14ac:dyDescent="0.25">
      <c r="A150" s="3">
        <v>145</v>
      </c>
      <c r="B150" s="9" t="s">
        <v>123</v>
      </c>
      <c r="C150" s="9" t="s">
        <v>4604</v>
      </c>
      <c r="D150" s="9" t="s">
        <v>34</v>
      </c>
      <c r="E150" s="9" t="str">
        <f t="shared" si="33"/>
        <v>Nguyễn Quốc Nhật Minh</v>
      </c>
      <c r="F150" s="9" t="b">
        <f t="shared" si="34"/>
        <v>0</v>
      </c>
      <c r="G150" s="9" t="s">
        <v>2351</v>
      </c>
      <c r="H150" s="9" t="str">
        <f t="shared" si="31"/>
        <v>2017</v>
      </c>
      <c r="I150" s="9" t="s">
        <v>18</v>
      </c>
      <c r="J150" s="9" t="str">
        <f t="shared" si="35"/>
        <v>1CI4</v>
      </c>
      <c r="K150" s="9">
        <v>113</v>
      </c>
      <c r="L150" s="9">
        <v>17</v>
      </c>
      <c r="M150" s="9" t="s">
        <v>36</v>
      </c>
      <c r="N150" s="9" t="s">
        <v>262</v>
      </c>
      <c r="O150" s="9"/>
      <c r="P150" s="9"/>
      <c r="Q150" s="9"/>
      <c r="R150" s="9"/>
      <c r="S150" s="9" t="s">
        <v>2683</v>
      </c>
      <c r="T150" s="9" t="s">
        <v>2684</v>
      </c>
      <c r="U150" s="9" t="s">
        <v>2685</v>
      </c>
      <c r="V150" s="30" t="s">
        <v>3805</v>
      </c>
      <c r="W150" s="48">
        <v>1</v>
      </c>
      <c r="X150" s="48">
        <f>INDEX(table1,MATCH($K15,'Tham chiếu'!$A$3:$A$13,1),MATCH(DS!$L15,'Tham chiếu'!$B$2:$M$2,1))</f>
        <v>45</v>
      </c>
      <c r="Y150" s="49">
        <v>1</v>
      </c>
      <c r="Z150" s="48">
        <f>INDEX(table1,MATCH($K150,'Tham chiếu'!$A$3:$A$13,1),MATCH(DS!$L150,'Tham chiếu'!$B$2:$M$2,1))</f>
        <v>45</v>
      </c>
      <c r="AA150" s="50">
        <v>1</v>
      </c>
      <c r="AB150" s="50">
        <f>INDEX(table2,MATCH($K150,'Tham chiếu'!$A$17:$A$25,1),MATCH(DS!$L150,'Tham chiếu'!$B$16:$S$16,1))</f>
        <v>1</v>
      </c>
      <c r="AC150" s="53"/>
      <c r="AD150" s="73">
        <f>INDEX(table4,MATCH($K150,'Tham chiếu'!$A$41:$A$49,1),MATCH(DS!$L150,'Tham chiếu'!$B$40:$T$40,1))</f>
        <v>1</v>
      </c>
      <c r="AE150" s="54">
        <v>2</v>
      </c>
      <c r="AF150" s="74">
        <f>INDEX(table3,MATCH($K150,'Tham chiếu'!$A$29:$A$37,1),MATCH(DS!$L150,'Tham chiếu'!$B$28:$T$28,1))</f>
        <v>1</v>
      </c>
      <c r="AG150" s="48">
        <v>1</v>
      </c>
      <c r="AH150" s="48">
        <f>INDEX(table5,MATCH($K150,'Tham chiếu'!$A$53:$A$61,1),MATCH(DS!$L150,'Tham chiếu'!$B$52:$T$52,1))</f>
        <v>1</v>
      </c>
      <c r="AI150" s="49">
        <v>2</v>
      </c>
      <c r="AJ150" s="48">
        <f>INDEX(table5,MATCH($K150,'Tham chiếu'!$A$53:$A$61,1),MATCH(DS!$L150,'Tham chiếu'!$B$52:$T$52,1))</f>
        <v>1</v>
      </c>
      <c r="AK150" s="53">
        <v>1</v>
      </c>
      <c r="AL150" s="48">
        <f>INDEX(table5,MATCH($K150,'Tham chiếu'!$A$53:$A$61,1),MATCH(DS!$L150,'Tham chiếu'!$B$52:$T$52,1))</f>
        <v>1</v>
      </c>
      <c r="AM150" s="50">
        <v>2</v>
      </c>
      <c r="AN150" s="50">
        <f>INDEX(table2,MATCH($K150,'Tham chiếu'!$A$17:$A$25,1),MATCH(DS!$L150,'Tham chiếu'!$B$16:$S$16,1))</f>
        <v>1</v>
      </c>
      <c r="AO150" s="54">
        <v>1</v>
      </c>
      <c r="AP150" s="48">
        <f>INDEX(table3,MATCH($K150,'Tham chiếu'!$A$29:$A$37,1),MATCH(DS!$L150,'Tham chiếu'!$B$28:$T$28,1))</f>
        <v>1</v>
      </c>
      <c r="AQ150" s="48">
        <v>1</v>
      </c>
      <c r="AR150" s="77">
        <f>INDEX(table7,MATCH($K150,'Tham chiếu'!$A$78:$A$87,1),MATCH(DS!$L150,'Tham chiếu'!$B$77:$T$77,1))</f>
        <v>0</v>
      </c>
      <c r="AS150" s="49">
        <v>1</v>
      </c>
      <c r="AT150" s="48">
        <f>INDEX(table6,MATCH($K150,'Tham chiếu'!$A$65:$A$74,1),MATCH(DS!$L150,'Tham chiếu'!$B$64:$T$64,1))</f>
        <v>1</v>
      </c>
      <c r="AU150" s="57">
        <f t="shared" si="32"/>
        <v>2921000</v>
      </c>
      <c r="AV150" s="58">
        <v>2604000</v>
      </c>
      <c r="AW150" s="59" t="b">
        <f t="shared" si="26"/>
        <v>0</v>
      </c>
    </row>
    <row r="151" spans="1:49" ht="27.6" customHeight="1" x14ac:dyDescent="0.25">
      <c r="A151" s="3">
        <v>146</v>
      </c>
      <c r="B151" s="9" t="s">
        <v>123</v>
      </c>
      <c r="C151" s="9" t="s">
        <v>804</v>
      </c>
      <c r="D151" s="9" t="s">
        <v>34</v>
      </c>
      <c r="E151" s="9" t="str">
        <f t="shared" si="33"/>
        <v>Phạm Nhật Minh</v>
      </c>
      <c r="F151" s="9" t="b">
        <f t="shared" si="34"/>
        <v>0</v>
      </c>
      <c r="G151" s="9" t="s">
        <v>588</v>
      </c>
      <c r="H151" s="9" t="str">
        <f t="shared" si="31"/>
        <v>2017</v>
      </c>
      <c r="I151" s="9" t="s">
        <v>18</v>
      </c>
      <c r="J151" s="9" t="str">
        <f t="shared" si="35"/>
        <v>1CI4</v>
      </c>
      <c r="K151" s="9">
        <v>120</v>
      </c>
      <c r="L151" s="9">
        <v>19</v>
      </c>
      <c r="M151" s="9" t="s">
        <v>36</v>
      </c>
      <c r="N151" s="9" t="s">
        <v>262</v>
      </c>
      <c r="O151" s="9"/>
      <c r="P151" s="9"/>
      <c r="Q151" s="9"/>
      <c r="R151" s="9"/>
      <c r="S151" s="9" t="s">
        <v>2680</v>
      </c>
      <c r="T151" s="9" t="s">
        <v>2681</v>
      </c>
      <c r="U151" s="9" t="s">
        <v>2682</v>
      </c>
      <c r="V151" s="30" t="s">
        <v>3801</v>
      </c>
      <c r="W151" s="48"/>
      <c r="X151" s="48"/>
      <c r="Y151" s="49">
        <v>1</v>
      </c>
      <c r="Z151" s="48">
        <f>INDEX(table1,MATCH($K151,'Tham chiếu'!$A$3:$A$13,1),MATCH(DS!$L151,'Tham chiếu'!$B$2:$M$2,1))</f>
        <v>50</v>
      </c>
      <c r="AA151" s="50">
        <v>1</v>
      </c>
      <c r="AB151" s="50" t="str">
        <f>INDEX(table2,MATCH($K151,'Tham chiếu'!$A$17:$A$25,1),MATCH(DS!$L151,'Tham chiếu'!$B$16:$S$16,1))</f>
        <v>2A</v>
      </c>
      <c r="AC151" s="53"/>
      <c r="AD151" s="73" t="str">
        <f>INDEX(table4,MATCH($K151,'Tham chiếu'!$A$41:$A$49,1),MATCH(DS!$L151,'Tham chiếu'!$B$40:$T$40,1))</f>
        <v>2A</v>
      </c>
      <c r="AE151" s="54">
        <v>1</v>
      </c>
      <c r="AF151" s="74" t="str">
        <f>INDEX(table3,MATCH($K151,'Tham chiếu'!$A$29:$A$37,1),MATCH(DS!$L151,'Tham chiếu'!$B$28:$T$28,1))</f>
        <v>2A</v>
      </c>
      <c r="AG151" s="48">
        <v>1</v>
      </c>
      <c r="AH151" s="48">
        <f>INDEX(table5,MATCH($K151,'Tham chiếu'!$A$53:$A$61,1),MATCH(DS!$L151,'Tham chiếu'!$B$52:$T$52,1))</f>
        <v>2</v>
      </c>
      <c r="AI151" s="49">
        <v>1</v>
      </c>
      <c r="AJ151" s="48">
        <f>INDEX(table5,MATCH($K151,'Tham chiếu'!$A$53:$A$61,1),MATCH(DS!$L151,'Tham chiếu'!$B$52:$T$52,1))</f>
        <v>2</v>
      </c>
      <c r="AK151" s="53">
        <v>1</v>
      </c>
      <c r="AL151" s="48">
        <f>INDEX(table5,MATCH($K151,'Tham chiếu'!$A$53:$A$61,1),MATCH(DS!$L151,'Tham chiếu'!$B$52:$T$52,1))</f>
        <v>2</v>
      </c>
      <c r="AM151" s="50">
        <v>1</v>
      </c>
      <c r="AN151" s="50" t="str">
        <f>INDEX(table2,MATCH($K151,'Tham chiếu'!$A$17:$A$25,1),MATCH(DS!$L151,'Tham chiếu'!$B$16:$S$16,1))</f>
        <v>2A</v>
      </c>
      <c r="AO151" s="54">
        <v>1</v>
      </c>
      <c r="AP151" s="48" t="str">
        <f>INDEX(table3,MATCH($K151,'Tham chiếu'!$A$29:$A$37,1),MATCH(DS!$L151,'Tham chiếu'!$B$28:$T$28,1))</f>
        <v>2A</v>
      </c>
      <c r="AQ151" s="48"/>
      <c r="AR151" s="77">
        <f>INDEX(table7,MATCH($K151,'Tham chiếu'!$A$78:$A$87,1),MATCH(DS!$L151,'Tham chiếu'!$B$77:$T$77,1))</f>
        <v>1</v>
      </c>
      <c r="AS151" s="49">
        <v>1</v>
      </c>
      <c r="AT151" s="48">
        <f>INDEX(table6,MATCH($K151,'Tham chiếu'!$A$65:$A$74,1),MATCH(DS!$L151,'Tham chiếu'!$B$64:$T$64,1))</f>
        <v>2</v>
      </c>
      <c r="AU151" s="57">
        <f t="shared" si="32"/>
        <v>1872000</v>
      </c>
      <c r="AV151" s="58">
        <v>3281000</v>
      </c>
      <c r="AW151" s="59" t="b">
        <f t="shared" si="26"/>
        <v>0</v>
      </c>
    </row>
    <row r="152" spans="1:49" ht="28.15" customHeight="1" x14ac:dyDescent="0.25">
      <c r="A152" s="3">
        <v>147</v>
      </c>
      <c r="B152" s="9" t="s">
        <v>2364</v>
      </c>
      <c r="C152" s="9" t="s">
        <v>383</v>
      </c>
      <c r="D152" s="9" t="s">
        <v>276</v>
      </c>
      <c r="E152" s="9" t="str">
        <f t="shared" si="33"/>
        <v>Nguyễn Hà My</v>
      </c>
      <c r="F152" s="9" t="b">
        <f t="shared" si="34"/>
        <v>0</v>
      </c>
      <c r="G152" s="9" t="s">
        <v>3426</v>
      </c>
      <c r="H152" s="9"/>
      <c r="I152" s="9" t="s">
        <v>44</v>
      </c>
      <c r="J152" s="9" t="str">
        <f t="shared" si="35"/>
        <v>1CI4</v>
      </c>
      <c r="K152" s="9">
        <v>122</v>
      </c>
      <c r="L152" s="9">
        <v>24</v>
      </c>
      <c r="M152" s="9" t="s">
        <v>36</v>
      </c>
      <c r="N152" s="9" t="s">
        <v>262</v>
      </c>
      <c r="O152" s="9"/>
      <c r="P152" s="9"/>
      <c r="Q152" s="9"/>
      <c r="R152" s="9"/>
      <c r="S152" s="9" t="s">
        <v>3427</v>
      </c>
      <c r="T152" s="9" t="s">
        <v>3428</v>
      </c>
      <c r="U152" s="9" t="s">
        <v>3429</v>
      </c>
      <c r="V152" s="30" t="s">
        <v>3732</v>
      </c>
      <c r="W152" s="48">
        <v>1</v>
      </c>
      <c r="X152" s="48">
        <f>INDEX(table1,MATCH($K152,'Tham chiếu'!$A$3:$A$13,1),MATCH(DS!$L152,'Tham chiếu'!$B$2:$M$2,1))</f>
        <v>50</v>
      </c>
      <c r="Y152" s="49">
        <v>1</v>
      </c>
      <c r="Z152" s="48">
        <f>INDEX(table1,MATCH($K152,'Tham chiếu'!$A$3:$A$13,1),MATCH(DS!$L152,'Tham chiếu'!$B$2:$M$2,1))</f>
        <v>50</v>
      </c>
      <c r="AA152" s="50"/>
      <c r="AB152" s="50"/>
      <c r="AC152" s="53">
        <v>2</v>
      </c>
      <c r="AD152" s="73" t="str">
        <f>INDEX(table4,MATCH($K152,'Tham chiếu'!$A$41:$A$49,1),MATCH(DS!$L152,'Tham chiếu'!$B$40:$T$40,1))</f>
        <v>2A</v>
      </c>
      <c r="AE152" s="54"/>
      <c r="AF152" s="74"/>
      <c r="AG152" s="48">
        <v>1</v>
      </c>
      <c r="AH152" s="48">
        <f>INDEX(table5,MATCH($K152,'Tham chiếu'!$A$53:$A$61,1),MATCH(DS!$L152,'Tham chiếu'!$B$52:$T$52,1))</f>
        <v>3</v>
      </c>
      <c r="AI152" s="49">
        <v>2</v>
      </c>
      <c r="AJ152" s="48">
        <f>INDEX(table5,MATCH($K152,'Tham chiếu'!$A$53:$A$61,1),MATCH(DS!$L152,'Tham chiếu'!$B$52:$T$52,1))</f>
        <v>3</v>
      </c>
      <c r="AK152" s="50">
        <v>1</v>
      </c>
      <c r="AL152" s="48">
        <f>INDEX(table5,MATCH($K152,'Tham chiếu'!$A$53:$A$61,1),MATCH(DS!$L152,'Tham chiếu'!$B$52:$T$52,1))</f>
        <v>3</v>
      </c>
      <c r="AM152" s="53">
        <v>1</v>
      </c>
      <c r="AN152" s="50" t="str">
        <f>INDEX(table2,MATCH($K152,'Tham chiếu'!$A$17:$A$25,1),MATCH(DS!$L152,'Tham chiếu'!$B$16:$S$16,1))</f>
        <v>2A</v>
      </c>
      <c r="AO152" s="54">
        <v>1</v>
      </c>
      <c r="AP152" s="48" t="str">
        <f>INDEX(table3,MATCH($K152,'Tham chiếu'!$A$29:$A$37,1),MATCH(DS!$L152,'Tham chiếu'!$B$28:$T$28,1))</f>
        <v>2A</v>
      </c>
      <c r="AQ152" s="48">
        <v>1</v>
      </c>
      <c r="AR152" s="77">
        <f>INDEX(table7,MATCH($K152,'Tham chiếu'!$A$78:$A$87,1),MATCH(DS!$L152,'Tham chiếu'!$B$77:$T$77,1))</f>
        <v>1</v>
      </c>
      <c r="AS152" s="49">
        <v>1</v>
      </c>
      <c r="AT152" s="48">
        <f>INDEX(table6,MATCH($K152,'Tham chiếu'!$A$65:$A$74,1),MATCH(DS!$L152,'Tham chiếu'!$B$64:$T$64,1))</f>
        <v>2</v>
      </c>
      <c r="AU152" s="57">
        <f t="shared" si="32"/>
        <v>2409000</v>
      </c>
      <c r="AV152" s="58">
        <v>2535000</v>
      </c>
      <c r="AW152" s="59" t="b">
        <f t="shared" si="26"/>
        <v>0</v>
      </c>
    </row>
    <row r="153" spans="1:49" ht="24" customHeight="1" x14ac:dyDescent="0.25">
      <c r="A153" s="3">
        <v>148</v>
      </c>
      <c r="B153" s="9" t="s">
        <v>123</v>
      </c>
      <c r="C153" s="9" t="s">
        <v>952</v>
      </c>
      <c r="D153" s="9" t="s">
        <v>18</v>
      </c>
      <c r="E153" s="9" t="str">
        <f t="shared" si="33"/>
        <v>Trần Quang Nam</v>
      </c>
      <c r="F153" s="9" t="b">
        <f t="shared" si="34"/>
        <v>0</v>
      </c>
      <c r="G153" s="9" t="s">
        <v>953</v>
      </c>
      <c r="H153" s="9" t="str">
        <f t="shared" ref="H153:H163" si="36">RIGHT(G153,4)</f>
        <v>2017</v>
      </c>
      <c r="I153" s="9" t="s">
        <v>18</v>
      </c>
      <c r="J153" s="9" t="str">
        <f t="shared" si="35"/>
        <v>1CI4</v>
      </c>
      <c r="K153" s="48">
        <v>116</v>
      </c>
      <c r="L153" s="48">
        <v>26.3</v>
      </c>
      <c r="M153" s="9" t="s">
        <v>36</v>
      </c>
      <c r="N153" s="9" t="s">
        <v>262</v>
      </c>
      <c r="O153" s="9"/>
      <c r="P153" s="9"/>
      <c r="Q153" s="9"/>
      <c r="R153" s="9"/>
      <c r="S153" s="9" t="s">
        <v>954</v>
      </c>
      <c r="T153" s="9" t="s">
        <v>955</v>
      </c>
      <c r="U153" s="9" t="s">
        <v>956</v>
      </c>
      <c r="V153" s="30" t="s">
        <v>3802</v>
      </c>
      <c r="W153" s="9">
        <v>3</v>
      </c>
      <c r="X153" s="48">
        <f>INDEX(table1,MATCH($K153,'Tham chiếu'!$A$3:$A$13,1),MATCH(DS!$L153,'Tham chiếu'!$B$2:$M$2,1))</f>
        <v>50</v>
      </c>
      <c r="Y153" s="9">
        <v>3</v>
      </c>
      <c r="Z153" s="48">
        <f>INDEX(table1,MATCH($K153,'Tham chiếu'!$A$3:$A$13,1),MATCH(DS!$L153,'Tham chiếu'!$B$2:$M$2,1))</f>
        <v>50</v>
      </c>
      <c r="AA153" s="9">
        <v>3</v>
      </c>
      <c r="AB153" s="50" t="str">
        <f>INDEX(table2,MATCH($K153,'Tham chiếu'!$A$17:$A$25,1),MATCH(DS!$L153,'Tham chiếu'!$B$16:$S$16,1))</f>
        <v>2A</v>
      </c>
      <c r="AC153" s="9"/>
      <c r="AD153" s="73" t="str">
        <f>INDEX(table4,MATCH($K153,'Tham chiếu'!$A$41:$A$49,1),MATCH(DS!$L153,'Tham chiếu'!$B$40:$T$40,1))</f>
        <v>2B</v>
      </c>
      <c r="AE153" s="9">
        <v>2</v>
      </c>
      <c r="AF153" s="74" t="str">
        <f>INDEX(table3,MATCH($K153,'Tham chiếu'!$A$29:$A$37,1),MATCH(DS!$L153,'Tham chiếu'!$B$28:$T$28,1))</f>
        <v>2B</v>
      </c>
      <c r="AG153" s="9">
        <v>1</v>
      </c>
      <c r="AH153" s="48">
        <f>INDEX(table5,MATCH($K153,'Tham chiếu'!$A$53:$A$61,1),MATCH(DS!$L153,'Tham chiếu'!$B$52:$T$52,1))</f>
        <v>2</v>
      </c>
      <c r="AI153" s="9">
        <v>1</v>
      </c>
      <c r="AJ153" s="48">
        <f>INDEX(table5,MATCH($K153,'Tham chiếu'!$A$53:$A$61,1),MATCH(DS!$L153,'Tham chiếu'!$B$52:$T$52,1))</f>
        <v>2</v>
      </c>
      <c r="AK153" s="9">
        <v>1</v>
      </c>
      <c r="AL153" s="48">
        <f>INDEX(table5,MATCH($K153,'Tham chiếu'!$A$53:$A$61,1),MATCH(DS!$L153,'Tham chiếu'!$B$52:$T$52,1))</f>
        <v>2</v>
      </c>
      <c r="AM153" s="9">
        <v>1</v>
      </c>
      <c r="AN153" s="50" t="str">
        <f>INDEX(table2,MATCH($K153,'Tham chiếu'!$A$17:$A$25,1),MATCH(DS!$L153,'Tham chiếu'!$B$16:$S$16,1))</f>
        <v>2A</v>
      </c>
      <c r="AO153" s="9">
        <v>1</v>
      </c>
      <c r="AP153" s="48" t="str">
        <f>INDEX(table3,MATCH($K153,'Tham chiếu'!$A$29:$A$37,1),MATCH(DS!$L153,'Tham chiếu'!$B$28:$T$28,1))</f>
        <v>2B</v>
      </c>
      <c r="AQ153" s="48">
        <v>1</v>
      </c>
      <c r="AR153" s="77">
        <f>INDEX(table7,MATCH($K153,'Tham chiếu'!$A$78:$A$87,1),MATCH(DS!$L153,'Tham chiếu'!$B$77:$T$77,1))</f>
        <v>1</v>
      </c>
      <c r="AS153" s="9">
        <v>1</v>
      </c>
      <c r="AT153" s="48">
        <f>INDEX(table6,MATCH($K153,'Tham chiếu'!$A$65:$A$74,1),MATCH(DS!$L153,'Tham chiếu'!$B$64:$T$64,1))</f>
        <v>2</v>
      </c>
      <c r="AU153" s="57">
        <f t="shared" si="32"/>
        <v>3923000</v>
      </c>
      <c r="AV153" s="58">
        <v>3043000</v>
      </c>
      <c r="AW153" s="59" t="b">
        <f t="shared" si="26"/>
        <v>0</v>
      </c>
    </row>
    <row r="154" spans="1:49" ht="19.899999999999999" customHeight="1" x14ac:dyDescent="0.25">
      <c r="A154" s="3">
        <v>149</v>
      </c>
      <c r="B154" s="9" t="s">
        <v>123</v>
      </c>
      <c r="C154" s="9" t="s">
        <v>1254</v>
      </c>
      <c r="D154" s="9" t="s">
        <v>1255</v>
      </c>
      <c r="E154" s="9" t="str">
        <f t="shared" si="33"/>
        <v>Nguyễn Phương Nga</v>
      </c>
      <c r="F154" s="9" t="b">
        <f t="shared" si="34"/>
        <v>0</v>
      </c>
      <c r="G154" s="9" t="s">
        <v>1256</v>
      </c>
      <c r="H154" s="9" t="str">
        <f t="shared" si="36"/>
        <v>2017</v>
      </c>
      <c r="I154" s="9" t="s">
        <v>44</v>
      </c>
      <c r="J154" s="9" t="str">
        <f t="shared" si="35"/>
        <v>1CI4</v>
      </c>
      <c r="K154" s="48">
        <v>130</v>
      </c>
      <c r="L154" s="48">
        <v>30</v>
      </c>
      <c r="M154" s="9" t="s">
        <v>36</v>
      </c>
      <c r="N154" s="9" t="s">
        <v>262</v>
      </c>
      <c r="O154" s="9"/>
      <c r="P154" s="9"/>
      <c r="Q154" s="9"/>
      <c r="R154" s="9"/>
      <c r="S154" s="9" t="s">
        <v>1257</v>
      </c>
      <c r="T154" s="9" t="s">
        <v>1258</v>
      </c>
      <c r="U154" s="9" t="s">
        <v>1259</v>
      </c>
      <c r="V154" s="30" t="s">
        <v>3803</v>
      </c>
      <c r="W154" s="9">
        <v>3</v>
      </c>
      <c r="X154" s="48">
        <f>INDEX(table1,MATCH($K154,'Tham chiếu'!$A$3:$A$13,1),MATCH(DS!$L154,'Tham chiếu'!$B$2:$M$2,1))</f>
        <v>58</v>
      </c>
      <c r="Y154" s="9">
        <v>2</v>
      </c>
      <c r="Z154" s="48">
        <f>INDEX(table1,MATCH($K154,'Tham chiếu'!$A$3:$A$13,1),MATCH(DS!$L154,'Tham chiếu'!$B$2:$M$2,1))</f>
        <v>58</v>
      </c>
      <c r="AA154" s="9">
        <v>2</v>
      </c>
      <c r="AB154" s="50" t="str">
        <f>INDEX(table2,MATCH($K154,'Tham chiếu'!$A$17:$A$25,1),MATCH(DS!$L154,'Tham chiếu'!$B$16:$S$16,1))</f>
        <v>3B</v>
      </c>
      <c r="AC154" s="9">
        <v>3</v>
      </c>
      <c r="AD154" s="73" t="str">
        <f>INDEX(table4,MATCH($K154,'Tham chiếu'!$A$41:$A$49,1),MATCH(DS!$L154,'Tham chiếu'!$B$40:$T$40,1))</f>
        <v>3B</v>
      </c>
      <c r="AE154" s="9">
        <v>2</v>
      </c>
      <c r="AF154" s="74" t="str">
        <f>INDEX(table3,MATCH($K154,'Tham chiếu'!$A$29:$A$37,1),MATCH(DS!$L154,'Tham chiếu'!$B$28:$T$28,1))</f>
        <v>4A</v>
      </c>
      <c r="AG154" s="9">
        <v>2</v>
      </c>
      <c r="AH154" s="48">
        <f>INDEX(table5,MATCH($K154,'Tham chiếu'!$A$53:$A$61,1),MATCH(DS!$L154,'Tham chiếu'!$B$52:$T$52,1))</f>
        <v>4</v>
      </c>
      <c r="AI154" s="9">
        <v>1</v>
      </c>
      <c r="AJ154" s="48">
        <f>INDEX(table5,MATCH($K154,'Tham chiếu'!$A$53:$A$61,1),MATCH(DS!$L154,'Tham chiếu'!$B$52:$T$52,1))</f>
        <v>4</v>
      </c>
      <c r="AK154" s="9">
        <v>2</v>
      </c>
      <c r="AL154" s="48">
        <f>INDEX(table5,MATCH($K154,'Tham chiếu'!$A$53:$A$61,1),MATCH(DS!$L154,'Tham chiếu'!$B$52:$T$52,1))</f>
        <v>4</v>
      </c>
      <c r="AM154" s="9">
        <v>2</v>
      </c>
      <c r="AN154" s="50" t="str">
        <f>INDEX(table2,MATCH($K154,'Tham chiếu'!$A$17:$A$25,1),MATCH(DS!$L154,'Tham chiếu'!$B$16:$S$16,1))</f>
        <v>3B</v>
      </c>
      <c r="AO154" s="9">
        <v>2</v>
      </c>
      <c r="AP154" s="48" t="str">
        <f>INDEX(table3,MATCH($K154,'Tham chiếu'!$A$29:$A$37,1),MATCH(DS!$L154,'Tham chiếu'!$B$28:$T$28,1))</f>
        <v>4A</v>
      </c>
      <c r="AQ154" s="48">
        <v>3</v>
      </c>
      <c r="AR154" s="77">
        <f>INDEX(table7,MATCH($K154,'Tham chiếu'!$A$78:$A$87,1),MATCH(DS!$L154,'Tham chiếu'!$B$77:$T$77,1))</f>
        <v>3</v>
      </c>
      <c r="AS154" s="9">
        <v>2</v>
      </c>
      <c r="AT154" s="48">
        <f>INDEX(table6,MATCH($K154,'Tham chiếu'!$A$65:$A$74,1),MATCH(DS!$L154,'Tham chiếu'!$B$64:$T$64,1))</f>
        <v>3</v>
      </c>
      <c r="AU154" s="57">
        <f t="shared" si="32"/>
        <v>5549000</v>
      </c>
      <c r="AV154" s="58">
        <v>3032000</v>
      </c>
      <c r="AW154" s="59" t="b">
        <f t="shared" si="26"/>
        <v>0</v>
      </c>
    </row>
    <row r="155" spans="1:49" ht="27.6" customHeight="1" x14ac:dyDescent="0.25">
      <c r="A155" s="3">
        <v>150</v>
      </c>
      <c r="B155" s="9" t="s">
        <v>123</v>
      </c>
      <c r="C155" s="9" t="s">
        <v>1430</v>
      </c>
      <c r="D155" s="9" t="s">
        <v>97</v>
      </c>
      <c r="E155" s="9" t="str">
        <f t="shared" si="33"/>
        <v>Trần Bảo Khánh Ngọc</v>
      </c>
      <c r="F155" s="9" t="b">
        <f t="shared" si="34"/>
        <v>0</v>
      </c>
      <c r="G155" s="9" t="s">
        <v>415</v>
      </c>
      <c r="H155" s="9" t="str">
        <f t="shared" si="36"/>
        <v>2017</v>
      </c>
      <c r="I155" s="9" t="s">
        <v>44</v>
      </c>
      <c r="J155" s="9" t="str">
        <f t="shared" si="35"/>
        <v>1CI4</v>
      </c>
      <c r="K155" s="48">
        <v>127</v>
      </c>
      <c r="L155" s="48">
        <v>26</v>
      </c>
      <c r="M155" s="9" t="s">
        <v>36</v>
      </c>
      <c r="N155" s="9" t="s">
        <v>262</v>
      </c>
      <c r="O155" s="9"/>
      <c r="P155" s="9"/>
      <c r="Q155" s="9"/>
      <c r="R155" s="9"/>
      <c r="S155" s="9" t="s">
        <v>1431</v>
      </c>
      <c r="T155" s="9" t="s">
        <v>1432</v>
      </c>
      <c r="U155" s="9" t="s">
        <v>1433</v>
      </c>
      <c r="V155" s="30" t="s">
        <v>3804</v>
      </c>
      <c r="W155" s="9"/>
      <c r="X155" s="48"/>
      <c r="Y155" s="9">
        <v>1</v>
      </c>
      <c r="Z155" s="48">
        <f>INDEX(table1,MATCH($K155,'Tham chiếu'!$A$3:$A$13,1),MATCH(DS!$L155,'Tham chiếu'!$B$2:$M$2,1))</f>
        <v>55</v>
      </c>
      <c r="AA155" s="9">
        <v>1</v>
      </c>
      <c r="AB155" s="50" t="str">
        <f>INDEX(table2,MATCH($K155,'Tham chiếu'!$A$17:$A$25,1),MATCH(DS!$L155,'Tham chiếu'!$B$16:$S$16,1))</f>
        <v>2B</v>
      </c>
      <c r="AC155" s="9">
        <v>1</v>
      </c>
      <c r="AD155" s="73">
        <f>INDEX(table4,MATCH($K155,'Tham chiếu'!$A$41:$A$49,1),MATCH(DS!$L155,'Tham chiếu'!$B$40:$T$40,1))</f>
        <v>3</v>
      </c>
      <c r="AE155" s="9"/>
      <c r="AF155" s="74"/>
      <c r="AG155" s="9"/>
      <c r="AH155" s="48">
        <f>INDEX(table5,MATCH($K155,'Tham chiếu'!$A$53:$A$61,1),MATCH(DS!$L155,'Tham chiếu'!$B$52:$T$52,1))</f>
        <v>3</v>
      </c>
      <c r="AI155" s="9">
        <v>1</v>
      </c>
      <c r="AJ155" s="48">
        <f>INDEX(table5,MATCH($K155,'Tham chiếu'!$A$53:$A$61,1),MATCH(DS!$L155,'Tham chiếu'!$B$52:$T$52,1))</f>
        <v>3</v>
      </c>
      <c r="AK155" s="9">
        <v>1</v>
      </c>
      <c r="AL155" s="48">
        <f>INDEX(table5,MATCH($K155,'Tham chiếu'!$A$53:$A$61,1),MATCH(DS!$L155,'Tham chiếu'!$B$52:$T$52,1))</f>
        <v>3</v>
      </c>
      <c r="AM155" s="9">
        <v>1</v>
      </c>
      <c r="AN155" s="50" t="str">
        <f>INDEX(table2,MATCH($K155,'Tham chiếu'!$A$17:$A$25,1),MATCH(DS!$L155,'Tham chiếu'!$B$16:$S$16,1))</f>
        <v>2B</v>
      </c>
      <c r="AO155" s="9">
        <v>1</v>
      </c>
      <c r="AP155" s="48" t="str">
        <f>INDEX(table3,MATCH($K155,'Tham chiếu'!$A$29:$A$37,1),MATCH(DS!$L155,'Tham chiếu'!$B$28:$T$28,1))</f>
        <v>3A</v>
      </c>
      <c r="AQ155" s="48">
        <v>1</v>
      </c>
      <c r="AR155" s="77">
        <f>INDEX(table7,MATCH($K155,'Tham chiếu'!$A$78:$A$87,1),MATCH(DS!$L155,'Tham chiếu'!$B$77:$T$77,1))</f>
        <v>2</v>
      </c>
      <c r="AS155" s="9">
        <v>1</v>
      </c>
      <c r="AT155" s="48">
        <f>INDEX(table6,MATCH($K155,'Tham chiếu'!$A$65:$A$74,1),MATCH(DS!$L155,'Tham chiếu'!$B$64:$T$64,1))</f>
        <v>3</v>
      </c>
      <c r="AU155" s="57">
        <f t="shared" si="32"/>
        <v>1925000</v>
      </c>
      <c r="AV155" s="58">
        <v>3056000</v>
      </c>
      <c r="AW155" s="59" t="b">
        <f t="shared" si="26"/>
        <v>0</v>
      </c>
    </row>
    <row r="156" spans="1:49" ht="23.45" customHeight="1" x14ac:dyDescent="0.25">
      <c r="A156" s="3">
        <v>151</v>
      </c>
      <c r="B156" s="9" t="s">
        <v>123</v>
      </c>
      <c r="C156" s="9" t="s">
        <v>190</v>
      </c>
      <c r="D156" s="9" t="s">
        <v>917</v>
      </c>
      <c r="E156" s="9" t="str">
        <f t="shared" si="33"/>
        <v>Nguyễn Minh Nhật</v>
      </c>
      <c r="F156" s="9" t="b">
        <f t="shared" si="34"/>
        <v>0</v>
      </c>
      <c r="G156" s="9" t="s">
        <v>918</v>
      </c>
      <c r="H156" s="9" t="str">
        <f t="shared" si="36"/>
        <v>2017</v>
      </c>
      <c r="I156" s="9" t="s">
        <v>18</v>
      </c>
      <c r="J156" s="9" t="str">
        <f t="shared" si="35"/>
        <v>1CI4</v>
      </c>
      <c r="K156" s="48">
        <v>130</v>
      </c>
      <c r="L156" s="48">
        <v>23</v>
      </c>
      <c r="M156" s="9" t="s">
        <v>36</v>
      </c>
      <c r="N156" s="9" t="s">
        <v>262</v>
      </c>
      <c r="O156" s="9"/>
      <c r="P156" s="9"/>
      <c r="Q156" s="9"/>
      <c r="R156" s="9"/>
      <c r="S156" s="9" t="s">
        <v>919</v>
      </c>
      <c r="T156" s="9" t="s">
        <v>920</v>
      </c>
      <c r="U156" s="9" t="s">
        <v>921</v>
      </c>
      <c r="V156" s="30" t="s">
        <v>3729</v>
      </c>
      <c r="W156" s="9">
        <v>1</v>
      </c>
      <c r="X156" s="48">
        <f>INDEX(table1,MATCH($K156,'Tham chiếu'!$A$3:$A$13,1),MATCH(DS!$L156,'Tham chiếu'!$B$2:$M$2,1))</f>
        <v>55</v>
      </c>
      <c r="Y156" s="9">
        <v>1</v>
      </c>
      <c r="Z156" s="48">
        <f>INDEX(table1,MATCH($K156,'Tham chiếu'!$A$3:$A$13,1),MATCH(DS!$L156,'Tham chiếu'!$B$2:$M$2,1))</f>
        <v>55</v>
      </c>
      <c r="AA156" s="9">
        <v>2</v>
      </c>
      <c r="AB156" s="50" t="str">
        <f>INDEX(table2,MATCH($K156,'Tham chiếu'!$A$17:$A$25,1),MATCH(DS!$L156,'Tham chiếu'!$B$16:$S$16,1))</f>
        <v>2B</v>
      </c>
      <c r="AC156" s="9"/>
      <c r="AD156" s="73">
        <f>INDEX(table4,MATCH($K156,'Tham chiếu'!$A$41:$A$49,1),MATCH(DS!$L156,'Tham chiếu'!$B$40:$T$40,1))</f>
        <v>4</v>
      </c>
      <c r="AE156" s="9">
        <v>2</v>
      </c>
      <c r="AF156" s="74">
        <f>INDEX(table3,MATCH($K156,'Tham chiếu'!$A$29:$A$37,1),MATCH(DS!$L156,'Tham chiếu'!$B$28:$T$28,1))</f>
        <v>3</v>
      </c>
      <c r="AG156" s="9">
        <v>1</v>
      </c>
      <c r="AH156" s="48">
        <f>INDEX(table5,MATCH($K156,'Tham chiếu'!$A$53:$A$61,1),MATCH(DS!$L156,'Tham chiếu'!$B$52:$T$52,1))</f>
        <v>4</v>
      </c>
      <c r="AI156" s="9">
        <v>2</v>
      </c>
      <c r="AJ156" s="48">
        <f>INDEX(table5,MATCH($K156,'Tham chiếu'!$A$53:$A$61,1),MATCH(DS!$L156,'Tham chiếu'!$B$52:$T$52,1))</f>
        <v>4</v>
      </c>
      <c r="AK156" s="9">
        <v>1</v>
      </c>
      <c r="AL156" s="48">
        <f>INDEX(table5,MATCH($K156,'Tham chiếu'!$A$53:$A$61,1),MATCH(DS!$L156,'Tham chiếu'!$B$52:$T$52,1))</f>
        <v>4</v>
      </c>
      <c r="AM156" s="9">
        <v>1</v>
      </c>
      <c r="AN156" s="50" t="str">
        <f>INDEX(table2,MATCH($K156,'Tham chiếu'!$A$17:$A$25,1),MATCH(DS!$L156,'Tham chiếu'!$B$16:$S$16,1))</f>
        <v>2B</v>
      </c>
      <c r="AO156" s="9">
        <v>1</v>
      </c>
      <c r="AP156" s="48">
        <f>INDEX(table3,MATCH($K156,'Tham chiếu'!$A$29:$A$37,1),MATCH(DS!$L156,'Tham chiếu'!$B$28:$T$28,1))</f>
        <v>3</v>
      </c>
      <c r="AQ156" s="48">
        <v>1</v>
      </c>
      <c r="AR156" s="77">
        <f>INDEX(table7,MATCH($K156,'Tham chiếu'!$A$78:$A$87,1),MATCH(DS!$L156,'Tham chiếu'!$B$77:$T$77,1))</f>
        <v>2</v>
      </c>
      <c r="AS156" s="9">
        <v>1</v>
      </c>
      <c r="AT156" s="48">
        <f>INDEX(table6,MATCH($K156,'Tham chiếu'!$A$65:$A$74,1),MATCH(DS!$L156,'Tham chiếu'!$B$64:$T$64,1))</f>
        <v>3</v>
      </c>
      <c r="AU156" s="57">
        <f t="shared" si="32"/>
        <v>3029000</v>
      </c>
      <c r="AV156" s="58">
        <v>3282000</v>
      </c>
      <c r="AW156" s="59" t="b">
        <f t="shared" si="26"/>
        <v>0</v>
      </c>
    </row>
    <row r="157" spans="1:49" ht="27.6" customHeight="1" x14ac:dyDescent="0.25">
      <c r="A157" s="3">
        <v>152</v>
      </c>
      <c r="B157" s="9" t="s">
        <v>123</v>
      </c>
      <c r="C157" s="9" t="s">
        <v>1138</v>
      </c>
      <c r="D157" s="9" t="s">
        <v>331</v>
      </c>
      <c r="E157" s="9" t="str">
        <f t="shared" si="33"/>
        <v>Trần Hà Phương</v>
      </c>
      <c r="F157" s="9" t="b">
        <f t="shared" si="34"/>
        <v>0</v>
      </c>
      <c r="G157" s="9" t="s">
        <v>1139</v>
      </c>
      <c r="H157" s="9" t="str">
        <f t="shared" si="36"/>
        <v>2017</v>
      </c>
      <c r="I157" s="9" t="s">
        <v>44</v>
      </c>
      <c r="J157" s="9" t="str">
        <f t="shared" si="35"/>
        <v>1CI4</v>
      </c>
      <c r="K157" s="48">
        <v>120</v>
      </c>
      <c r="L157" s="48">
        <v>20</v>
      </c>
      <c r="M157" s="9" t="s">
        <v>36</v>
      </c>
      <c r="N157" s="9" t="s">
        <v>262</v>
      </c>
      <c r="O157" s="9"/>
      <c r="P157" s="9"/>
      <c r="Q157" s="9"/>
      <c r="R157" s="9"/>
      <c r="S157" s="9" t="s">
        <v>1140</v>
      </c>
      <c r="T157" s="9" t="s">
        <v>1141</v>
      </c>
      <c r="U157" s="9" t="s">
        <v>1142</v>
      </c>
      <c r="V157" s="30" t="s">
        <v>3806</v>
      </c>
      <c r="W157" s="9">
        <v>1</v>
      </c>
      <c r="X157" s="48">
        <f>INDEX(table1,MATCH($K157,'Tham chiếu'!$A$3:$A$13,1),MATCH(DS!$L157,'Tham chiếu'!$B$2:$M$2,1))</f>
        <v>50</v>
      </c>
      <c r="Y157" s="9">
        <v>1</v>
      </c>
      <c r="Z157" s="48">
        <f>INDEX(table1,MATCH($K157,'Tham chiếu'!$A$3:$A$13,1),MATCH(DS!$L157,'Tham chiếu'!$B$2:$M$2,1))</f>
        <v>50</v>
      </c>
      <c r="AA157" s="9"/>
      <c r="AB157" s="50"/>
      <c r="AC157" s="9">
        <v>1</v>
      </c>
      <c r="AD157" s="73" t="str">
        <f>INDEX(table4,MATCH($K157,'Tham chiếu'!$A$41:$A$49,1),MATCH(DS!$L157,'Tham chiếu'!$B$40:$T$40,1))</f>
        <v>2A</v>
      </c>
      <c r="AE157" s="9"/>
      <c r="AF157" s="74"/>
      <c r="AG157" s="9">
        <v>1</v>
      </c>
      <c r="AH157" s="48">
        <f>INDEX(table5,MATCH($K157,'Tham chiếu'!$A$53:$A$61,1),MATCH(DS!$L157,'Tham chiếu'!$B$52:$T$52,1))</f>
        <v>2</v>
      </c>
      <c r="AI157" s="9">
        <v>1</v>
      </c>
      <c r="AJ157" s="48">
        <f>INDEX(table5,MATCH($K157,'Tham chiếu'!$A$53:$A$61,1),MATCH(DS!$L157,'Tham chiếu'!$B$52:$T$52,1))</f>
        <v>2</v>
      </c>
      <c r="AK157" s="9">
        <v>1</v>
      </c>
      <c r="AL157" s="48">
        <f>INDEX(table5,MATCH($K157,'Tham chiếu'!$A$53:$A$61,1),MATCH(DS!$L157,'Tham chiếu'!$B$52:$T$52,1))</f>
        <v>2</v>
      </c>
      <c r="AM157" s="9">
        <v>1</v>
      </c>
      <c r="AN157" s="50" t="str">
        <f>INDEX(table2,MATCH($K157,'Tham chiếu'!$A$17:$A$25,1),MATCH(DS!$L157,'Tham chiếu'!$B$16:$S$16,1))</f>
        <v>2A</v>
      </c>
      <c r="AO157" s="9"/>
      <c r="AP157" s="48"/>
      <c r="AQ157" s="48">
        <v>1</v>
      </c>
      <c r="AR157" s="77">
        <f>INDEX(table7,MATCH($K157,'Tham chiếu'!$A$78:$A$87,1),MATCH(DS!$L157,'Tham chiếu'!$B$77:$T$77,1))</f>
        <v>1</v>
      </c>
      <c r="AS157" s="9"/>
      <c r="AT157" s="48"/>
      <c r="AU157" s="57">
        <f t="shared" si="32"/>
        <v>1552000</v>
      </c>
      <c r="AV157" s="58">
        <v>2101000</v>
      </c>
      <c r="AW157" s="59" t="b">
        <f t="shared" si="26"/>
        <v>0</v>
      </c>
    </row>
    <row r="158" spans="1:49" ht="27.6" customHeight="1" x14ac:dyDescent="0.25">
      <c r="A158" s="3">
        <v>153</v>
      </c>
      <c r="B158" s="9" t="s">
        <v>123</v>
      </c>
      <c r="C158" s="9" t="s">
        <v>903</v>
      </c>
      <c r="D158" s="9" t="s">
        <v>1084</v>
      </c>
      <c r="E158" s="9" t="str">
        <f t="shared" si="33"/>
        <v>Đỗ Minh Quang</v>
      </c>
      <c r="F158" s="9" t="b">
        <f t="shared" si="34"/>
        <v>0</v>
      </c>
      <c r="G158" s="9" t="s">
        <v>1909</v>
      </c>
      <c r="H158" s="9" t="str">
        <f t="shared" si="36"/>
        <v>2017</v>
      </c>
      <c r="I158" s="9" t="s">
        <v>18</v>
      </c>
      <c r="J158" s="9" t="str">
        <f t="shared" si="35"/>
        <v>1CI4</v>
      </c>
      <c r="K158" s="9">
        <v>125</v>
      </c>
      <c r="L158" s="9">
        <v>23</v>
      </c>
      <c r="M158" s="9" t="s">
        <v>36</v>
      </c>
      <c r="N158" s="9" t="s">
        <v>262</v>
      </c>
      <c r="O158" s="9"/>
      <c r="P158" s="9"/>
      <c r="Q158" s="9"/>
      <c r="R158" s="9"/>
      <c r="S158" s="9" t="s">
        <v>1910</v>
      </c>
      <c r="T158" s="9" t="s">
        <v>1911</v>
      </c>
      <c r="U158" s="9" t="s">
        <v>1912</v>
      </c>
      <c r="V158" s="30" t="s">
        <v>3807</v>
      </c>
      <c r="W158" s="48"/>
      <c r="X158" s="48"/>
      <c r="Y158" s="49">
        <v>1</v>
      </c>
      <c r="Z158" s="48">
        <f>INDEX(table1,MATCH($K158,'Tham chiếu'!$A$3:$A$13,1),MATCH(DS!$L158,'Tham chiếu'!$B$2:$M$2,1))</f>
        <v>55</v>
      </c>
      <c r="AA158" s="50">
        <v>1</v>
      </c>
      <c r="AB158" s="50" t="str">
        <f>INDEX(table2,MATCH($K158,'Tham chiếu'!$A$17:$A$25,1),MATCH(DS!$L158,'Tham chiếu'!$B$16:$S$16,1))</f>
        <v>2B</v>
      </c>
      <c r="AC158" s="53"/>
      <c r="AD158" s="73">
        <f>INDEX(table4,MATCH($K158,'Tham chiếu'!$A$41:$A$49,1),MATCH(DS!$L158,'Tham chiếu'!$B$40:$T$40,1))</f>
        <v>3</v>
      </c>
      <c r="AE158" s="54">
        <v>1</v>
      </c>
      <c r="AF158" s="74" t="str">
        <f>INDEX(table3,MATCH($K158,'Tham chiếu'!$A$29:$A$37,1),MATCH(DS!$L158,'Tham chiếu'!$B$28:$T$28,1))</f>
        <v>2B</v>
      </c>
      <c r="AG158" s="48"/>
      <c r="AH158" s="48">
        <f>INDEX(table5,MATCH($K158,'Tham chiếu'!$A$53:$A$61,1),MATCH(DS!$L158,'Tham chiếu'!$B$52:$T$52,1))</f>
        <v>3</v>
      </c>
      <c r="AI158" s="49">
        <v>1</v>
      </c>
      <c r="AJ158" s="48">
        <f>INDEX(table5,MATCH($K158,'Tham chiếu'!$A$53:$A$61,1),MATCH(DS!$L158,'Tham chiếu'!$B$52:$T$52,1))</f>
        <v>3</v>
      </c>
      <c r="AK158" s="53">
        <v>2</v>
      </c>
      <c r="AL158" s="48">
        <f>INDEX(table5,MATCH($K158,'Tham chiếu'!$A$53:$A$61,1),MATCH(DS!$L158,'Tham chiếu'!$B$52:$T$52,1))</f>
        <v>3</v>
      </c>
      <c r="AM158" s="50">
        <v>2</v>
      </c>
      <c r="AN158" s="50" t="str">
        <f>INDEX(table2,MATCH($K158,'Tham chiếu'!$A$17:$A$25,1),MATCH(DS!$L158,'Tham chiếu'!$B$16:$S$16,1))</f>
        <v>2B</v>
      </c>
      <c r="AO158" s="54">
        <v>2</v>
      </c>
      <c r="AP158" s="48" t="str">
        <f>INDEX(table3,MATCH($K158,'Tham chiếu'!$A$29:$A$37,1),MATCH(DS!$L158,'Tham chiếu'!$B$28:$T$28,1))</f>
        <v>2B</v>
      </c>
      <c r="AQ158" s="48">
        <v>1</v>
      </c>
      <c r="AR158" s="77">
        <f>INDEX(table7,MATCH($K158,'Tham chiếu'!$A$78:$A$87,1),MATCH(DS!$L158,'Tham chiếu'!$B$77:$T$77,1))</f>
        <v>2</v>
      </c>
      <c r="AS158" s="49"/>
      <c r="AT158" s="48"/>
      <c r="AU158" s="57">
        <f t="shared" si="32"/>
        <v>2017000</v>
      </c>
      <c r="AV158" s="58">
        <v>2361000</v>
      </c>
      <c r="AW158" s="59" t="b">
        <f t="shared" si="26"/>
        <v>0</v>
      </c>
    </row>
    <row r="159" spans="1:49" ht="27.6" customHeight="1" x14ac:dyDescent="0.25">
      <c r="A159" s="3">
        <v>154</v>
      </c>
      <c r="B159" s="9" t="s">
        <v>123</v>
      </c>
      <c r="C159" s="9" t="s">
        <v>4605</v>
      </c>
      <c r="D159" s="9" t="s">
        <v>1084</v>
      </c>
      <c r="E159" s="9" t="str">
        <f t="shared" si="33"/>
        <v>Vũ Đăng Quang</v>
      </c>
      <c r="F159" s="9" t="b">
        <f t="shared" si="34"/>
        <v>0</v>
      </c>
      <c r="G159" s="9" t="s">
        <v>2352</v>
      </c>
      <c r="H159" s="9" t="str">
        <f t="shared" si="36"/>
        <v>2017</v>
      </c>
      <c r="I159" s="9" t="s">
        <v>18</v>
      </c>
      <c r="J159" s="9" t="str">
        <f t="shared" si="35"/>
        <v>1CI4</v>
      </c>
      <c r="K159" s="9">
        <v>125</v>
      </c>
      <c r="L159" s="9">
        <v>22</v>
      </c>
      <c r="M159" s="9" t="s">
        <v>36</v>
      </c>
      <c r="N159" s="9" t="s">
        <v>262</v>
      </c>
      <c r="O159" s="9"/>
      <c r="P159" s="9"/>
      <c r="Q159" s="9"/>
      <c r="R159" s="9"/>
      <c r="S159" s="9" t="s">
        <v>2686</v>
      </c>
      <c r="T159" s="9" t="s">
        <v>2687</v>
      </c>
      <c r="U159" s="9" t="s">
        <v>2688</v>
      </c>
      <c r="V159" s="30" t="s">
        <v>3808</v>
      </c>
      <c r="W159" s="48">
        <v>1</v>
      </c>
      <c r="X159" s="48">
        <f>INDEX(table1,MATCH($K159,'Tham chiếu'!$A$3:$A$13,1),MATCH(DS!$L159,'Tham chiếu'!$B$2:$M$2,1))</f>
        <v>55</v>
      </c>
      <c r="Y159" s="49">
        <v>1</v>
      </c>
      <c r="Z159" s="48">
        <f>INDEX(table1,MATCH($K159,'Tham chiếu'!$A$3:$A$13,1),MATCH(DS!$L159,'Tham chiếu'!$B$2:$M$2,1))</f>
        <v>55</v>
      </c>
      <c r="AA159" s="50">
        <v>1</v>
      </c>
      <c r="AB159" s="50" t="str">
        <f>INDEX(table2,MATCH($K159,'Tham chiếu'!$A$17:$A$25,1),MATCH(DS!$L159,'Tham chiếu'!$B$16:$S$16,1))</f>
        <v>2B</v>
      </c>
      <c r="AC159" s="53"/>
      <c r="AD159" s="73">
        <f>INDEX(table4,MATCH($K159,'Tham chiếu'!$A$41:$A$49,1),MATCH(DS!$L159,'Tham chiếu'!$B$40:$T$40,1))</f>
        <v>3</v>
      </c>
      <c r="AE159" s="54">
        <v>2</v>
      </c>
      <c r="AF159" s="74">
        <f>INDEX(table3,MATCH($K159,'Tham chiếu'!$A$29:$A$37,1),MATCH(DS!$L159,'Tham chiếu'!$B$28:$T$28,1))</f>
        <v>3</v>
      </c>
      <c r="AG159" s="48">
        <v>1</v>
      </c>
      <c r="AH159" s="48">
        <f>INDEX(table5,MATCH($K159,'Tham chiếu'!$A$53:$A$61,1),MATCH(DS!$L159,'Tham chiếu'!$B$52:$T$52,1))</f>
        <v>3</v>
      </c>
      <c r="AI159" s="49">
        <v>1</v>
      </c>
      <c r="AJ159" s="48">
        <f>INDEX(table5,MATCH($K159,'Tham chiếu'!$A$53:$A$61,1),MATCH(DS!$L159,'Tham chiếu'!$B$52:$T$52,1))</f>
        <v>3</v>
      </c>
      <c r="AK159" s="53">
        <v>1</v>
      </c>
      <c r="AL159" s="48">
        <f>INDEX(table5,MATCH($K159,'Tham chiếu'!$A$53:$A$61,1),MATCH(DS!$L159,'Tham chiếu'!$B$52:$T$52,1))</f>
        <v>3</v>
      </c>
      <c r="AM159" s="50">
        <v>1</v>
      </c>
      <c r="AN159" s="50" t="str">
        <f>INDEX(table2,MATCH($K159,'Tham chiếu'!$A$17:$A$25,1),MATCH(DS!$L159,'Tham chiếu'!$B$16:$S$16,1))</f>
        <v>2B</v>
      </c>
      <c r="AO159" s="54">
        <v>1</v>
      </c>
      <c r="AP159" s="48">
        <f>INDEX(table3,MATCH($K159,'Tham chiếu'!$A$29:$A$37,1),MATCH(DS!$L159,'Tham chiếu'!$B$28:$T$28,1))</f>
        <v>3</v>
      </c>
      <c r="AQ159" s="48">
        <v>1</v>
      </c>
      <c r="AR159" s="77">
        <f>INDEX(table7,MATCH($K159,'Tham chiếu'!$A$78:$A$87,1),MATCH(DS!$L159,'Tham chiếu'!$B$77:$T$77,1))</f>
        <v>2</v>
      </c>
      <c r="AS159" s="49">
        <v>1</v>
      </c>
      <c r="AT159" s="48">
        <f>INDEX(table6,MATCH($K159,'Tham chiếu'!$A$65:$A$74,1),MATCH(DS!$L159,'Tham chiếu'!$B$64:$T$64,1))</f>
        <v>3</v>
      </c>
      <c r="AU159" s="57">
        <f t="shared" si="32"/>
        <v>2567000</v>
      </c>
      <c r="AV159" s="58">
        <v>2641000</v>
      </c>
      <c r="AW159" s="59" t="b">
        <f t="shared" si="26"/>
        <v>0</v>
      </c>
    </row>
    <row r="160" spans="1:49" ht="27.6" customHeight="1" x14ac:dyDescent="0.25">
      <c r="A160" s="3">
        <v>155</v>
      </c>
      <c r="B160" s="9" t="s">
        <v>123</v>
      </c>
      <c r="C160" s="9" t="s">
        <v>808</v>
      </c>
      <c r="D160" s="9" t="s">
        <v>809</v>
      </c>
      <c r="E160" s="9" t="str">
        <f t="shared" si="33"/>
        <v>LÊ TUẤN TÚ</v>
      </c>
      <c r="F160" s="9" t="b">
        <f t="shared" si="34"/>
        <v>0</v>
      </c>
      <c r="G160" s="9" t="s">
        <v>415</v>
      </c>
      <c r="H160" s="9" t="str">
        <f t="shared" si="36"/>
        <v>2017</v>
      </c>
      <c r="I160" s="9" t="s">
        <v>18</v>
      </c>
      <c r="J160" s="9" t="str">
        <f t="shared" si="35"/>
        <v>1CI4</v>
      </c>
      <c r="K160" s="48">
        <v>120</v>
      </c>
      <c r="L160" s="48">
        <v>26</v>
      </c>
      <c r="M160" s="9" t="s">
        <v>36</v>
      </c>
      <c r="N160" s="9" t="s">
        <v>262</v>
      </c>
      <c r="O160" s="9"/>
      <c r="P160" s="9"/>
      <c r="Q160" s="9"/>
      <c r="R160" s="9"/>
      <c r="S160" s="9" t="s">
        <v>810</v>
      </c>
      <c r="T160" s="9" t="s">
        <v>811</v>
      </c>
      <c r="U160" s="9" t="s">
        <v>812</v>
      </c>
      <c r="V160" s="30" t="s">
        <v>3706</v>
      </c>
      <c r="W160" s="9">
        <v>1</v>
      </c>
      <c r="X160" s="48">
        <f>INDEX(table1,MATCH($K16,'Tham chiếu'!$A$3:$A$13,1),MATCH(DS!$L16,'Tham chiếu'!$B$2:$M$2,1))</f>
        <v>50</v>
      </c>
      <c r="Y160" s="9">
        <v>1</v>
      </c>
      <c r="Z160" s="48">
        <f>INDEX(table1,MATCH($K160,'Tham chiếu'!$A$3:$A$13,1),MATCH(DS!$L160,'Tham chiếu'!$B$2:$M$2,1))</f>
        <v>50</v>
      </c>
      <c r="AA160" s="9">
        <v>1</v>
      </c>
      <c r="AB160" s="50" t="str">
        <f>INDEX(table2,MATCH($K160,'Tham chiếu'!$A$17:$A$25,1),MATCH(DS!$L160,'Tham chiếu'!$B$16:$S$16,1))</f>
        <v>2A</v>
      </c>
      <c r="AC160" s="9"/>
      <c r="AD160" s="73" t="str">
        <f>INDEX(table4,MATCH($K160,'Tham chiếu'!$A$41:$A$49,1),MATCH(DS!$L160,'Tham chiếu'!$B$40:$T$40,1))</f>
        <v>2B</v>
      </c>
      <c r="AE160" s="9">
        <v>2</v>
      </c>
      <c r="AF160" s="74" t="str">
        <f>INDEX(table3,MATCH($K160,'Tham chiếu'!$A$29:$A$37,1),MATCH(DS!$L160,'Tham chiếu'!$B$28:$T$28,1))</f>
        <v>2A</v>
      </c>
      <c r="AG160" s="9">
        <v>1</v>
      </c>
      <c r="AH160" s="48">
        <f>INDEX(table5,MATCH($K160,'Tham chiếu'!$A$53:$A$61,1),MATCH(DS!$L160,'Tham chiếu'!$B$52:$T$52,1))</f>
        <v>3</v>
      </c>
      <c r="AI160" s="9">
        <v>2</v>
      </c>
      <c r="AJ160" s="48">
        <f>INDEX(table5,MATCH($K160,'Tham chiếu'!$A$53:$A$61,1),MATCH(DS!$L160,'Tham chiếu'!$B$52:$T$52,1))</f>
        <v>3</v>
      </c>
      <c r="AK160" s="9">
        <v>1</v>
      </c>
      <c r="AL160" s="48">
        <f>INDEX(table5,MATCH($K160,'Tham chiếu'!$A$53:$A$61,1),MATCH(DS!$L160,'Tham chiếu'!$B$52:$T$52,1))</f>
        <v>3</v>
      </c>
      <c r="AM160" s="9">
        <v>1</v>
      </c>
      <c r="AN160" s="50" t="str">
        <f>INDEX(table2,MATCH($K160,'Tham chiếu'!$A$17:$A$25,1),MATCH(DS!$L160,'Tham chiếu'!$B$16:$S$16,1))</f>
        <v>2A</v>
      </c>
      <c r="AO160" s="9">
        <v>1</v>
      </c>
      <c r="AP160" s="48" t="str">
        <f>INDEX(table3,MATCH($K160,'Tham chiếu'!$A$29:$A$37,1),MATCH(DS!$L160,'Tham chiếu'!$B$28:$T$28,1))</f>
        <v>2A</v>
      </c>
      <c r="AQ160" s="48">
        <v>1</v>
      </c>
      <c r="AR160" s="77">
        <f>INDEX(table7,MATCH($K160,'Tham chiếu'!$A$78:$A$87,1),MATCH(DS!$L160,'Tham chiếu'!$B$77:$T$77,1))</f>
        <v>2</v>
      </c>
      <c r="AS160" s="9">
        <v>1</v>
      </c>
      <c r="AT160" s="48">
        <f>INDEX(table6,MATCH($K160,'Tham chiếu'!$A$65:$A$74,1),MATCH(DS!$L160,'Tham chiếu'!$B$64:$T$64,1))</f>
        <v>2</v>
      </c>
      <c r="AU160" s="57">
        <f t="shared" si="32"/>
        <v>2751000</v>
      </c>
      <c r="AV160" s="58">
        <v>4007000</v>
      </c>
      <c r="AW160" s="59" t="b">
        <f t="shared" si="26"/>
        <v>0</v>
      </c>
    </row>
    <row r="161" spans="1:49" ht="24" customHeight="1" x14ac:dyDescent="0.25">
      <c r="A161" s="3">
        <v>156</v>
      </c>
      <c r="B161" s="9" t="s">
        <v>123</v>
      </c>
      <c r="C161" s="9" t="s">
        <v>2347</v>
      </c>
      <c r="D161" s="9" t="s">
        <v>115</v>
      </c>
      <c r="E161" s="9" t="str">
        <f t="shared" si="33"/>
        <v>Nguyễn Tiến Thành</v>
      </c>
      <c r="F161" s="9" t="b">
        <f t="shared" si="34"/>
        <v>0</v>
      </c>
      <c r="G161" s="9" t="s">
        <v>2353</v>
      </c>
      <c r="H161" s="9" t="str">
        <f t="shared" si="36"/>
        <v>2017</v>
      </c>
      <c r="I161" s="9" t="s">
        <v>18</v>
      </c>
      <c r="J161" s="9" t="str">
        <f t="shared" si="35"/>
        <v>1CI4</v>
      </c>
      <c r="K161" s="9">
        <v>125</v>
      </c>
      <c r="L161" s="9">
        <v>27</v>
      </c>
      <c r="M161" s="9" t="s">
        <v>36</v>
      </c>
      <c r="N161" s="9" t="s">
        <v>262</v>
      </c>
      <c r="O161" s="9"/>
      <c r="P161" s="9"/>
      <c r="Q161" s="9"/>
      <c r="R161" s="9"/>
      <c r="S161" s="9" t="s">
        <v>2692</v>
      </c>
      <c r="T161" s="9" t="s">
        <v>2693</v>
      </c>
      <c r="U161" s="9" t="s">
        <v>2694</v>
      </c>
      <c r="V161" s="30" t="s">
        <v>3809</v>
      </c>
      <c r="W161" s="48">
        <v>1</v>
      </c>
      <c r="X161" s="48">
        <f>INDEX(table1,MATCH($K161,'Tham chiếu'!$A$3:$A$13,1),MATCH(DS!$L161,'Tham chiếu'!$B$2:$M$2,1))</f>
        <v>55</v>
      </c>
      <c r="Y161" s="49">
        <v>2</v>
      </c>
      <c r="Z161" s="48">
        <f>INDEX(table1,MATCH($K161,'Tham chiếu'!$A$3:$A$13,1),MATCH(DS!$L161,'Tham chiếu'!$B$2:$M$2,1))</f>
        <v>55</v>
      </c>
      <c r="AA161" s="50">
        <v>2</v>
      </c>
      <c r="AB161" s="50" t="str">
        <f>INDEX(table2,MATCH($K161,'Tham chiếu'!$A$17:$A$25,1),MATCH(DS!$L161,'Tham chiếu'!$B$16:$S$16,1))</f>
        <v>2B</v>
      </c>
      <c r="AC161" s="53"/>
      <c r="AD161" s="73">
        <f>INDEX(table4,MATCH($K161,'Tham chiếu'!$A$41:$A$49,1),MATCH(DS!$L161,'Tham chiếu'!$B$40:$T$40,1))</f>
        <v>3</v>
      </c>
      <c r="AE161" s="54">
        <v>2</v>
      </c>
      <c r="AF161" s="74" t="str">
        <f>INDEX(table3,MATCH($K161,'Tham chiếu'!$A$29:$A$37,1),MATCH(DS!$L161,'Tham chiếu'!$B$28:$T$28,1))</f>
        <v>3A</v>
      </c>
      <c r="AG161" s="48">
        <v>1</v>
      </c>
      <c r="AH161" s="48">
        <f>INDEX(table5,MATCH($K161,'Tham chiếu'!$A$53:$A$61,1),MATCH(DS!$L161,'Tham chiếu'!$B$52:$T$52,1))</f>
        <v>3</v>
      </c>
      <c r="AI161" s="49">
        <v>1</v>
      </c>
      <c r="AJ161" s="48">
        <f>INDEX(table5,MATCH($K161,'Tham chiếu'!$A$53:$A$61,1),MATCH(DS!$L161,'Tham chiếu'!$B$52:$T$52,1))</f>
        <v>3</v>
      </c>
      <c r="AK161" s="53">
        <v>1</v>
      </c>
      <c r="AL161" s="48">
        <f>INDEX(table5,MATCH($K161,'Tham chiếu'!$A$53:$A$61,1),MATCH(DS!$L161,'Tham chiếu'!$B$52:$T$52,1))</f>
        <v>3</v>
      </c>
      <c r="AM161" s="50">
        <v>1</v>
      </c>
      <c r="AN161" s="50" t="str">
        <f>INDEX(table2,MATCH($K161,'Tham chiếu'!$A$17:$A$25,1),MATCH(DS!$L161,'Tham chiếu'!$B$16:$S$16,1))</f>
        <v>2B</v>
      </c>
      <c r="AO161" s="54">
        <v>1</v>
      </c>
      <c r="AP161" s="48" t="str">
        <f>INDEX(table3,MATCH($K161,'Tham chiếu'!$A$29:$A$37,1),MATCH(DS!$L161,'Tham chiếu'!$B$28:$T$28,1))</f>
        <v>3A</v>
      </c>
      <c r="AQ161" s="48">
        <v>1</v>
      </c>
      <c r="AR161" s="77">
        <f>INDEX(table7,MATCH($K161,'Tham chiếu'!$A$78:$A$87,1),MATCH(DS!$L161,'Tham chiếu'!$B$77:$T$77,1))</f>
        <v>2</v>
      </c>
      <c r="AS161" s="49"/>
      <c r="AT161" s="48"/>
      <c r="AU161" s="57">
        <f t="shared" si="32"/>
        <v>2675000</v>
      </c>
      <c r="AV161" s="66">
        <v>2814000</v>
      </c>
      <c r="AW161" s="59" t="b">
        <f t="shared" si="26"/>
        <v>0</v>
      </c>
    </row>
    <row r="162" spans="1:49" ht="27.6" customHeight="1" x14ac:dyDescent="0.25">
      <c r="A162" s="3">
        <v>157</v>
      </c>
      <c r="B162" s="9" t="s">
        <v>123</v>
      </c>
      <c r="C162" s="9" t="s">
        <v>1885</v>
      </c>
      <c r="D162" s="9" t="s">
        <v>909</v>
      </c>
      <c r="E162" s="9" t="str">
        <f t="shared" si="33"/>
        <v>Vũ Ngọc Bảo Trâm</v>
      </c>
      <c r="F162" s="9" t="b">
        <f t="shared" si="34"/>
        <v>0</v>
      </c>
      <c r="G162" s="9" t="s">
        <v>1886</v>
      </c>
      <c r="H162" s="9" t="str">
        <f t="shared" si="36"/>
        <v>2017</v>
      </c>
      <c r="I162" s="9" t="s">
        <v>44</v>
      </c>
      <c r="J162" s="9" t="str">
        <f t="shared" si="35"/>
        <v>1CI4</v>
      </c>
      <c r="K162" s="48">
        <v>118</v>
      </c>
      <c r="L162" s="48">
        <v>19</v>
      </c>
      <c r="M162" s="9" t="s">
        <v>36</v>
      </c>
      <c r="N162" s="9" t="s">
        <v>262</v>
      </c>
      <c r="O162" s="9"/>
      <c r="P162" s="9"/>
      <c r="Q162" s="9"/>
      <c r="R162" s="9"/>
      <c r="S162" s="9" t="s">
        <v>1887</v>
      </c>
      <c r="T162" s="9" t="s">
        <v>1888</v>
      </c>
      <c r="U162" s="9" t="s">
        <v>1889</v>
      </c>
      <c r="V162" s="30" t="s">
        <v>3758</v>
      </c>
      <c r="W162" s="9">
        <v>1</v>
      </c>
      <c r="X162" s="48">
        <f>INDEX(table1,MATCH($K162,'Tham chiếu'!$A$3:$A$13,1),MATCH(DS!$L162,'Tham chiếu'!$B$2:$M$2,1))</f>
        <v>50</v>
      </c>
      <c r="Y162" s="9">
        <v>1</v>
      </c>
      <c r="Z162" s="48">
        <f>INDEX(table1,MATCH($K162,'Tham chiếu'!$A$3:$A$13,1),MATCH(DS!$L162,'Tham chiếu'!$B$2:$M$2,1))</f>
        <v>50</v>
      </c>
      <c r="AA162" s="9"/>
      <c r="AB162" s="50"/>
      <c r="AC162" s="9">
        <v>3</v>
      </c>
      <c r="AD162" s="73">
        <f>INDEX(table4,MATCH($K162,'Tham chiếu'!$A$41:$A$49,1),MATCH(DS!$L162,'Tham chiếu'!$B$40:$T$40,1))</f>
        <v>1</v>
      </c>
      <c r="AE162" s="9"/>
      <c r="AF162" s="74"/>
      <c r="AG162" s="9">
        <v>1</v>
      </c>
      <c r="AH162" s="48">
        <f>INDEX(table5,MATCH($K162,'Tham chiếu'!$A$53:$A$61,1),MATCH(DS!$L162,'Tham chiếu'!$B$52:$T$52,1))</f>
        <v>1</v>
      </c>
      <c r="AI162" s="9">
        <v>2</v>
      </c>
      <c r="AJ162" s="48">
        <f>INDEX(table5,MATCH($K162,'Tham chiếu'!$A$53:$A$61,1),MATCH(DS!$L162,'Tham chiếu'!$B$52:$T$52,1))</f>
        <v>1</v>
      </c>
      <c r="AK162" s="9">
        <v>1</v>
      </c>
      <c r="AL162" s="48">
        <f>INDEX(table5,MATCH($K162,'Tham chiếu'!$A$53:$A$61,1),MATCH(DS!$L162,'Tham chiếu'!$B$52:$T$52,1))</f>
        <v>1</v>
      </c>
      <c r="AM162" s="9">
        <v>1</v>
      </c>
      <c r="AN162" s="50">
        <f>INDEX(table2,MATCH($K162,'Tham chiếu'!$A$17:$A$25,1),MATCH(DS!$L162,'Tham chiếu'!$B$16:$S$16,1))</f>
        <v>1</v>
      </c>
      <c r="AO162" s="9">
        <v>1</v>
      </c>
      <c r="AP162" s="48">
        <f>INDEX(table3,MATCH($K162,'Tham chiếu'!$A$29:$A$37,1),MATCH(DS!$L162,'Tham chiếu'!$B$28:$T$28,1))</f>
        <v>1</v>
      </c>
      <c r="AQ162" s="48">
        <v>1</v>
      </c>
      <c r="AR162" s="77">
        <f>INDEX(table7,MATCH($K162,'Tham chiếu'!$A$78:$A$87,1),MATCH(DS!$L162,'Tham chiếu'!$B$77:$T$77,1))</f>
        <v>1</v>
      </c>
      <c r="AS162" s="9">
        <v>1</v>
      </c>
      <c r="AT162" s="48">
        <f>INDEX(table6,MATCH($K162,'Tham chiếu'!$A$65:$A$74,1),MATCH(DS!$L162,'Tham chiếu'!$B$64:$T$64,1))</f>
        <v>1</v>
      </c>
      <c r="AU162" s="57">
        <f t="shared" si="32"/>
        <v>2592000</v>
      </c>
      <c r="AV162" s="58">
        <v>2200000</v>
      </c>
      <c r="AW162" s="59" t="b">
        <f t="shared" si="26"/>
        <v>0</v>
      </c>
    </row>
    <row r="163" spans="1:49" ht="20.45" customHeight="1" x14ac:dyDescent="0.25">
      <c r="A163" s="3">
        <v>158</v>
      </c>
      <c r="B163" s="9" t="s">
        <v>123</v>
      </c>
      <c r="C163" s="9" t="s">
        <v>2348</v>
      </c>
      <c r="D163" s="9" t="s">
        <v>1122</v>
      </c>
      <c r="E163" s="9" t="str">
        <f t="shared" si="33"/>
        <v>Nguyễn khánh Vi</v>
      </c>
      <c r="F163" s="9" t="b">
        <f t="shared" si="34"/>
        <v>0</v>
      </c>
      <c r="G163" s="9" t="s">
        <v>1111</v>
      </c>
      <c r="H163" s="9" t="str">
        <f t="shared" si="36"/>
        <v>2017</v>
      </c>
      <c r="I163" s="9" t="s">
        <v>44</v>
      </c>
      <c r="J163" s="9" t="str">
        <f t="shared" si="35"/>
        <v>1CI4</v>
      </c>
      <c r="K163" s="9">
        <v>115</v>
      </c>
      <c r="L163" s="9">
        <v>23</v>
      </c>
      <c r="M163" s="9" t="s">
        <v>36</v>
      </c>
      <c r="N163" s="9" t="s">
        <v>262</v>
      </c>
      <c r="O163" s="9"/>
      <c r="P163" s="9"/>
      <c r="Q163" s="9"/>
      <c r="R163" s="9"/>
      <c r="S163" s="9" t="s">
        <v>2695</v>
      </c>
      <c r="T163" s="9" t="s">
        <v>2696</v>
      </c>
      <c r="U163" s="9" t="s">
        <v>2697</v>
      </c>
      <c r="V163" s="30" t="s">
        <v>3810</v>
      </c>
      <c r="W163" s="48">
        <v>1</v>
      </c>
      <c r="X163" s="48">
        <f>INDEX(table1,MATCH($K163,'Tham chiếu'!$A$3:$A$13,1),MATCH(DS!$L163,'Tham chiếu'!$B$2:$M$2,1))</f>
        <v>50</v>
      </c>
      <c r="Y163" s="49">
        <v>2</v>
      </c>
      <c r="Z163" s="48">
        <f>INDEX(table1,MATCH($K163,'Tham chiếu'!$A$3:$A$13,1),MATCH(DS!$L163,'Tham chiếu'!$B$2:$M$2,1))</f>
        <v>50</v>
      </c>
      <c r="AA163" s="50">
        <v>1</v>
      </c>
      <c r="AB163" s="50">
        <f>INDEX(table2,MATCH($K163,'Tham chiếu'!$A$17:$A$25,1),MATCH(DS!$L163,'Tham chiếu'!$B$16:$S$16,1))</f>
        <v>1</v>
      </c>
      <c r="AC163" s="53">
        <v>1</v>
      </c>
      <c r="AD163" s="73" t="str">
        <f>INDEX(table4,MATCH($K163,'Tham chiếu'!$A$41:$A$49,1),MATCH(DS!$L163,'Tham chiếu'!$B$40:$T$40,1))</f>
        <v>2A</v>
      </c>
      <c r="AE163" s="54"/>
      <c r="AF163" s="74"/>
      <c r="AG163" s="48">
        <v>1</v>
      </c>
      <c r="AH163" s="48">
        <f>INDEX(table5,MATCH($K163,'Tham chiếu'!$A$53:$A$61,1),MATCH(DS!$L163,'Tham chiếu'!$B$52:$T$52,1))</f>
        <v>2</v>
      </c>
      <c r="AI163" s="49">
        <v>1</v>
      </c>
      <c r="AJ163" s="48">
        <f>INDEX(table5,MATCH($K163,'Tham chiếu'!$A$53:$A$61,1),MATCH(DS!$L163,'Tham chiếu'!$B$52:$T$52,1))</f>
        <v>2</v>
      </c>
      <c r="AK163" s="53">
        <v>1</v>
      </c>
      <c r="AL163" s="48">
        <f>INDEX(table5,MATCH($K163,'Tham chiếu'!$A$53:$A$61,1),MATCH(DS!$L163,'Tham chiếu'!$B$52:$T$52,1))</f>
        <v>2</v>
      </c>
      <c r="AM163" s="50">
        <v>1</v>
      </c>
      <c r="AN163" s="50">
        <f>INDEX(table2,MATCH($K163,'Tham chiếu'!$A$17:$A$25,1),MATCH(DS!$L163,'Tham chiếu'!$B$16:$S$16,1))</f>
        <v>1</v>
      </c>
      <c r="AO163" s="54">
        <v>1</v>
      </c>
      <c r="AP163" s="48">
        <f>INDEX(table3,MATCH($K163,'Tham chiếu'!$A$29:$A$37,1),MATCH(DS!$L163,'Tham chiếu'!$B$28:$T$28,1))</f>
        <v>2</v>
      </c>
      <c r="AQ163" s="48">
        <v>1</v>
      </c>
      <c r="AR163" s="77">
        <f>INDEX(table7,MATCH($K163,'Tham chiếu'!$A$78:$A$87,1),MATCH(DS!$L163,'Tham chiếu'!$B$77:$T$77,1))</f>
        <v>1</v>
      </c>
      <c r="AS163" s="49">
        <v>1</v>
      </c>
      <c r="AT163" s="48">
        <f>INDEX(table6,MATCH($K163,'Tham chiếu'!$A$65:$A$74,1),MATCH(DS!$L163,'Tham chiếu'!$B$64:$T$64,1))</f>
        <v>2</v>
      </c>
      <c r="AU163" s="57">
        <f t="shared" si="32"/>
        <v>2520000</v>
      </c>
      <c r="AV163" s="58">
        <v>4704000</v>
      </c>
      <c r="AW163" s="59" t="b">
        <f t="shared" si="26"/>
        <v>0</v>
      </c>
    </row>
    <row r="164" spans="1:49" ht="27.6" customHeight="1" x14ac:dyDescent="0.25">
      <c r="A164" s="3">
        <v>159</v>
      </c>
      <c r="B164" s="9" t="s">
        <v>3680</v>
      </c>
      <c r="C164" s="9" t="s">
        <v>3455</v>
      </c>
      <c r="D164" s="9" t="s">
        <v>1143</v>
      </c>
      <c r="E164" s="9" t="str">
        <f t="shared" si="33"/>
        <v>Trịnh Duy Việt</v>
      </c>
      <c r="F164" s="9" t="b">
        <f t="shared" si="34"/>
        <v>0</v>
      </c>
      <c r="G164" s="9" t="s">
        <v>3574</v>
      </c>
      <c r="H164" s="9"/>
      <c r="I164" s="9" t="s">
        <v>18</v>
      </c>
      <c r="J164" s="9" t="str">
        <f t="shared" si="35"/>
        <v>1CI4</v>
      </c>
      <c r="K164" s="9">
        <v>122</v>
      </c>
      <c r="L164" s="9">
        <v>32</v>
      </c>
      <c r="M164" s="9" t="s">
        <v>36</v>
      </c>
      <c r="N164" s="9" t="s">
        <v>262</v>
      </c>
      <c r="O164" s="9"/>
      <c r="P164" s="9"/>
      <c r="Q164" s="9"/>
      <c r="R164" s="9"/>
      <c r="S164" s="9" t="s">
        <v>3457</v>
      </c>
      <c r="T164" s="9" t="s">
        <v>3458</v>
      </c>
      <c r="U164" s="9" t="s">
        <v>3459</v>
      </c>
      <c r="V164" s="30" t="s">
        <v>4307</v>
      </c>
      <c r="W164" s="48">
        <v>1</v>
      </c>
      <c r="X164" s="48">
        <f>INDEX(table1,MATCH($K164,'Tham chiếu'!$A$3:$A$13,1),MATCH(DS!$L164,'Tham chiếu'!$B$2:$M$2,1))</f>
        <v>58</v>
      </c>
      <c r="Y164" s="49">
        <v>1</v>
      </c>
      <c r="Z164" s="48">
        <f>INDEX(table1,MATCH($K164,'Tham chiếu'!$A$3:$A$13,1),MATCH(DS!$L164,'Tham chiếu'!$B$2:$M$2,1))</f>
        <v>58</v>
      </c>
      <c r="AA164" s="50">
        <v>3</v>
      </c>
      <c r="AB164" s="50" t="str">
        <f>INDEX(table2,MATCH($K164,'Tham chiếu'!$A$17:$A$25,1),MATCH(DS!$L164,'Tham chiếu'!$B$16:$S$16,1))</f>
        <v>3B</v>
      </c>
      <c r="AC164" s="53"/>
      <c r="AD164" s="73" t="str">
        <f>INDEX(table4,MATCH($K164,'Tham chiếu'!$A$41:$A$49,1),MATCH(DS!$L164,'Tham chiếu'!$B$40:$T$40,1))</f>
        <v>3B</v>
      </c>
      <c r="AE164" s="54">
        <v>2</v>
      </c>
      <c r="AF164" s="74" t="str">
        <f>INDEX(table3,MATCH($K164,'Tham chiếu'!$A$29:$A$37,1),MATCH(DS!$L164,'Tham chiếu'!$B$28:$T$28,1))</f>
        <v>2C</v>
      </c>
      <c r="AG164" s="48">
        <v>1</v>
      </c>
      <c r="AH164" s="48">
        <f>INDEX(table5,MATCH($K164,'Tham chiếu'!$A$53:$A$61,1),MATCH(DS!$L164,'Tham chiếu'!$B$52:$T$52,1))</f>
        <v>4</v>
      </c>
      <c r="AI164" s="49">
        <v>3</v>
      </c>
      <c r="AJ164" s="48">
        <f>INDEX(table5,MATCH($K164,'Tham chiếu'!$A$53:$A$61,1),MATCH(DS!$L164,'Tham chiếu'!$B$52:$T$52,1))</f>
        <v>4</v>
      </c>
      <c r="AK164" s="50">
        <v>1</v>
      </c>
      <c r="AL164" s="48">
        <f>INDEX(table5,MATCH($K164,'Tham chiếu'!$A$53:$A$61,1),MATCH(DS!$L164,'Tham chiếu'!$B$52:$T$52,1))</f>
        <v>4</v>
      </c>
      <c r="AM164" s="53">
        <v>1</v>
      </c>
      <c r="AN164" s="50" t="str">
        <f>INDEX(table2,MATCH($K164,'Tham chiếu'!$A$17:$A$25,1),MATCH(DS!$L164,'Tham chiếu'!$B$16:$S$16,1))</f>
        <v>3B</v>
      </c>
      <c r="AO164" s="54">
        <v>1</v>
      </c>
      <c r="AP164" s="48" t="str">
        <f>INDEX(table3,MATCH($K164,'Tham chiếu'!$A$29:$A$37,1),MATCH(DS!$L164,'Tham chiếu'!$B$28:$T$28,1))</f>
        <v>2C</v>
      </c>
      <c r="AQ164" s="48">
        <v>1</v>
      </c>
      <c r="AR164" s="77">
        <f>INDEX(table7,MATCH($K164,'Tham chiếu'!$A$78:$A$87,1),MATCH(DS!$L164,'Tham chiếu'!$B$77:$T$77,1))</f>
        <v>3</v>
      </c>
      <c r="AS164" s="49">
        <v>1</v>
      </c>
      <c r="AT164" s="48">
        <f>INDEX(table6,MATCH($K164,'Tham chiếu'!$A$65:$A$74,1),MATCH(DS!$L164,'Tham chiếu'!$B$64:$T$64,1))</f>
        <v>4</v>
      </c>
      <c r="AU164" s="57">
        <f t="shared" si="32"/>
        <v>3491000</v>
      </c>
      <c r="AV164" s="58">
        <v>2549000</v>
      </c>
      <c r="AW164" s="59" t="b">
        <f t="shared" si="26"/>
        <v>0</v>
      </c>
    </row>
    <row r="165" spans="1:49" ht="21" customHeight="1" x14ac:dyDescent="0.25">
      <c r="A165" s="3">
        <v>160</v>
      </c>
      <c r="B165" s="9" t="s">
        <v>123</v>
      </c>
      <c r="C165" s="9" t="s">
        <v>1649</v>
      </c>
      <c r="D165" s="9" t="s">
        <v>219</v>
      </c>
      <c r="E165" s="9" t="str">
        <f t="shared" si="33"/>
        <v>Đỗ Thùy An</v>
      </c>
      <c r="F165" s="9" t="b">
        <f t="shared" si="34"/>
        <v>0</v>
      </c>
      <c r="G165" s="9" t="s">
        <v>1650</v>
      </c>
      <c r="H165" s="9" t="str">
        <f t="shared" ref="H165:H172" si="37">RIGHT(G165,4)</f>
        <v>2017</v>
      </c>
      <c r="I165" s="9" t="s">
        <v>44</v>
      </c>
      <c r="J165" s="9" t="str">
        <f t="shared" si="35"/>
        <v>1CI5</v>
      </c>
      <c r="K165" s="48">
        <v>116</v>
      </c>
      <c r="L165" s="48">
        <v>18</v>
      </c>
      <c r="M165" s="9" t="s">
        <v>36</v>
      </c>
      <c r="N165" s="9" t="s">
        <v>110</v>
      </c>
      <c r="O165" s="9"/>
      <c r="P165" s="9"/>
      <c r="Q165" s="9"/>
      <c r="R165" s="9"/>
      <c r="S165" s="9" t="s">
        <v>1651</v>
      </c>
      <c r="T165" s="9" t="s">
        <v>1652</v>
      </c>
      <c r="U165" s="9" t="s">
        <v>1653</v>
      </c>
      <c r="V165" s="30" t="s">
        <v>3742</v>
      </c>
      <c r="W165" s="9">
        <v>1</v>
      </c>
      <c r="X165" s="48">
        <f>INDEX(table1,MATCH($K165,'Tham chiếu'!$A$3:$A$13,1),MATCH(DS!$L165,'Tham chiếu'!$B$2:$M$2,1))</f>
        <v>50</v>
      </c>
      <c r="Y165" s="9">
        <v>1</v>
      </c>
      <c r="Z165" s="48">
        <f>INDEX(table1,MATCH($K165,'Tham chiếu'!$A$3:$A$13,1),MATCH(DS!$L165,'Tham chiếu'!$B$2:$M$2,1))</f>
        <v>50</v>
      </c>
      <c r="AA165" s="9"/>
      <c r="AB165" s="50"/>
      <c r="AC165" s="9">
        <v>2</v>
      </c>
      <c r="AD165" s="73">
        <f>INDEX(table4,MATCH($K165,'Tham chiếu'!$A$41:$A$49,1),MATCH(DS!$L165,'Tham chiếu'!$B$40:$T$40,1))</f>
        <v>1</v>
      </c>
      <c r="AE165" s="9"/>
      <c r="AF165" s="74"/>
      <c r="AG165" s="9">
        <v>2</v>
      </c>
      <c r="AH165" s="48">
        <f>INDEX(table5,MATCH($K165,'Tham chiếu'!$A$53:$A$61,1),MATCH(DS!$L165,'Tham chiếu'!$B$52:$T$52,1))</f>
        <v>1</v>
      </c>
      <c r="AI165" s="9">
        <v>2</v>
      </c>
      <c r="AJ165" s="48">
        <f>INDEX(table5,MATCH($K165,'Tham chiếu'!$A$53:$A$61,1),MATCH(DS!$L165,'Tham chiếu'!$B$52:$T$52,1))</f>
        <v>1</v>
      </c>
      <c r="AK165" s="9">
        <v>1</v>
      </c>
      <c r="AL165" s="48">
        <f>INDEX(table5,MATCH($K165,'Tham chiếu'!$A$53:$A$61,1),MATCH(DS!$L165,'Tham chiếu'!$B$52:$T$52,1))</f>
        <v>1</v>
      </c>
      <c r="AM165" s="9">
        <v>1</v>
      </c>
      <c r="AN165" s="50">
        <f>INDEX(table2,MATCH($K165,'Tham chiếu'!$A$17:$A$25,1),MATCH(DS!$L165,'Tham chiếu'!$B$16:$S$16,1))</f>
        <v>1</v>
      </c>
      <c r="AO165" s="9">
        <v>1</v>
      </c>
      <c r="AP165" s="48">
        <f>INDEX(table3,MATCH($K165,'Tham chiếu'!$A$29:$A$37,1),MATCH(DS!$L165,'Tham chiếu'!$B$28:$T$28,1))</f>
        <v>1</v>
      </c>
      <c r="AQ165" s="48">
        <v>1</v>
      </c>
      <c r="AR165" s="77">
        <f>INDEX(table7,MATCH($K165,'Tham chiếu'!$A$78:$A$87,1),MATCH(DS!$L165,'Tham chiếu'!$B$77:$T$77,1))</f>
        <v>0</v>
      </c>
      <c r="AS165" s="9">
        <v>1</v>
      </c>
      <c r="AT165" s="48">
        <f>INDEX(table6,MATCH($K165,'Tham chiếu'!$A$65:$A$74,1),MATCH(DS!$L165,'Tham chiếu'!$B$64:$T$64,1))</f>
        <v>1</v>
      </c>
      <c r="AU165" s="57">
        <f t="shared" si="32"/>
        <v>2604000</v>
      </c>
      <c r="AV165" s="58">
        <v>2381000</v>
      </c>
      <c r="AW165" s="59" t="b">
        <f t="shared" si="26"/>
        <v>0</v>
      </c>
    </row>
    <row r="166" spans="1:49" ht="24.6" customHeight="1" x14ac:dyDescent="0.25">
      <c r="A166" s="3">
        <v>161</v>
      </c>
      <c r="B166" s="9" t="s">
        <v>123</v>
      </c>
      <c r="C166" s="9" t="s">
        <v>1211</v>
      </c>
      <c r="D166" s="9" t="s">
        <v>166</v>
      </c>
      <c r="E166" s="9" t="str">
        <f t="shared" si="33"/>
        <v>Nguyễn Diệu Anh</v>
      </c>
      <c r="F166" s="9" t="b">
        <f t="shared" si="34"/>
        <v>0</v>
      </c>
      <c r="G166" s="9" t="s">
        <v>1266</v>
      </c>
      <c r="H166" s="9" t="str">
        <f t="shared" si="37"/>
        <v>2017</v>
      </c>
      <c r="I166" s="9" t="s">
        <v>44</v>
      </c>
      <c r="J166" s="9" t="str">
        <f t="shared" si="35"/>
        <v>1CI5</v>
      </c>
      <c r="K166" s="48">
        <v>120</v>
      </c>
      <c r="L166" s="48">
        <v>25</v>
      </c>
      <c r="M166" s="9" t="s">
        <v>36</v>
      </c>
      <c r="N166" s="9" t="s">
        <v>110</v>
      </c>
      <c r="O166" s="9"/>
      <c r="P166" s="9"/>
      <c r="Q166" s="9"/>
      <c r="R166" s="9"/>
      <c r="S166" s="9" t="s">
        <v>1267</v>
      </c>
      <c r="T166" s="9" t="s">
        <v>1268</v>
      </c>
      <c r="U166" s="9" t="s">
        <v>1269</v>
      </c>
      <c r="V166" s="30" t="s">
        <v>3811</v>
      </c>
      <c r="W166" s="9">
        <v>1</v>
      </c>
      <c r="X166" s="48">
        <f>INDEX(table1,MATCH($K166,'Tham chiếu'!$A$3:$A$13,1),MATCH(DS!$L166,'Tham chiếu'!$B$2:$M$2,1))</f>
        <v>50</v>
      </c>
      <c r="Y166" s="9">
        <v>1</v>
      </c>
      <c r="Z166" s="48">
        <f>INDEX(table1,MATCH($K166,'Tham chiếu'!$A$3:$A$13,1),MATCH(DS!$L166,'Tham chiếu'!$B$2:$M$2,1))</f>
        <v>50</v>
      </c>
      <c r="AA166" s="9">
        <v>1</v>
      </c>
      <c r="AB166" s="50" t="str">
        <f>INDEX(table2,MATCH($K166,'Tham chiếu'!$A$17:$A$25,1),MATCH(DS!$L166,'Tham chiếu'!$B$16:$S$16,1))</f>
        <v>2A</v>
      </c>
      <c r="AC166" s="9">
        <v>2</v>
      </c>
      <c r="AD166" s="73" t="str">
        <f>INDEX(table4,MATCH($K166,'Tham chiếu'!$A$41:$A$49,1),MATCH(DS!$L166,'Tham chiếu'!$B$40:$T$40,1))</f>
        <v>2B</v>
      </c>
      <c r="AE166" s="9">
        <v>1</v>
      </c>
      <c r="AF166" s="74" t="str">
        <f>INDEX(table3,MATCH($K166,'Tham chiếu'!$A$29:$A$37,1),MATCH(DS!$L166,'Tham chiếu'!$B$28:$T$28,1))</f>
        <v>2A</v>
      </c>
      <c r="AG166" s="9">
        <v>2</v>
      </c>
      <c r="AH166" s="48">
        <f>INDEX(table5,MATCH($K166,'Tham chiếu'!$A$53:$A$61,1),MATCH(DS!$L166,'Tham chiếu'!$B$52:$T$52,1))</f>
        <v>3</v>
      </c>
      <c r="AI166" s="9">
        <v>3</v>
      </c>
      <c r="AJ166" s="48">
        <f>INDEX(table5,MATCH($K166,'Tham chiếu'!$A$53:$A$61,1),MATCH(DS!$L166,'Tham chiếu'!$B$52:$T$52,1))</f>
        <v>3</v>
      </c>
      <c r="AK166" s="9">
        <v>1</v>
      </c>
      <c r="AL166" s="48">
        <f>INDEX(table5,MATCH($K166,'Tham chiếu'!$A$53:$A$61,1),MATCH(DS!$L166,'Tham chiếu'!$B$52:$T$52,1))</f>
        <v>3</v>
      </c>
      <c r="AM166" s="9">
        <v>1</v>
      </c>
      <c r="AN166" s="50" t="str">
        <f>INDEX(table2,MATCH($K166,'Tham chiếu'!$A$17:$A$25,1),MATCH(DS!$L166,'Tham chiếu'!$B$16:$S$16,1))</f>
        <v>2A</v>
      </c>
      <c r="AO166" s="9">
        <v>1</v>
      </c>
      <c r="AP166" s="48" t="str">
        <f>INDEX(table3,MATCH($K166,'Tham chiếu'!$A$29:$A$37,1),MATCH(DS!$L166,'Tham chiếu'!$B$28:$T$28,1))</f>
        <v>2A</v>
      </c>
      <c r="AQ166" s="48">
        <v>1</v>
      </c>
      <c r="AR166" s="77">
        <f>INDEX(table7,MATCH($K166,'Tham chiếu'!$A$78:$A$87,1),MATCH(DS!$L166,'Tham chiếu'!$B$77:$T$77,1))</f>
        <v>2</v>
      </c>
      <c r="AS166" s="9">
        <v>1</v>
      </c>
      <c r="AT166" s="48">
        <f>INDEX(table6,MATCH($K166,'Tham chiếu'!$A$65:$A$74,1),MATCH(DS!$L166,'Tham chiếu'!$B$64:$T$64,1))</f>
        <v>2</v>
      </c>
      <c r="AU166" s="57">
        <f t="shared" si="32"/>
        <v>3281000</v>
      </c>
      <c r="AV166" s="58">
        <v>4704000</v>
      </c>
      <c r="AW166" s="59" t="b">
        <f t="shared" si="26"/>
        <v>0</v>
      </c>
    </row>
    <row r="167" spans="1:49" ht="27.6" customHeight="1" x14ac:dyDescent="0.25">
      <c r="A167" s="3">
        <v>162</v>
      </c>
      <c r="B167" s="9" t="s">
        <v>123</v>
      </c>
      <c r="C167" s="9" t="s">
        <v>1564</v>
      </c>
      <c r="D167" s="9" t="s">
        <v>166</v>
      </c>
      <c r="E167" s="9" t="str">
        <f t="shared" si="33"/>
        <v>Phạm Huyền Anh</v>
      </c>
      <c r="F167" s="9" t="b">
        <f t="shared" si="34"/>
        <v>0</v>
      </c>
      <c r="G167" s="9" t="s">
        <v>1565</v>
      </c>
      <c r="H167" s="9" t="str">
        <f t="shared" si="37"/>
        <v>2017</v>
      </c>
      <c r="I167" s="9" t="s">
        <v>44</v>
      </c>
      <c r="J167" s="9" t="str">
        <f t="shared" si="35"/>
        <v>1CI5</v>
      </c>
      <c r="K167" s="48">
        <v>110</v>
      </c>
      <c r="L167" s="48">
        <v>15</v>
      </c>
      <c r="M167" s="9" t="s">
        <v>36</v>
      </c>
      <c r="N167" s="9" t="s">
        <v>110</v>
      </c>
      <c r="O167" s="9"/>
      <c r="P167" s="9"/>
      <c r="Q167" s="9"/>
      <c r="R167" s="9"/>
      <c r="S167" s="9" t="s">
        <v>1566</v>
      </c>
      <c r="T167" s="9" t="s">
        <v>1567</v>
      </c>
      <c r="U167" s="9" t="s">
        <v>1568</v>
      </c>
      <c r="V167" s="30" t="s">
        <v>3812</v>
      </c>
      <c r="W167" s="9">
        <v>1</v>
      </c>
      <c r="X167" s="48">
        <f>INDEX(table1,MATCH($K167,'Tham chiếu'!$A$3:$A$13,1),MATCH(DS!$L167,'Tham chiếu'!$B$2:$M$2,1))</f>
        <v>45</v>
      </c>
      <c r="Y167" s="9">
        <v>1</v>
      </c>
      <c r="Z167" s="48">
        <f>INDEX(table1,MATCH($K167,'Tham chiếu'!$A$3:$A$13,1),MATCH(DS!$L167,'Tham chiếu'!$B$2:$M$2,1))</f>
        <v>45</v>
      </c>
      <c r="AA167" s="9">
        <v>1</v>
      </c>
      <c r="AB167" s="50">
        <f>INDEX(table2,MATCH($K167,'Tham chiếu'!$A$17:$A$25,1),MATCH(DS!$L167,'Tham chiếu'!$B$16:$S$16,1))</f>
        <v>1</v>
      </c>
      <c r="AC167" s="9">
        <v>1</v>
      </c>
      <c r="AD167" s="73">
        <f>INDEX(table4,MATCH($K167,'Tham chiếu'!$A$41:$A$49,1),MATCH(DS!$L167,'Tham chiếu'!$B$40:$T$40,1))</f>
        <v>1</v>
      </c>
      <c r="AE167" s="9">
        <v>1</v>
      </c>
      <c r="AF167" s="74">
        <f>INDEX(table3,MATCH($K167,'Tham chiếu'!$A$29:$A$37,1),MATCH(DS!$L167,'Tham chiếu'!$B$28:$T$28,1))</f>
        <v>1</v>
      </c>
      <c r="AG167" s="9">
        <v>1</v>
      </c>
      <c r="AH167" s="48">
        <f>INDEX(table5,MATCH($K167,'Tham chiếu'!$A$53:$A$61,1),MATCH(DS!$L167,'Tham chiếu'!$B$52:$T$52,1))</f>
        <v>1</v>
      </c>
      <c r="AI167" s="9">
        <v>1</v>
      </c>
      <c r="AJ167" s="48">
        <f>INDEX(table5,MATCH($K167,'Tham chiếu'!$A$53:$A$61,1),MATCH(DS!$L167,'Tham chiếu'!$B$52:$T$52,1))</f>
        <v>1</v>
      </c>
      <c r="AK167" s="9">
        <v>1</v>
      </c>
      <c r="AL167" s="48">
        <f>INDEX(table5,MATCH($K167,'Tham chiếu'!$A$53:$A$61,1),MATCH(DS!$L167,'Tham chiếu'!$B$52:$T$52,1))</f>
        <v>1</v>
      </c>
      <c r="AM167" s="9">
        <v>1</v>
      </c>
      <c r="AN167" s="50">
        <f>INDEX(table2,MATCH($K167,'Tham chiếu'!$A$17:$A$25,1),MATCH(DS!$L167,'Tham chiếu'!$B$16:$S$16,1))</f>
        <v>1</v>
      </c>
      <c r="AO167" s="9">
        <v>1</v>
      </c>
      <c r="AP167" s="48">
        <f>INDEX(table3,MATCH($K167,'Tham chiếu'!$A$29:$A$37,1),MATCH(DS!$L167,'Tham chiếu'!$B$28:$T$28,1))</f>
        <v>1</v>
      </c>
      <c r="AQ167" s="48">
        <v>1</v>
      </c>
      <c r="AR167" s="77">
        <f>INDEX(table7,MATCH($K167,'Tham chiếu'!$A$78:$A$87,1),MATCH(DS!$L167,'Tham chiếu'!$B$77:$T$77,1))</f>
        <v>0</v>
      </c>
      <c r="AS167" s="9">
        <v>1</v>
      </c>
      <c r="AT167" s="48">
        <f>INDEX(table6,MATCH($K167,'Tham chiếu'!$A$65:$A$74,1),MATCH(DS!$L167,'Tham chiếu'!$B$64:$T$64,1))</f>
        <v>1</v>
      </c>
      <c r="AU167" s="57">
        <f t="shared" si="32"/>
        <v>2535000</v>
      </c>
      <c r="AV167" s="58">
        <v>2535000</v>
      </c>
      <c r="AW167" s="59" t="b">
        <f t="shared" si="26"/>
        <v>1</v>
      </c>
    </row>
    <row r="168" spans="1:49" ht="27.6" customHeight="1" x14ac:dyDescent="0.25">
      <c r="A168" s="3">
        <v>163</v>
      </c>
      <c r="B168" s="9" t="s">
        <v>123</v>
      </c>
      <c r="C168" s="9" t="s">
        <v>2333</v>
      </c>
      <c r="D168" s="9" t="s">
        <v>166</v>
      </c>
      <c r="E168" s="9" t="str">
        <f t="shared" si="33"/>
        <v>Phan Anh</v>
      </c>
      <c r="F168" s="9" t="b">
        <f t="shared" si="34"/>
        <v>0</v>
      </c>
      <c r="G168" s="9" t="s">
        <v>764</v>
      </c>
      <c r="H168" s="9" t="str">
        <f t="shared" si="37"/>
        <v>2017</v>
      </c>
      <c r="I168" s="9" t="s">
        <v>18</v>
      </c>
      <c r="J168" s="9" t="str">
        <f t="shared" si="35"/>
        <v>1CI5</v>
      </c>
      <c r="K168" s="9">
        <v>127</v>
      </c>
      <c r="L168" s="9">
        <v>30</v>
      </c>
      <c r="M168" s="9" t="s">
        <v>36</v>
      </c>
      <c r="N168" s="9" t="s">
        <v>110</v>
      </c>
      <c r="O168" s="9"/>
      <c r="P168" s="9"/>
      <c r="Q168" s="9"/>
      <c r="R168" s="9"/>
      <c r="S168" s="9" t="s">
        <v>2598</v>
      </c>
      <c r="T168" s="9" t="s">
        <v>2698</v>
      </c>
      <c r="U168" s="9" t="s">
        <v>2699</v>
      </c>
      <c r="V168" s="30" t="s">
        <v>3813</v>
      </c>
      <c r="W168" s="48">
        <v>1</v>
      </c>
      <c r="X168" s="48">
        <f>INDEX(table1,MATCH($K168,'Tham chiếu'!$A$3:$A$13,1),MATCH(DS!$L168,'Tham chiếu'!$B$2:$M$2,1))</f>
        <v>58</v>
      </c>
      <c r="Y168" s="49">
        <v>2</v>
      </c>
      <c r="Z168" s="48">
        <f>INDEX(table1,MATCH($K168,'Tham chiếu'!$A$3:$A$13,1),MATCH(DS!$L168,'Tham chiếu'!$B$2:$M$2,1))</f>
        <v>58</v>
      </c>
      <c r="AA168" s="50">
        <v>2</v>
      </c>
      <c r="AB168" s="50" t="str">
        <f>INDEX(table2,MATCH($K168,'Tham chiếu'!$A$17:$A$25,1),MATCH(DS!$L168,'Tham chiếu'!$B$16:$S$16,1))</f>
        <v>3B</v>
      </c>
      <c r="AC168" s="53"/>
      <c r="AD168" s="73" t="str">
        <f>INDEX(table4,MATCH($K168,'Tham chiếu'!$A$41:$A$49,1),MATCH(DS!$L168,'Tham chiếu'!$B$40:$T$40,1))</f>
        <v>3B</v>
      </c>
      <c r="AE168" s="54">
        <v>2</v>
      </c>
      <c r="AF168" s="74" t="str">
        <f>INDEX(table3,MATCH($K168,'Tham chiếu'!$A$29:$A$37,1),MATCH(DS!$L168,'Tham chiếu'!$B$28:$T$28,1))</f>
        <v>3B</v>
      </c>
      <c r="AG168" s="48">
        <v>1</v>
      </c>
      <c r="AH168" s="48">
        <f>INDEX(table5,MATCH($K168,'Tham chiếu'!$A$53:$A$61,1),MATCH(DS!$L168,'Tham chiếu'!$B$52:$T$52,1))</f>
        <v>4</v>
      </c>
      <c r="AI168" s="49">
        <v>3</v>
      </c>
      <c r="AJ168" s="48">
        <f>INDEX(table5,MATCH($K168,'Tham chiếu'!$A$53:$A$61,1),MATCH(DS!$L168,'Tham chiếu'!$B$52:$T$52,1))</f>
        <v>4</v>
      </c>
      <c r="AK168" s="53">
        <v>1</v>
      </c>
      <c r="AL168" s="48">
        <f>INDEX(table5,MATCH($K168,'Tham chiếu'!$A$53:$A$61,1),MATCH(DS!$L168,'Tham chiếu'!$B$52:$T$52,1))</f>
        <v>4</v>
      </c>
      <c r="AM168" s="50">
        <v>1</v>
      </c>
      <c r="AN168" s="50" t="str">
        <f>INDEX(table2,MATCH($K168,'Tham chiếu'!$A$17:$A$25,1),MATCH(DS!$L168,'Tham chiếu'!$B$16:$S$16,1))</f>
        <v>3B</v>
      </c>
      <c r="AO168" s="54">
        <v>1</v>
      </c>
      <c r="AP168" s="48" t="str">
        <f>INDEX(table3,MATCH($K168,'Tham chiếu'!$A$29:$A$37,1),MATCH(DS!$L168,'Tham chiếu'!$B$28:$T$28,1))</f>
        <v>3B</v>
      </c>
      <c r="AQ168" s="48">
        <v>1</v>
      </c>
      <c r="AR168" s="77">
        <f>INDEX(table7,MATCH($K168,'Tham chiếu'!$A$78:$A$87,1),MATCH(DS!$L168,'Tham chiếu'!$B$77:$T$77,1))</f>
        <v>2</v>
      </c>
      <c r="AS168" s="49"/>
      <c r="AT168" s="48"/>
      <c r="AU168" s="57">
        <f t="shared" si="32"/>
        <v>3043000</v>
      </c>
      <c r="AV168" s="58">
        <v>2687000</v>
      </c>
      <c r="AW168" s="59" t="b">
        <f t="shared" si="26"/>
        <v>0</v>
      </c>
    </row>
    <row r="169" spans="1:49" ht="27.6" customHeight="1" x14ac:dyDescent="0.25">
      <c r="A169" s="3">
        <v>164</v>
      </c>
      <c r="B169" s="9" t="s">
        <v>123</v>
      </c>
      <c r="C169" s="9" t="s">
        <v>668</v>
      </c>
      <c r="D169" s="9" t="s">
        <v>267</v>
      </c>
      <c r="E169" s="9" t="str">
        <f t="shared" si="33"/>
        <v>Đặng Duy Bách</v>
      </c>
      <c r="F169" s="9" t="b">
        <f t="shared" si="34"/>
        <v>0</v>
      </c>
      <c r="G169" s="9" t="s">
        <v>669</v>
      </c>
      <c r="H169" s="9" t="str">
        <f t="shared" si="37"/>
        <v>2017</v>
      </c>
      <c r="I169" s="9" t="s">
        <v>18</v>
      </c>
      <c r="J169" s="9" t="str">
        <f t="shared" si="35"/>
        <v>1CI5</v>
      </c>
      <c r="K169" s="48">
        <v>124</v>
      </c>
      <c r="L169" s="48">
        <v>26</v>
      </c>
      <c r="M169" s="9" t="s">
        <v>36</v>
      </c>
      <c r="N169" s="9" t="s">
        <v>110</v>
      </c>
      <c r="O169" s="9"/>
      <c r="P169" s="9"/>
      <c r="Q169" s="9"/>
      <c r="R169" s="9"/>
      <c r="S169" s="9" t="s">
        <v>670</v>
      </c>
      <c r="T169" s="9" t="s">
        <v>671</v>
      </c>
      <c r="U169" s="9" t="s">
        <v>672</v>
      </c>
      <c r="V169" s="30" t="s">
        <v>3814</v>
      </c>
      <c r="W169" s="9"/>
      <c r="X169" s="48"/>
      <c r="Y169" s="9">
        <v>1</v>
      </c>
      <c r="Z169" s="48">
        <f>INDEX(table1,MATCH($K169,'Tham chiếu'!$A$3:$A$13,1),MATCH(DS!$L169,'Tham chiếu'!$B$2:$M$2,1))</f>
        <v>50</v>
      </c>
      <c r="AA169" s="9"/>
      <c r="AB169" s="50"/>
      <c r="AC169" s="9"/>
      <c r="AD169" s="73"/>
      <c r="AE169" s="9">
        <v>1</v>
      </c>
      <c r="AF169" s="74" t="str">
        <f>INDEX(table3,MATCH($K169,'Tham chiếu'!$A$29:$A$37,1),MATCH(DS!$L169,'Tham chiếu'!$B$28:$T$28,1))</f>
        <v>2A</v>
      </c>
      <c r="AG169" s="9">
        <v>1</v>
      </c>
      <c r="AH169" s="48">
        <f>INDEX(table5,MATCH($K169,'Tham chiếu'!$A$53:$A$61,1),MATCH(DS!$L169,'Tham chiếu'!$B$52:$T$52,1))</f>
        <v>3</v>
      </c>
      <c r="AI169" s="9"/>
      <c r="AJ169" s="48"/>
      <c r="AK169" s="9">
        <v>1</v>
      </c>
      <c r="AL169" s="48">
        <f>INDEX(table5,MATCH($K169,'Tham chiếu'!$A$53:$A$61,1),MATCH(DS!$L169,'Tham chiếu'!$B$52:$T$52,1))</f>
        <v>3</v>
      </c>
      <c r="AM169" s="9">
        <v>1</v>
      </c>
      <c r="AN169" s="50" t="str">
        <f>INDEX(table2,MATCH($K169,'Tham chiếu'!$A$17:$A$25,1),MATCH(DS!$L169,'Tham chiếu'!$B$16:$S$16,1))</f>
        <v>2A</v>
      </c>
      <c r="AO169" s="9">
        <v>1</v>
      </c>
      <c r="AP169" s="48" t="str">
        <f>INDEX(table3,MATCH($K169,'Tham chiếu'!$A$29:$A$37,1),MATCH(DS!$L169,'Tham chiếu'!$B$28:$T$28,1))</f>
        <v>2A</v>
      </c>
      <c r="AQ169" s="48">
        <v>1</v>
      </c>
      <c r="AR169" s="77">
        <f>INDEX(table7,MATCH($K169,'Tham chiếu'!$A$78:$A$87,1),MATCH(DS!$L169,'Tham chiếu'!$B$77:$T$77,1))</f>
        <v>2</v>
      </c>
      <c r="AS169" s="9"/>
      <c r="AT169" s="48"/>
      <c r="AU169" s="57">
        <f t="shared" si="32"/>
        <v>1320000</v>
      </c>
      <c r="AV169" s="58">
        <v>1660000</v>
      </c>
      <c r="AW169" s="59" t="b">
        <f t="shared" si="26"/>
        <v>0</v>
      </c>
    </row>
    <row r="170" spans="1:49" ht="27.6" customHeight="1" x14ac:dyDescent="0.25">
      <c r="A170" s="3">
        <v>165</v>
      </c>
      <c r="B170" s="9" t="s">
        <v>123</v>
      </c>
      <c r="C170" s="9" t="s">
        <v>1769</v>
      </c>
      <c r="D170" s="9" t="s">
        <v>593</v>
      </c>
      <c r="E170" s="9" t="str">
        <f t="shared" si="33"/>
        <v>Hồ Quang Đức Bình</v>
      </c>
      <c r="F170" s="9" t="b">
        <f t="shared" si="34"/>
        <v>0</v>
      </c>
      <c r="G170" s="9" t="s">
        <v>1770</v>
      </c>
      <c r="H170" s="9" t="str">
        <f t="shared" si="37"/>
        <v>2017</v>
      </c>
      <c r="I170" s="9" t="s">
        <v>18</v>
      </c>
      <c r="J170" s="9" t="str">
        <f t="shared" si="35"/>
        <v>1CI5</v>
      </c>
      <c r="K170" s="48">
        <v>130</v>
      </c>
      <c r="L170" s="48">
        <v>21</v>
      </c>
      <c r="M170" s="9" t="s">
        <v>36</v>
      </c>
      <c r="N170" s="9" t="s">
        <v>110</v>
      </c>
      <c r="O170" s="9"/>
      <c r="P170" s="9"/>
      <c r="Q170" s="9"/>
      <c r="R170" s="9"/>
      <c r="S170" s="9" t="s">
        <v>1771</v>
      </c>
      <c r="T170" s="9" t="s">
        <v>1772</v>
      </c>
      <c r="U170" s="9" t="s">
        <v>1773</v>
      </c>
      <c r="V170" s="30" t="s">
        <v>3815</v>
      </c>
      <c r="W170" s="9">
        <v>2</v>
      </c>
      <c r="X170" s="48">
        <f>INDEX(table1,MATCH($K17,'Tham chiếu'!$A$3:$A$13,1),MATCH(DS!$L17,'Tham chiếu'!$B$2:$M$2,1))</f>
        <v>58</v>
      </c>
      <c r="Y170" s="9">
        <v>2</v>
      </c>
      <c r="Z170" s="48">
        <f>INDEX(table1,MATCH($K170,'Tham chiếu'!$A$3:$A$13,1),MATCH(DS!$L170,'Tham chiếu'!$B$2:$M$2,1))</f>
        <v>55</v>
      </c>
      <c r="AA170" s="9">
        <v>1</v>
      </c>
      <c r="AB170" s="50" t="str">
        <f>INDEX(table2,MATCH($K170,'Tham chiếu'!$A$17:$A$25,1),MATCH(DS!$L170,'Tham chiếu'!$B$16:$S$16,1))</f>
        <v>2B</v>
      </c>
      <c r="AC170" s="9"/>
      <c r="AD170" s="73">
        <f>INDEX(table4,MATCH($K170,'Tham chiếu'!$A$41:$A$49,1),MATCH(DS!$L170,'Tham chiếu'!$B$40:$T$40,1))</f>
        <v>4</v>
      </c>
      <c r="AE170" s="9">
        <v>1</v>
      </c>
      <c r="AF170" s="74">
        <f>INDEX(table3,MATCH($K170,'Tham chiếu'!$A$29:$A$37,1),MATCH(DS!$L170,'Tham chiếu'!$B$28:$T$28,1))</f>
        <v>3</v>
      </c>
      <c r="AG170" s="9">
        <v>1</v>
      </c>
      <c r="AH170" s="48">
        <f>INDEX(table5,MATCH($K170,'Tham chiếu'!$A$53:$A$61,1),MATCH(DS!$L170,'Tham chiếu'!$B$52:$T$52,1))</f>
        <v>4</v>
      </c>
      <c r="AI170" s="9">
        <v>1</v>
      </c>
      <c r="AJ170" s="48">
        <f>INDEX(table5,MATCH($K170,'Tham chiếu'!$A$53:$A$61,1),MATCH(DS!$L170,'Tham chiếu'!$B$52:$T$52,1))</f>
        <v>4</v>
      </c>
      <c r="AK170" s="9">
        <v>1</v>
      </c>
      <c r="AL170" s="48">
        <f>INDEX(table5,MATCH($K170,'Tham chiếu'!$A$53:$A$61,1),MATCH(DS!$L170,'Tham chiếu'!$B$52:$T$52,1))</f>
        <v>4</v>
      </c>
      <c r="AM170" s="9">
        <v>1</v>
      </c>
      <c r="AN170" s="50" t="str">
        <f>INDEX(table2,MATCH($K170,'Tham chiếu'!$A$17:$A$25,1),MATCH(DS!$L170,'Tham chiếu'!$B$16:$S$16,1))</f>
        <v>2B</v>
      </c>
      <c r="AO170" s="9">
        <v>1</v>
      </c>
      <c r="AP170" s="48">
        <f>INDEX(table3,MATCH($K170,'Tham chiếu'!$A$29:$A$37,1),MATCH(DS!$L170,'Tham chiếu'!$B$28:$T$28,1))</f>
        <v>3</v>
      </c>
      <c r="AQ170" s="48">
        <v>2</v>
      </c>
      <c r="AR170" s="77">
        <f>INDEX(table7,MATCH($K170,'Tham chiếu'!$A$78:$A$87,1),MATCH(DS!$L170,'Tham chiếu'!$B$77:$T$77,1))</f>
        <v>2</v>
      </c>
      <c r="AS170" s="9">
        <v>1</v>
      </c>
      <c r="AT170" s="48">
        <f>INDEX(table6,MATCH($K170,'Tham chiếu'!$A$65:$A$74,1),MATCH(DS!$L170,'Tham chiếu'!$B$64:$T$64,1))</f>
        <v>3</v>
      </c>
      <c r="AU170" s="57">
        <f t="shared" si="32"/>
        <v>3032000</v>
      </c>
      <c r="AV170" s="58">
        <v>3116000</v>
      </c>
      <c r="AW170" s="59" t="b">
        <f t="shared" si="26"/>
        <v>0</v>
      </c>
    </row>
    <row r="171" spans="1:49" ht="27.6" customHeight="1" x14ac:dyDescent="0.25">
      <c r="A171" s="3">
        <v>166</v>
      </c>
      <c r="B171" s="9" t="s">
        <v>123</v>
      </c>
      <c r="C171" s="56" t="s">
        <v>107</v>
      </c>
      <c r="D171" s="56" t="s">
        <v>108</v>
      </c>
      <c r="E171" s="9" t="str">
        <f t="shared" si="33"/>
        <v>Vương minh Châu</v>
      </c>
      <c r="F171" s="9" t="b">
        <f t="shared" si="34"/>
        <v>0</v>
      </c>
      <c r="G171" s="56" t="s">
        <v>109</v>
      </c>
      <c r="H171" s="56" t="str">
        <f t="shared" si="37"/>
        <v>2017</v>
      </c>
      <c r="I171" s="56" t="s">
        <v>44</v>
      </c>
      <c r="J171" s="9" t="str">
        <f t="shared" si="35"/>
        <v>1CI5</v>
      </c>
      <c r="K171" s="48">
        <v>125</v>
      </c>
      <c r="L171" s="48">
        <v>24</v>
      </c>
      <c r="M171" s="56" t="s">
        <v>36</v>
      </c>
      <c r="N171" s="56" t="s">
        <v>110</v>
      </c>
      <c r="O171" s="56"/>
      <c r="P171" s="56"/>
      <c r="Q171" s="56"/>
      <c r="R171" s="56"/>
      <c r="S171" s="56" t="s">
        <v>111</v>
      </c>
      <c r="T171" s="56" t="s">
        <v>112</v>
      </c>
      <c r="U171" s="56" t="s">
        <v>113</v>
      </c>
      <c r="V171" s="64" t="s">
        <v>3816</v>
      </c>
      <c r="W171" s="9">
        <v>1</v>
      </c>
      <c r="X171" s="48">
        <f>INDEX(table1,MATCH($K171,'Tham chiếu'!$A$3:$A$13,1),MATCH(DS!$L171,'Tham chiếu'!$B$2:$M$2,1))</f>
        <v>55</v>
      </c>
      <c r="Y171" s="9">
        <v>1</v>
      </c>
      <c r="Z171" s="48">
        <f>INDEX(table1,MATCH($K171,'Tham chiếu'!$A$3:$A$13,1),MATCH(DS!$L171,'Tham chiếu'!$B$2:$M$2,1))</f>
        <v>55</v>
      </c>
      <c r="AA171" s="9"/>
      <c r="AB171" s="50"/>
      <c r="AC171" s="9">
        <v>3</v>
      </c>
      <c r="AD171" s="73">
        <f>INDEX(table4,MATCH($K171,'Tham chiếu'!$A$41:$A$49,1),MATCH(DS!$L171,'Tham chiếu'!$B$40:$T$40,1))</f>
        <v>3</v>
      </c>
      <c r="AE171" s="9"/>
      <c r="AF171" s="74"/>
      <c r="AG171" s="9">
        <v>1</v>
      </c>
      <c r="AH171" s="48">
        <f>INDEX(table5,MATCH($K171,'Tham chiếu'!$A$53:$A$61,1),MATCH(DS!$L171,'Tham chiếu'!$B$52:$T$52,1))</f>
        <v>3</v>
      </c>
      <c r="AI171" s="9">
        <v>3</v>
      </c>
      <c r="AJ171" s="48">
        <f>INDEX(table5,MATCH($K171,'Tham chiếu'!$A$53:$A$61,1),MATCH(DS!$L171,'Tham chiếu'!$B$52:$T$52,1))</f>
        <v>3</v>
      </c>
      <c r="AK171" s="9">
        <v>1</v>
      </c>
      <c r="AL171" s="48">
        <f>INDEX(table5,MATCH($K171,'Tham chiếu'!$A$53:$A$61,1),MATCH(DS!$L171,'Tham chiếu'!$B$52:$T$52,1))</f>
        <v>3</v>
      </c>
      <c r="AM171" s="9">
        <v>1</v>
      </c>
      <c r="AN171" s="50" t="str">
        <f>INDEX(table2,MATCH($K171,'Tham chiếu'!$A$17:$A$25,1),MATCH(DS!$L171,'Tham chiếu'!$B$16:$S$16,1))</f>
        <v>2B</v>
      </c>
      <c r="AO171" s="9">
        <v>1</v>
      </c>
      <c r="AP171" s="48" t="str">
        <f>INDEX(table3,MATCH($K171,'Tham chiếu'!$A$29:$A$37,1),MATCH(DS!$L171,'Tham chiếu'!$B$28:$T$28,1))</f>
        <v>2B</v>
      </c>
      <c r="AQ171" s="48">
        <v>2</v>
      </c>
      <c r="AR171" s="77">
        <f>INDEX(table7,MATCH($K171,'Tham chiếu'!$A$78:$A$87,1),MATCH(DS!$L171,'Tham chiếu'!$B$77:$T$77,1))</f>
        <v>2</v>
      </c>
      <c r="AS171" s="9">
        <v>1</v>
      </c>
      <c r="AT171" s="48">
        <f>INDEX(table6,MATCH($K171,'Tham chiếu'!$A$65:$A$74,1),MATCH(DS!$L171,'Tham chiếu'!$B$64:$T$64,1))</f>
        <v>3</v>
      </c>
      <c r="AU171" s="57">
        <f t="shared" si="32"/>
        <v>3056000</v>
      </c>
      <c r="AV171" s="58">
        <v>2381000</v>
      </c>
      <c r="AW171" s="59" t="b">
        <f t="shared" si="26"/>
        <v>0</v>
      </c>
    </row>
    <row r="172" spans="1:49" ht="27.6" customHeight="1" x14ac:dyDescent="0.25">
      <c r="A172" s="3">
        <v>167</v>
      </c>
      <c r="B172" s="9" t="s">
        <v>123</v>
      </c>
      <c r="C172" s="9" t="s">
        <v>2354</v>
      </c>
      <c r="D172" s="9" t="s">
        <v>1880</v>
      </c>
      <c r="E172" s="9" t="str">
        <f t="shared" si="33"/>
        <v>Phạm Xuân Ngọc Diệp</v>
      </c>
      <c r="F172" s="9" t="b">
        <f t="shared" si="34"/>
        <v>0</v>
      </c>
      <c r="G172" s="9" t="s">
        <v>261</v>
      </c>
      <c r="H172" s="9" t="str">
        <f t="shared" si="37"/>
        <v>2017</v>
      </c>
      <c r="I172" s="9" t="s">
        <v>44</v>
      </c>
      <c r="J172" s="9" t="str">
        <f t="shared" si="35"/>
        <v>1CI5</v>
      </c>
      <c r="K172" s="9">
        <v>120</v>
      </c>
      <c r="L172" s="9">
        <v>21</v>
      </c>
      <c r="M172" s="9" t="s">
        <v>36</v>
      </c>
      <c r="N172" s="9" t="s">
        <v>110</v>
      </c>
      <c r="O172" s="9"/>
      <c r="P172" s="9"/>
      <c r="Q172" s="9"/>
      <c r="R172" s="9"/>
      <c r="S172" s="9" t="s">
        <v>2700</v>
      </c>
      <c r="T172" s="9" t="s">
        <v>2701</v>
      </c>
      <c r="U172" s="9" t="s">
        <v>2702</v>
      </c>
      <c r="V172" s="30" t="s">
        <v>3817</v>
      </c>
      <c r="W172" s="48">
        <v>2</v>
      </c>
      <c r="X172" s="48">
        <f>INDEX(table1,MATCH($K172,'Tham chiếu'!$A$3:$A$13,1),MATCH(DS!$L172,'Tham chiếu'!$B$2:$M$2,1))</f>
        <v>50</v>
      </c>
      <c r="Y172" s="49">
        <v>2</v>
      </c>
      <c r="Z172" s="48">
        <f>INDEX(table1,MATCH($K172,'Tham chiếu'!$A$3:$A$13,1),MATCH(DS!$L172,'Tham chiếu'!$B$2:$M$2,1))</f>
        <v>50</v>
      </c>
      <c r="AA172" s="50">
        <v>1</v>
      </c>
      <c r="AB172" s="50" t="str">
        <f>INDEX(table2,MATCH($K172,'Tham chiếu'!$A$17:$A$25,1),MATCH(DS!$L172,'Tham chiếu'!$B$16:$S$16,1))</f>
        <v>2A</v>
      </c>
      <c r="AC172" s="53">
        <v>2</v>
      </c>
      <c r="AD172" s="73" t="str">
        <f>INDEX(table4,MATCH($K172,'Tham chiếu'!$A$41:$A$49,1),MATCH(DS!$L172,'Tham chiếu'!$B$40:$T$40,1))</f>
        <v>2A</v>
      </c>
      <c r="AE172" s="54"/>
      <c r="AF172" s="74"/>
      <c r="AG172" s="48">
        <v>2</v>
      </c>
      <c r="AH172" s="48">
        <f>INDEX(table5,MATCH($K172,'Tham chiếu'!$A$53:$A$61,1),MATCH(DS!$L172,'Tham chiếu'!$B$52:$T$52,1))</f>
        <v>2</v>
      </c>
      <c r="AI172" s="49">
        <v>2</v>
      </c>
      <c r="AJ172" s="48">
        <f>INDEX(table5,MATCH($K172,'Tham chiếu'!$A$53:$A$61,1),MATCH(DS!$L172,'Tham chiếu'!$B$52:$T$52,1))</f>
        <v>2</v>
      </c>
      <c r="AK172" s="53">
        <v>1</v>
      </c>
      <c r="AL172" s="48">
        <f>INDEX(table5,MATCH($K172,'Tham chiếu'!$A$53:$A$61,1),MATCH(DS!$L172,'Tham chiếu'!$B$52:$T$52,1))</f>
        <v>2</v>
      </c>
      <c r="AM172" s="50">
        <v>1</v>
      </c>
      <c r="AN172" s="50" t="str">
        <f>INDEX(table2,MATCH($K172,'Tham chiếu'!$A$17:$A$25,1),MATCH(DS!$L172,'Tham chiếu'!$B$16:$S$16,1))</f>
        <v>2A</v>
      </c>
      <c r="AO172" s="54">
        <v>1</v>
      </c>
      <c r="AP172" s="48" t="str">
        <f>INDEX(table3,MATCH($K172,'Tham chiếu'!$A$29:$A$37,1),MATCH(DS!$L172,'Tham chiếu'!$B$28:$T$28,1))</f>
        <v>2A</v>
      </c>
      <c r="AQ172" s="48">
        <v>1</v>
      </c>
      <c r="AR172" s="77">
        <f>INDEX(table7,MATCH($K172,'Tham chiếu'!$A$78:$A$87,1),MATCH(DS!$L172,'Tham chiếu'!$B$77:$T$77,1))</f>
        <v>1</v>
      </c>
      <c r="AS172" s="49">
        <v>1</v>
      </c>
      <c r="AT172" s="48">
        <f>INDEX(table6,MATCH($K172,'Tham chiếu'!$A$65:$A$74,1),MATCH(DS!$L172,'Tham chiếu'!$B$64:$T$64,1))</f>
        <v>2</v>
      </c>
      <c r="AU172" s="57">
        <f t="shared" si="32"/>
        <v>3282000</v>
      </c>
      <c r="AV172" s="58">
        <v>1352000</v>
      </c>
      <c r="AW172" s="59" t="b">
        <f t="shared" si="26"/>
        <v>0</v>
      </c>
    </row>
    <row r="173" spans="1:49" ht="27.6" customHeight="1" x14ac:dyDescent="0.25">
      <c r="A173" s="3">
        <v>168</v>
      </c>
      <c r="B173" s="9" t="s">
        <v>2364</v>
      </c>
      <c r="C173" s="9" t="s">
        <v>4607</v>
      </c>
      <c r="D173" s="9" t="s">
        <v>378</v>
      </c>
      <c r="E173" s="9" t="str">
        <f t="shared" si="33"/>
        <v>Đặng Minh  Dũng</v>
      </c>
      <c r="F173" s="9" t="b">
        <f t="shared" si="34"/>
        <v>0</v>
      </c>
      <c r="G173" s="9" t="s">
        <v>1310</v>
      </c>
      <c r="H173" s="9"/>
      <c r="I173" s="9" t="s">
        <v>18</v>
      </c>
      <c r="J173" s="9" t="str">
        <f t="shared" si="35"/>
        <v>1CI5</v>
      </c>
      <c r="K173" s="9">
        <v>120</v>
      </c>
      <c r="L173" s="9">
        <v>23</v>
      </c>
      <c r="M173" s="9" t="s">
        <v>36</v>
      </c>
      <c r="N173" s="9" t="s">
        <v>110</v>
      </c>
      <c r="O173" s="9"/>
      <c r="P173" s="9"/>
      <c r="Q173" s="9"/>
      <c r="R173" s="9"/>
      <c r="S173" s="9" t="s">
        <v>238</v>
      </c>
      <c r="T173" s="9" t="s">
        <v>3562</v>
      </c>
      <c r="U173" s="9" t="s">
        <v>3563</v>
      </c>
      <c r="V173" s="30" t="s">
        <v>3727</v>
      </c>
      <c r="W173" s="48">
        <v>1</v>
      </c>
      <c r="X173" s="48">
        <f>INDEX(table1,MATCH($K173,'Tham chiếu'!$A$3:$A$13,1),MATCH(DS!$L173,'Tham chiếu'!$B$2:$M$2,1))</f>
        <v>50</v>
      </c>
      <c r="Y173" s="49">
        <v>1</v>
      </c>
      <c r="Z173" s="48">
        <f>INDEX(table1,MATCH($K173,'Tham chiếu'!$A$3:$A$13,1),MATCH(DS!$L173,'Tham chiếu'!$B$2:$M$2,1))</f>
        <v>50</v>
      </c>
      <c r="AA173" s="50">
        <v>2</v>
      </c>
      <c r="AB173" s="50" t="str">
        <f>INDEX(table2,MATCH($K173,'Tham chiếu'!$A$17:$A$25,1),MATCH(DS!$L173,'Tham chiếu'!$B$16:$S$16,1))</f>
        <v>2A</v>
      </c>
      <c r="AC173" s="53"/>
      <c r="AD173" s="73" t="str">
        <f>INDEX(table4,MATCH($K173,'Tham chiếu'!$A$41:$A$49,1),MATCH(DS!$L173,'Tham chiếu'!$B$40:$T$40,1))</f>
        <v>2A</v>
      </c>
      <c r="AE173" s="54">
        <v>2</v>
      </c>
      <c r="AF173" s="74" t="str">
        <f>INDEX(table3,MATCH($K173,'Tham chiếu'!$A$29:$A$37,1),MATCH(DS!$L173,'Tham chiếu'!$B$28:$T$28,1))</f>
        <v>2A</v>
      </c>
      <c r="AG173" s="48">
        <v>2</v>
      </c>
      <c r="AH173" s="48">
        <f>INDEX(table5,MATCH($K173,'Tham chiếu'!$A$53:$A$61,1),MATCH(DS!$L173,'Tham chiếu'!$B$52:$T$52,1))</f>
        <v>3</v>
      </c>
      <c r="AI173" s="49">
        <v>2</v>
      </c>
      <c r="AJ173" s="48">
        <f>INDEX(table5,MATCH($K173,'Tham chiếu'!$A$53:$A$61,1),MATCH(DS!$L173,'Tham chiếu'!$B$52:$T$52,1))</f>
        <v>3</v>
      </c>
      <c r="AK173" s="50">
        <v>1</v>
      </c>
      <c r="AL173" s="48">
        <f>INDEX(table5,MATCH($K173,'Tham chiếu'!$A$53:$A$61,1),MATCH(DS!$L173,'Tham chiếu'!$B$52:$T$52,1))</f>
        <v>3</v>
      </c>
      <c r="AM173" s="53">
        <v>1</v>
      </c>
      <c r="AN173" s="50" t="str">
        <f>INDEX(table2,MATCH($K173,'Tham chiếu'!$A$17:$A$25,1),MATCH(DS!$L173,'Tham chiếu'!$B$16:$S$16,1))</f>
        <v>2A</v>
      </c>
      <c r="AO173" s="54">
        <v>1</v>
      </c>
      <c r="AP173" s="48" t="str">
        <f>INDEX(table3,MATCH($K173,'Tham chiếu'!$A$29:$A$37,1),MATCH(DS!$L173,'Tham chiếu'!$B$28:$T$28,1))</f>
        <v>2A</v>
      </c>
      <c r="AQ173" s="48">
        <v>1</v>
      </c>
      <c r="AR173" s="77">
        <f>INDEX(table7,MATCH($K173,'Tham chiếu'!$A$78:$A$87,1),MATCH(DS!$L173,'Tham chiếu'!$B$77:$T$77,1))</f>
        <v>1</v>
      </c>
      <c r="AS173" s="49">
        <v>1</v>
      </c>
      <c r="AT173" s="48">
        <f>INDEX(table6,MATCH($K173,'Tham chiếu'!$A$65:$A$74,1),MATCH(DS!$L173,'Tham chiếu'!$B$64:$T$64,1))</f>
        <v>2</v>
      </c>
      <c r="AU173" s="57">
        <f t="shared" si="32"/>
        <v>3224000</v>
      </c>
      <c r="AV173" s="58">
        <v>2882000</v>
      </c>
      <c r="AW173" s="59" t="b">
        <f t="shared" ref="AW173:AW236" si="38">AV173=AU173</f>
        <v>0</v>
      </c>
    </row>
    <row r="174" spans="1:49" ht="27.6" customHeight="1" x14ac:dyDescent="0.25">
      <c r="A174" s="3">
        <v>169</v>
      </c>
      <c r="B174" s="9" t="s">
        <v>123</v>
      </c>
      <c r="C174" s="9" t="s">
        <v>2355</v>
      </c>
      <c r="D174" s="9" t="s">
        <v>1449</v>
      </c>
      <c r="E174" s="9" t="str">
        <f t="shared" si="33"/>
        <v>Nguyễn Ngọc Minh Duy</v>
      </c>
      <c r="F174" s="9" t="b">
        <f t="shared" si="34"/>
        <v>0</v>
      </c>
      <c r="G174" s="9" t="s">
        <v>2358</v>
      </c>
      <c r="H174" s="9" t="str">
        <f>RIGHT(G174,4)</f>
        <v>2017</v>
      </c>
      <c r="I174" s="9" t="s">
        <v>18</v>
      </c>
      <c r="J174" s="9" t="str">
        <f t="shared" si="35"/>
        <v>1CI5</v>
      </c>
      <c r="K174" s="9">
        <v>125</v>
      </c>
      <c r="L174" s="9">
        <v>25</v>
      </c>
      <c r="M174" s="9" t="s">
        <v>36</v>
      </c>
      <c r="N174" s="9" t="s">
        <v>110</v>
      </c>
      <c r="O174" s="9"/>
      <c r="P174" s="9"/>
      <c r="Q174" s="9"/>
      <c r="R174" s="9"/>
      <c r="S174" s="9" t="s">
        <v>2703</v>
      </c>
      <c r="T174" s="9" t="s">
        <v>2704</v>
      </c>
      <c r="U174" s="9" t="s">
        <v>2705</v>
      </c>
      <c r="V174" s="30" t="s">
        <v>3818</v>
      </c>
      <c r="W174" s="48">
        <v>1</v>
      </c>
      <c r="X174" s="48">
        <f>INDEX(table1,MATCH($K174,'Tham chiếu'!$A$3:$A$13,1),MATCH(DS!$L174,'Tham chiếu'!$B$2:$M$2,1))</f>
        <v>55</v>
      </c>
      <c r="Y174" s="49">
        <v>1</v>
      </c>
      <c r="Z174" s="48">
        <f>INDEX(table1,MATCH($K174,'Tham chiếu'!$A$3:$A$13,1),MATCH(DS!$L174,'Tham chiếu'!$B$2:$M$2,1))</f>
        <v>55</v>
      </c>
      <c r="AA174" s="50">
        <v>1</v>
      </c>
      <c r="AB174" s="50" t="str">
        <f>INDEX(table2,MATCH($K174,'Tham chiếu'!$A$17:$A$25,1),MATCH(DS!$L174,'Tham chiếu'!$B$16:$S$16,1))</f>
        <v>2B</v>
      </c>
      <c r="AC174" s="53"/>
      <c r="AD174" s="73">
        <f>INDEX(table4,MATCH($K174,'Tham chiếu'!$A$41:$A$49,1),MATCH(DS!$L174,'Tham chiếu'!$B$40:$T$40,1))</f>
        <v>3</v>
      </c>
      <c r="AE174" s="54">
        <v>2</v>
      </c>
      <c r="AF174" s="74" t="str">
        <f>INDEX(table3,MATCH($K174,'Tham chiếu'!$A$29:$A$37,1),MATCH(DS!$L174,'Tham chiếu'!$B$28:$T$28,1))</f>
        <v>3A</v>
      </c>
      <c r="AG174" s="48">
        <v>1</v>
      </c>
      <c r="AH174" s="48">
        <f>INDEX(table5,MATCH($K174,'Tham chiếu'!$A$53:$A$61,1),MATCH(DS!$L174,'Tham chiếu'!$B$52:$T$52,1))</f>
        <v>3</v>
      </c>
      <c r="AI174" s="49">
        <v>2</v>
      </c>
      <c r="AJ174" s="48">
        <f>INDEX(table5,MATCH($K174,'Tham chiếu'!$A$53:$A$61,1),MATCH(DS!$L174,'Tham chiếu'!$B$52:$T$52,1))</f>
        <v>3</v>
      </c>
      <c r="AK174" s="53">
        <v>1</v>
      </c>
      <c r="AL174" s="48">
        <f>INDEX(table5,MATCH($K174,'Tham chiếu'!$A$53:$A$61,1),MATCH(DS!$L174,'Tham chiếu'!$B$52:$T$52,1))</f>
        <v>3</v>
      </c>
      <c r="AM174" s="50">
        <v>1</v>
      </c>
      <c r="AN174" s="50" t="str">
        <f>INDEX(table2,MATCH($K174,'Tham chiếu'!$A$17:$A$25,1),MATCH(DS!$L174,'Tham chiếu'!$B$16:$S$16,1))</f>
        <v>2B</v>
      </c>
      <c r="AO174" s="54">
        <v>1</v>
      </c>
      <c r="AP174" s="48" t="str">
        <f>INDEX(table3,MATCH($K174,'Tham chiếu'!$A$29:$A$37,1),MATCH(DS!$L174,'Tham chiếu'!$B$28:$T$28,1))</f>
        <v>3A</v>
      </c>
      <c r="AQ174" s="48"/>
      <c r="AR174" s="77">
        <f>INDEX(table7,MATCH($K174,'Tham chiếu'!$A$78:$A$87,1),MATCH(DS!$L174,'Tham chiếu'!$B$77:$T$77,1))</f>
        <v>2</v>
      </c>
      <c r="AS174" s="49"/>
      <c r="AT174" s="48"/>
      <c r="AU174" s="57">
        <f t="shared" si="32"/>
        <v>2101000</v>
      </c>
      <c r="AV174" s="58">
        <v>2914000</v>
      </c>
      <c r="AW174" s="59" t="b">
        <f t="shared" si="38"/>
        <v>0</v>
      </c>
    </row>
    <row r="175" spans="1:49" ht="27.6" customHeight="1" x14ac:dyDescent="0.25">
      <c r="A175" s="3">
        <v>170</v>
      </c>
      <c r="B175" s="9" t="s">
        <v>2364</v>
      </c>
      <c r="C175" s="9" t="s">
        <v>3584</v>
      </c>
      <c r="D175" s="9" t="s">
        <v>2106</v>
      </c>
      <c r="E175" s="9" t="str">
        <f t="shared" si="33"/>
        <v>Lê trung Hiếu</v>
      </c>
      <c r="F175" s="9" t="e">
        <f>E175=#REF!</f>
        <v>#REF!</v>
      </c>
      <c r="G175" s="9" t="s">
        <v>1517</v>
      </c>
      <c r="H175" s="9"/>
      <c r="I175" s="9" t="s">
        <v>18</v>
      </c>
      <c r="J175" s="9" t="str">
        <f t="shared" si="35"/>
        <v>1CI5</v>
      </c>
      <c r="K175" s="9">
        <v>120</v>
      </c>
      <c r="L175" s="9">
        <v>28</v>
      </c>
      <c r="M175" s="9" t="s">
        <v>36</v>
      </c>
      <c r="N175" s="9" t="s">
        <v>110</v>
      </c>
      <c r="O175" s="9"/>
      <c r="P175" s="9"/>
      <c r="Q175" s="9"/>
      <c r="R175" s="9"/>
      <c r="S175" s="9" t="s">
        <v>3585</v>
      </c>
      <c r="T175" s="9" t="s">
        <v>3586</v>
      </c>
      <c r="U175" s="9" t="s">
        <v>3587</v>
      </c>
      <c r="V175" s="30" t="s">
        <v>4284</v>
      </c>
      <c r="W175" s="48">
        <v>1</v>
      </c>
      <c r="X175" s="48">
        <f>INDEX(table1,MATCH($K175,'Tham chiếu'!$A$3:$A$13,1),MATCH(DS!$L175,'Tham chiếu'!$B$2:$M$2,1))</f>
        <v>55</v>
      </c>
      <c r="Y175" s="49">
        <v>1</v>
      </c>
      <c r="Z175" s="48">
        <f>INDEX(table1,MATCH($K175,'Tham chiếu'!$A$3:$A$13,1),MATCH(DS!$L175,'Tham chiếu'!$B$2:$M$2,1))</f>
        <v>55</v>
      </c>
      <c r="AA175" s="50">
        <v>1</v>
      </c>
      <c r="AB175" s="50">
        <f>INDEX(table2,MATCH($K175,'Tham chiếu'!$A$17:$A$25,1),MATCH(DS!$L175,'Tham chiếu'!$B$16:$S$16,1))</f>
        <v>3</v>
      </c>
      <c r="AC175" s="53"/>
      <c r="AD175" s="73" t="str">
        <f>INDEX(table4,MATCH($K175,'Tham chiếu'!$A$41:$A$49,1),MATCH(DS!$L175,'Tham chiếu'!$B$40:$T$40,1))</f>
        <v>2B</v>
      </c>
      <c r="AE175" s="54">
        <v>2</v>
      </c>
      <c r="AF175" s="74" t="str">
        <f>INDEX(table3,MATCH($K175,'Tham chiếu'!$A$29:$A$37,1),MATCH(DS!$L175,'Tham chiếu'!$B$28:$T$28,1))</f>
        <v>2B</v>
      </c>
      <c r="AG175" s="48">
        <v>1</v>
      </c>
      <c r="AH175" s="48">
        <f>INDEX(table5,MATCH($K175,'Tham chiếu'!$A$53:$A$61,1),MATCH(DS!$L175,'Tham chiếu'!$B$52:$T$52,1))</f>
        <v>3</v>
      </c>
      <c r="AI175" s="49">
        <v>3</v>
      </c>
      <c r="AJ175" s="48">
        <f>INDEX(table5,MATCH($K175,'Tham chiếu'!$A$53:$A$61,1),MATCH(DS!$L175,'Tham chiếu'!$B$52:$T$52,1))</f>
        <v>3</v>
      </c>
      <c r="AK175" s="50">
        <v>1</v>
      </c>
      <c r="AL175" s="48">
        <f>INDEX(table5,MATCH($K175,'Tham chiếu'!$A$53:$A$61,1),MATCH(DS!$L175,'Tham chiếu'!$B$52:$T$52,1))</f>
        <v>3</v>
      </c>
      <c r="AM175" s="53">
        <v>1</v>
      </c>
      <c r="AN175" s="50">
        <f>INDEX(table2,MATCH($K175,'Tham chiếu'!$A$17:$A$25,1),MATCH(DS!$L175,'Tham chiếu'!$B$16:$S$16,1))</f>
        <v>3</v>
      </c>
      <c r="AO175" s="54">
        <v>1</v>
      </c>
      <c r="AP175" s="48" t="str">
        <f>INDEX(table3,MATCH($K175,'Tham chiếu'!$A$29:$A$37,1),MATCH(DS!$L175,'Tham chiếu'!$B$28:$T$28,1))</f>
        <v>2B</v>
      </c>
      <c r="AQ175" s="48">
        <v>1</v>
      </c>
      <c r="AR175" s="77">
        <f>INDEX(table7,MATCH($K175,'Tham chiếu'!$A$78:$A$87,1),MATCH(DS!$L175,'Tham chiếu'!$B$77:$T$77,1))</f>
        <v>2</v>
      </c>
      <c r="AS175" s="49"/>
      <c r="AT175" s="48"/>
      <c r="AU175" s="57">
        <f t="shared" si="32"/>
        <v>2565000</v>
      </c>
      <c r="AV175" s="58">
        <v>3097000</v>
      </c>
      <c r="AW175" s="59" t="b">
        <f t="shared" si="38"/>
        <v>0</v>
      </c>
    </row>
    <row r="176" spans="1:49" ht="27.6" customHeight="1" x14ac:dyDescent="0.25">
      <c r="A176" s="3">
        <v>171</v>
      </c>
      <c r="B176" s="9" t="s">
        <v>2364</v>
      </c>
      <c r="C176" s="9" t="s">
        <v>2043</v>
      </c>
      <c r="D176" s="9" t="s">
        <v>77</v>
      </c>
      <c r="E176" s="9" t="str">
        <f t="shared" si="33"/>
        <v>Lê Quốc Khang</v>
      </c>
      <c r="F176" s="9" t="b">
        <f>E176=E177</f>
        <v>0</v>
      </c>
      <c r="G176" s="9" t="s">
        <v>2359</v>
      </c>
      <c r="H176" s="9"/>
      <c r="I176" s="9" t="s">
        <v>18</v>
      </c>
      <c r="J176" s="9" t="str">
        <f t="shared" si="35"/>
        <v>1CI5</v>
      </c>
      <c r="K176" s="9">
        <v>125</v>
      </c>
      <c r="L176" s="9">
        <v>28</v>
      </c>
      <c r="M176" s="9" t="s">
        <v>36</v>
      </c>
      <c r="N176" s="9" t="s">
        <v>110</v>
      </c>
      <c r="O176" s="9"/>
      <c r="P176" s="9"/>
      <c r="Q176" s="9"/>
      <c r="R176" s="9"/>
      <c r="S176" s="9" t="s">
        <v>2706</v>
      </c>
      <c r="T176" s="9" t="s">
        <v>2707</v>
      </c>
      <c r="U176" s="9" t="s">
        <v>2708</v>
      </c>
      <c r="V176" s="30" t="s">
        <v>4285</v>
      </c>
      <c r="W176" s="48">
        <v>1</v>
      </c>
      <c r="X176" s="48">
        <f>INDEX(table1,MATCH($K176,'Tham chiếu'!$A$3:$A$13,1),MATCH(DS!$L176,'Tham chiếu'!$B$2:$M$2,1))</f>
        <v>55</v>
      </c>
      <c r="Y176" s="49">
        <v>2</v>
      </c>
      <c r="Z176" s="48">
        <f>INDEX(table1,MATCH($K176,'Tham chiếu'!$A$3:$A$13,1),MATCH(DS!$L176,'Tham chiếu'!$B$2:$M$2,1))</f>
        <v>55</v>
      </c>
      <c r="AA176" s="50">
        <v>1</v>
      </c>
      <c r="AB176" s="50" t="str">
        <f>INDEX(table2,MATCH($K176,'Tham chiếu'!$A$17:$A$25,1),MATCH(DS!$L176,'Tham chiếu'!$B$16:$S$16,1))</f>
        <v>3A</v>
      </c>
      <c r="AC176" s="53"/>
      <c r="AD176" s="73" t="str">
        <f>INDEX(table4,MATCH($K176,'Tham chiếu'!$A$41:$A$49,1),MATCH(DS!$L176,'Tham chiếu'!$B$40:$T$40,1))</f>
        <v>3A</v>
      </c>
      <c r="AE176" s="54">
        <v>1</v>
      </c>
      <c r="AF176" s="74" t="str">
        <f>INDEX(table3,MATCH($K176,'Tham chiếu'!$A$29:$A$37,1),MATCH(DS!$L176,'Tham chiếu'!$B$28:$T$28,1))</f>
        <v>3A</v>
      </c>
      <c r="AG176" s="48">
        <v>1</v>
      </c>
      <c r="AH176" s="48">
        <f>INDEX(table5,MATCH($K176,'Tham chiếu'!$A$53:$A$61,1),MATCH(DS!$L176,'Tham chiếu'!$B$52:$T$52,1))</f>
        <v>3</v>
      </c>
      <c r="AI176" s="49">
        <v>1</v>
      </c>
      <c r="AJ176" s="48">
        <f>INDEX(table5,MATCH($K176,'Tham chiếu'!$A$53:$A$61,1),MATCH(DS!$L176,'Tham chiếu'!$B$52:$T$52,1))</f>
        <v>3</v>
      </c>
      <c r="AK176" s="50">
        <v>1</v>
      </c>
      <c r="AL176" s="48">
        <f>INDEX(table5,MATCH($K176,'Tham chiếu'!$A$53:$A$61,1),MATCH(DS!$L176,'Tham chiếu'!$B$52:$T$52,1))</f>
        <v>3</v>
      </c>
      <c r="AM176" s="53">
        <v>1</v>
      </c>
      <c r="AN176" s="50" t="str">
        <f>INDEX(table2,MATCH($K176,'Tham chiếu'!$A$17:$A$25,1),MATCH(DS!$L176,'Tham chiếu'!$B$16:$S$16,1))</f>
        <v>3A</v>
      </c>
      <c r="AO176" s="54">
        <v>1</v>
      </c>
      <c r="AP176" s="48" t="str">
        <f>INDEX(table3,MATCH($K176,'Tham chiếu'!$A$29:$A$37,1),MATCH(DS!$L176,'Tham chiếu'!$B$28:$T$28,1))</f>
        <v>3A</v>
      </c>
      <c r="AQ176" s="48">
        <v>1</v>
      </c>
      <c r="AR176" s="77">
        <f>INDEX(table7,MATCH($K176,'Tham chiếu'!$A$78:$A$87,1),MATCH(DS!$L176,'Tham chiếu'!$B$77:$T$77,1))</f>
        <v>2</v>
      </c>
      <c r="AS176" s="49">
        <v>1</v>
      </c>
      <c r="AT176" s="48">
        <f>INDEX(table6,MATCH($K176,'Tham chiếu'!$A$65:$A$74,1),MATCH(DS!$L176,'Tham chiếu'!$B$64:$T$64,1))</f>
        <v>3</v>
      </c>
      <c r="AU176" s="57">
        <f t="shared" si="32"/>
        <v>2552000</v>
      </c>
      <c r="AV176" s="58">
        <v>3224000</v>
      </c>
      <c r="AW176" s="59" t="b">
        <f t="shared" si="38"/>
        <v>0</v>
      </c>
    </row>
    <row r="177" spans="1:49" ht="27.6" customHeight="1" x14ac:dyDescent="0.25">
      <c r="A177" s="3">
        <v>172</v>
      </c>
      <c r="B177" s="9" t="s">
        <v>123</v>
      </c>
      <c r="C177" s="9" t="s">
        <v>2356</v>
      </c>
      <c r="D177" s="9" t="s">
        <v>200</v>
      </c>
      <c r="E177" s="9" t="str">
        <f t="shared" si="33"/>
        <v>Trần Trọng Khôi</v>
      </c>
      <c r="F177" s="9" t="b">
        <f>E177=E178</f>
        <v>0</v>
      </c>
      <c r="G177" s="9" t="s">
        <v>2360</v>
      </c>
      <c r="H177" s="9" t="str">
        <f>RIGHT(G177,4)</f>
        <v>2017</v>
      </c>
      <c r="I177" s="9" t="s">
        <v>18</v>
      </c>
      <c r="J177" s="9" t="str">
        <f t="shared" si="35"/>
        <v>1CI5</v>
      </c>
      <c r="K177" s="9">
        <v>122</v>
      </c>
      <c r="L177" s="9">
        <v>27.5</v>
      </c>
      <c r="M177" s="9" t="s">
        <v>36</v>
      </c>
      <c r="N177" s="9" t="s">
        <v>110</v>
      </c>
      <c r="O177" s="9"/>
      <c r="P177" s="9"/>
      <c r="Q177" s="9"/>
      <c r="R177" s="9"/>
      <c r="S177" s="9" t="s">
        <v>2709</v>
      </c>
      <c r="T177" s="9" t="s">
        <v>2710</v>
      </c>
      <c r="U177" s="9" t="s">
        <v>2711</v>
      </c>
      <c r="V177" s="30" t="s">
        <v>3820</v>
      </c>
      <c r="W177" s="48">
        <v>1</v>
      </c>
      <c r="X177" s="48">
        <f>INDEX(table1,MATCH($K177,'Tham chiếu'!$A$3:$A$13,1),MATCH(DS!$L177,'Tham chiếu'!$B$2:$M$2,1))</f>
        <v>50</v>
      </c>
      <c r="Y177" s="49">
        <v>1</v>
      </c>
      <c r="Z177" s="48">
        <f>INDEX(table1,MATCH($K177,'Tham chiếu'!$A$3:$A$13,1),MATCH(DS!$L177,'Tham chiếu'!$B$2:$M$2,1))</f>
        <v>50</v>
      </c>
      <c r="AA177" s="50">
        <v>1</v>
      </c>
      <c r="AB177" s="50" t="str">
        <f>INDEX(table2,MATCH($K177,'Tham chiếu'!$A$17:$A$25,1),MATCH(DS!$L177,'Tham chiếu'!$B$16:$S$16,1))</f>
        <v>2A</v>
      </c>
      <c r="AC177" s="53"/>
      <c r="AD177" s="73" t="str">
        <f>INDEX(table4,MATCH($K177,'Tham chiếu'!$A$41:$A$49,1),MATCH(DS!$L177,'Tham chiếu'!$B$40:$T$40,1))</f>
        <v>2B</v>
      </c>
      <c r="AE177" s="54">
        <v>1</v>
      </c>
      <c r="AF177" s="74" t="str">
        <f>INDEX(table3,MATCH($K177,'Tham chiếu'!$A$29:$A$37,1),MATCH(DS!$L177,'Tham chiếu'!$B$28:$T$28,1))</f>
        <v>2A</v>
      </c>
      <c r="AG177" s="48">
        <v>2</v>
      </c>
      <c r="AH177" s="48">
        <f>INDEX(table5,MATCH($K177,'Tham chiếu'!$A$53:$A$61,1),MATCH(DS!$L177,'Tham chiếu'!$B$52:$T$52,1))</f>
        <v>3</v>
      </c>
      <c r="AI177" s="49">
        <v>2</v>
      </c>
      <c r="AJ177" s="48">
        <f>INDEX(table5,MATCH($K177,'Tham chiếu'!$A$53:$A$61,1),MATCH(DS!$L177,'Tham chiếu'!$B$52:$T$52,1))</f>
        <v>3</v>
      </c>
      <c r="AK177" s="53">
        <v>1</v>
      </c>
      <c r="AL177" s="48">
        <f>INDEX(table5,MATCH($K177,'Tham chiếu'!$A$53:$A$61,1),MATCH(DS!$L177,'Tham chiếu'!$B$52:$T$52,1))</f>
        <v>3</v>
      </c>
      <c r="AM177" s="50">
        <v>1</v>
      </c>
      <c r="AN177" s="50" t="str">
        <f>INDEX(table2,MATCH($K177,'Tham chiếu'!$A$17:$A$25,1),MATCH(DS!$L177,'Tham chiếu'!$B$16:$S$16,1))</f>
        <v>2A</v>
      </c>
      <c r="AO177" s="54">
        <v>1</v>
      </c>
      <c r="AP177" s="48" t="str">
        <f>INDEX(table3,MATCH($K177,'Tham chiếu'!$A$29:$A$37,1),MATCH(DS!$L177,'Tham chiếu'!$B$28:$T$28,1))</f>
        <v>2A</v>
      </c>
      <c r="AQ177" s="48">
        <v>1</v>
      </c>
      <c r="AR177" s="77">
        <f>INDEX(table7,MATCH($K177,'Tham chiếu'!$A$78:$A$87,1),MATCH(DS!$L177,'Tham chiếu'!$B$77:$T$77,1))</f>
        <v>2</v>
      </c>
      <c r="AS177" s="49"/>
      <c r="AT177" s="48"/>
      <c r="AU177" s="57">
        <f t="shared" si="32"/>
        <v>2361000</v>
      </c>
      <c r="AV177" s="58">
        <v>2166000</v>
      </c>
      <c r="AW177" s="59" t="b">
        <f t="shared" si="38"/>
        <v>0</v>
      </c>
    </row>
    <row r="178" spans="1:49" ht="27.6" customHeight="1" x14ac:dyDescent="0.25">
      <c r="A178" s="3">
        <v>173</v>
      </c>
      <c r="B178" s="9" t="s">
        <v>2364</v>
      </c>
      <c r="C178" s="9" t="s">
        <v>3522</v>
      </c>
      <c r="D178" s="9" t="s">
        <v>1425</v>
      </c>
      <c r="E178" s="9" t="str">
        <f t="shared" ref="E178:E209" si="39">C178&amp;" "&amp;D178</f>
        <v>Kiều Long</v>
      </c>
      <c r="F178" s="9" t="b">
        <f>E178=E179</f>
        <v>0</v>
      </c>
      <c r="G178" s="9" t="s">
        <v>3523</v>
      </c>
      <c r="H178" s="9"/>
      <c r="I178" s="9" t="s">
        <v>18</v>
      </c>
      <c r="J178" s="9" t="str">
        <f t="shared" ref="J178:J209" si="40">N178&amp;O178&amp;P178&amp;Q178&amp;R178</f>
        <v>1CI5</v>
      </c>
      <c r="K178" s="9">
        <v>125</v>
      </c>
      <c r="L178" s="9">
        <v>27</v>
      </c>
      <c r="M178" s="9" t="s">
        <v>36</v>
      </c>
      <c r="N178" s="9" t="s">
        <v>110</v>
      </c>
      <c r="O178" s="9"/>
      <c r="P178" s="9"/>
      <c r="Q178" s="9"/>
      <c r="R178" s="9"/>
      <c r="S178" s="9" t="s">
        <v>3524</v>
      </c>
      <c r="T178" s="9" t="s">
        <v>3525</v>
      </c>
      <c r="U178" s="9" t="s">
        <v>3526</v>
      </c>
      <c r="V178" s="30" t="s">
        <v>4290</v>
      </c>
      <c r="W178" s="48">
        <v>1</v>
      </c>
      <c r="X178" s="48">
        <f>INDEX(table1,MATCH($K178,'Tham chiếu'!$A$3:$A$13,1),MATCH(DS!$L178,'Tham chiếu'!$B$2:$M$2,1))</f>
        <v>55</v>
      </c>
      <c r="Y178" s="49">
        <v>1</v>
      </c>
      <c r="Z178" s="48">
        <f>INDEX(table1,MATCH($K178,'Tham chiếu'!$A$3:$A$13,1),MATCH(DS!$L178,'Tham chiếu'!$B$2:$M$2,1))</f>
        <v>55</v>
      </c>
      <c r="AA178" s="50">
        <v>1</v>
      </c>
      <c r="AB178" s="50" t="str">
        <f>INDEX(table2,MATCH($K178,'Tham chiếu'!$A$17:$A$25,1),MATCH(DS!$L178,'Tham chiếu'!$B$16:$S$16,1))</f>
        <v>2B</v>
      </c>
      <c r="AC178" s="53"/>
      <c r="AD178" s="73">
        <f>INDEX(table4,MATCH($K178,'Tham chiếu'!$A$41:$A$49,1),MATCH(DS!$L178,'Tham chiếu'!$B$40:$T$40,1))</f>
        <v>3</v>
      </c>
      <c r="AE178" s="54">
        <v>2</v>
      </c>
      <c r="AF178" s="74" t="str">
        <f>INDEX(table3,MATCH($K178,'Tham chiếu'!$A$29:$A$37,1),MATCH(DS!$L178,'Tham chiếu'!$B$28:$T$28,1))</f>
        <v>3A</v>
      </c>
      <c r="AG178" s="48">
        <v>2</v>
      </c>
      <c r="AH178" s="48">
        <f>INDEX(table5,MATCH($K178,'Tham chiếu'!$A$53:$A$61,1),MATCH(DS!$L178,'Tham chiếu'!$B$52:$T$52,1))</f>
        <v>3</v>
      </c>
      <c r="AI178" s="49">
        <v>2</v>
      </c>
      <c r="AJ178" s="48">
        <f>INDEX(table5,MATCH($K178,'Tham chiếu'!$A$53:$A$61,1),MATCH(DS!$L178,'Tham chiếu'!$B$52:$T$52,1))</f>
        <v>3</v>
      </c>
      <c r="AK178" s="50">
        <v>1</v>
      </c>
      <c r="AL178" s="48">
        <f>INDEX(table5,MATCH($K178,'Tham chiếu'!$A$53:$A$61,1),MATCH(DS!$L178,'Tham chiếu'!$B$52:$T$52,1))</f>
        <v>3</v>
      </c>
      <c r="AM178" s="53">
        <v>1</v>
      </c>
      <c r="AN178" s="50" t="str">
        <f>INDEX(table2,MATCH($K178,'Tham chiếu'!$A$17:$A$25,1),MATCH(DS!$L178,'Tham chiếu'!$B$16:$S$16,1))</f>
        <v>2B</v>
      </c>
      <c r="AO178" s="54">
        <v>1</v>
      </c>
      <c r="AP178" s="48" t="str">
        <f>INDEX(table3,MATCH($K178,'Tham chiếu'!$A$29:$A$37,1),MATCH(DS!$L178,'Tham chiếu'!$B$28:$T$28,1))</f>
        <v>3A</v>
      </c>
      <c r="AQ178" s="48">
        <v>1</v>
      </c>
      <c r="AR178" s="77">
        <f>INDEX(table7,MATCH($K178,'Tham chiếu'!$A$78:$A$87,1),MATCH(DS!$L178,'Tham chiếu'!$B$77:$T$77,1))</f>
        <v>2</v>
      </c>
      <c r="AS178" s="49">
        <v>1</v>
      </c>
      <c r="AT178" s="48">
        <f>INDEX(table6,MATCH($K178,'Tham chiếu'!$A$65:$A$74,1),MATCH(DS!$L178,'Tham chiếu'!$B$64:$T$64,1))</f>
        <v>3</v>
      </c>
      <c r="AU178" s="57">
        <f t="shared" si="32"/>
        <v>2946000</v>
      </c>
      <c r="AV178" s="58">
        <v>2059000</v>
      </c>
      <c r="AW178" s="59" t="b">
        <f t="shared" si="38"/>
        <v>0</v>
      </c>
    </row>
    <row r="179" spans="1:49" ht="27.6" customHeight="1" x14ac:dyDescent="0.25">
      <c r="A179" s="3">
        <v>174</v>
      </c>
      <c r="B179" s="9" t="s">
        <v>123</v>
      </c>
      <c r="C179" s="9" t="s">
        <v>454</v>
      </c>
      <c r="D179" s="9" t="s">
        <v>34</v>
      </c>
      <c r="E179" s="9" t="str">
        <f t="shared" si="39"/>
        <v>Bùi Quang Minh</v>
      </c>
      <c r="F179" s="9" t="e">
        <f>E179=#REF!</f>
        <v>#REF!</v>
      </c>
      <c r="G179" s="9" t="s">
        <v>320</v>
      </c>
      <c r="H179" s="9" t="str">
        <f>RIGHT(G179,4)</f>
        <v>2017</v>
      </c>
      <c r="I179" s="9" t="s">
        <v>18</v>
      </c>
      <c r="J179" s="9" t="str">
        <f t="shared" si="40"/>
        <v>1CI5</v>
      </c>
      <c r="K179" s="48">
        <v>115</v>
      </c>
      <c r="L179" s="48">
        <v>19</v>
      </c>
      <c r="M179" s="9" t="s">
        <v>36</v>
      </c>
      <c r="N179" s="9" t="s">
        <v>110</v>
      </c>
      <c r="O179" s="9"/>
      <c r="P179" s="9"/>
      <c r="Q179" s="9"/>
      <c r="R179" s="9"/>
      <c r="S179" s="9" t="s">
        <v>1401</v>
      </c>
      <c r="T179" s="9" t="s">
        <v>1402</v>
      </c>
      <c r="U179" s="9" t="s">
        <v>1403</v>
      </c>
      <c r="V179" s="30" t="s">
        <v>3821</v>
      </c>
      <c r="W179" s="9">
        <v>1</v>
      </c>
      <c r="X179" s="48">
        <f>INDEX(table1,MATCH($K179,'Tham chiếu'!$A$3:$A$13,1),MATCH(DS!$L179,'Tham chiếu'!$B$2:$M$2,1))</f>
        <v>50</v>
      </c>
      <c r="Y179" s="9">
        <v>1</v>
      </c>
      <c r="Z179" s="48">
        <f>INDEX(table1,MATCH($K179,'Tham chiếu'!$A$3:$A$13,1),MATCH(DS!$L179,'Tham chiếu'!$B$2:$M$2,1))</f>
        <v>50</v>
      </c>
      <c r="AA179" s="9">
        <v>1</v>
      </c>
      <c r="AB179" s="50">
        <f>INDEX(table2,MATCH($K179,'Tham chiếu'!$A$17:$A$25,1),MATCH(DS!$L179,'Tham chiếu'!$B$16:$S$16,1))</f>
        <v>1</v>
      </c>
      <c r="AC179" s="9"/>
      <c r="AD179" s="73">
        <f>INDEX(table4,MATCH($K179,'Tham chiếu'!$A$41:$A$49,1),MATCH(DS!$L179,'Tham chiếu'!$B$40:$T$40,1))</f>
        <v>1</v>
      </c>
      <c r="AE179" s="9">
        <v>2</v>
      </c>
      <c r="AF179" s="74">
        <f>INDEX(table3,MATCH($K179,'Tham chiếu'!$A$29:$A$37,1),MATCH(DS!$L179,'Tham chiếu'!$B$28:$T$28,1))</f>
        <v>1</v>
      </c>
      <c r="AG179" s="9">
        <v>1</v>
      </c>
      <c r="AH179" s="48">
        <f>INDEX(table5,MATCH($K179,'Tham chiếu'!$A$53:$A$61,1),MATCH(DS!$L179,'Tham chiếu'!$B$52:$T$52,1))</f>
        <v>1</v>
      </c>
      <c r="AI179" s="9">
        <v>2</v>
      </c>
      <c r="AJ179" s="48">
        <f>INDEX(table5,MATCH($K179,'Tham chiếu'!$A$53:$A$61,1),MATCH(DS!$L179,'Tham chiếu'!$B$52:$T$52,1))</f>
        <v>1</v>
      </c>
      <c r="AK179" s="9">
        <v>2</v>
      </c>
      <c r="AL179" s="48">
        <f>INDEX(table5,MATCH($K179,'Tham chiếu'!$A$53:$A$61,1),MATCH(DS!$L179,'Tham chiếu'!$B$52:$T$52,1))</f>
        <v>1</v>
      </c>
      <c r="AM179" s="9">
        <v>1</v>
      </c>
      <c r="AN179" s="50">
        <f>INDEX(table2,MATCH($K179,'Tham chiếu'!$A$17:$A$25,1),MATCH(DS!$L179,'Tham chiếu'!$B$16:$S$16,1))</f>
        <v>1</v>
      </c>
      <c r="AO179" s="9">
        <v>2</v>
      </c>
      <c r="AP179" s="48">
        <f>INDEX(table3,MATCH($K179,'Tham chiếu'!$A$29:$A$37,1),MATCH(DS!$L179,'Tham chiếu'!$B$28:$T$28,1))</f>
        <v>1</v>
      </c>
      <c r="AQ179" s="48">
        <v>1</v>
      </c>
      <c r="AR179" s="77">
        <f>INDEX(table7,MATCH($K179,'Tham chiếu'!$A$78:$A$87,1),MATCH(DS!$L179,'Tham chiếu'!$B$77:$T$77,1))</f>
        <v>1</v>
      </c>
      <c r="AS179" s="9"/>
      <c r="AT179" s="48"/>
      <c r="AU179" s="57">
        <f t="shared" si="32"/>
        <v>2641000</v>
      </c>
      <c r="AV179" s="58">
        <v>3407000</v>
      </c>
      <c r="AW179" s="59" t="b">
        <f t="shared" si="38"/>
        <v>0</v>
      </c>
    </row>
    <row r="180" spans="1:49" ht="27.6" customHeight="1" x14ac:dyDescent="0.25">
      <c r="A180" s="3">
        <v>175</v>
      </c>
      <c r="B180" s="9" t="s">
        <v>123</v>
      </c>
      <c r="C180" s="9" t="s">
        <v>259</v>
      </c>
      <c r="D180" s="9" t="s">
        <v>34</v>
      </c>
      <c r="E180" s="9" t="str">
        <f t="shared" si="39"/>
        <v>Nguyễn Hoàng Minh</v>
      </c>
      <c r="F180" s="9" t="b">
        <f t="shared" ref="F180:F219" si="41">E180=E181</f>
        <v>0</v>
      </c>
      <c r="G180" s="9" t="s">
        <v>1545</v>
      </c>
      <c r="H180" s="9" t="str">
        <f>RIGHT(G180,4)</f>
        <v>2017</v>
      </c>
      <c r="I180" s="9" t="s">
        <v>18</v>
      </c>
      <c r="J180" s="9" t="str">
        <f t="shared" si="40"/>
        <v>1CI5</v>
      </c>
      <c r="K180" s="48">
        <v>130</v>
      </c>
      <c r="L180" s="48">
        <v>23</v>
      </c>
      <c r="M180" s="9" t="s">
        <v>36</v>
      </c>
      <c r="N180" s="9" t="s">
        <v>110</v>
      </c>
      <c r="O180" s="9"/>
      <c r="P180" s="9"/>
      <c r="Q180" s="9"/>
      <c r="R180" s="9"/>
      <c r="S180" s="9" t="s">
        <v>1546</v>
      </c>
      <c r="T180" s="9" t="s">
        <v>1547</v>
      </c>
      <c r="U180" s="9" t="s">
        <v>1548</v>
      </c>
      <c r="V180" s="30" t="s">
        <v>4317</v>
      </c>
      <c r="W180" s="9">
        <v>1</v>
      </c>
      <c r="X180" s="48">
        <f>INDEX(table1,MATCH($K18,'Tham chiếu'!$A$3:$A$13,1),MATCH(DS!$L18,'Tham chiếu'!$B$2:$M$2,1))</f>
        <v>50</v>
      </c>
      <c r="Y180" s="9">
        <v>1</v>
      </c>
      <c r="Z180" s="48">
        <f>INDEX(table1,MATCH($K180,'Tham chiếu'!$A$3:$A$13,1),MATCH(DS!$L180,'Tham chiếu'!$B$2:$M$2,1))</f>
        <v>55</v>
      </c>
      <c r="AA180" s="9">
        <v>2</v>
      </c>
      <c r="AB180" s="50" t="str">
        <f>INDEX(table2,MATCH($K180,'Tham chiếu'!$A$17:$A$25,1),MATCH(DS!$L180,'Tham chiếu'!$B$16:$S$16,1))</f>
        <v>2B</v>
      </c>
      <c r="AC180" s="9"/>
      <c r="AD180" s="73">
        <f>INDEX(table4,MATCH($K180,'Tham chiếu'!$A$41:$A$49,1),MATCH(DS!$L180,'Tham chiếu'!$B$40:$T$40,1))</f>
        <v>4</v>
      </c>
      <c r="AE180" s="9">
        <v>1</v>
      </c>
      <c r="AF180" s="74">
        <f>INDEX(table3,MATCH($K180,'Tham chiếu'!$A$29:$A$37,1),MATCH(DS!$L180,'Tham chiếu'!$B$28:$T$28,1))</f>
        <v>3</v>
      </c>
      <c r="AG180" s="9">
        <v>1</v>
      </c>
      <c r="AH180" s="48">
        <f>INDEX(table5,MATCH($K180,'Tham chiếu'!$A$53:$A$61,1),MATCH(DS!$L180,'Tham chiếu'!$B$52:$T$52,1))</f>
        <v>4</v>
      </c>
      <c r="AI180" s="9">
        <v>2</v>
      </c>
      <c r="AJ180" s="48">
        <f>INDEX(table5,MATCH($K180,'Tham chiếu'!$A$53:$A$61,1),MATCH(DS!$L180,'Tham chiếu'!$B$52:$T$52,1))</f>
        <v>4</v>
      </c>
      <c r="AK180" s="9">
        <v>1</v>
      </c>
      <c r="AL180" s="48">
        <f>INDEX(table5,MATCH($K180,'Tham chiếu'!$A$53:$A$61,1),MATCH(DS!$L180,'Tham chiếu'!$B$52:$T$52,1))</f>
        <v>4</v>
      </c>
      <c r="AM180" s="9">
        <v>1</v>
      </c>
      <c r="AN180" s="50" t="str">
        <f>INDEX(table2,MATCH($K180,'Tham chiếu'!$A$17:$A$25,1),MATCH(DS!$L180,'Tham chiếu'!$B$16:$S$16,1))</f>
        <v>2B</v>
      </c>
      <c r="AO180" s="9">
        <v>1</v>
      </c>
      <c r="AP180" s="48">
        <f>INDEX(table3,MATCH($K180,'Tham chiếu'!$A$29:$A$37,1),MATCH(DS!$L180,'Tham chiếu'!$B$28:$T$28,1))</f>
        <v>3</v>
      </c>
      <c r="AQ180" s="48">
        <v>1</v>
      </c>
      <c r="AR180" s="77">
        <f>INDEX(table7,MATCH($K180,'Tham chiếu'!$A$78:$A$87,1),MATCH(DS!$L180,'Tham chiếu'!$B$77:$T$77,1))</f>
        <v>2</v>
      </c>
      <c r="AS180" s="9">
        <v>1</v>
      </c>
      <c r="AT180" s="48">
        <f>INDEX(table6,MATCH($K180,'Tham chiếu'!$A$65:$A$74,1),MATCH(DS!$L180,'Tham chiếu'!$B$64:$T$64,1))</f>
        <v>3</v>
      </c>
      <c r="AU180" s="57">
        <f t="shared" si="32"/>
        <v>2814000</v>
      </c>
      <c r="AV180" s="58">
        <v>3689000</v>
      </c>
      <c r="AW180" s="59" t="b">
        <f t="shared" si="38"/>
        <v>0</v>
      </c>
    </row>
    <row r="181" spans="1:49" ht="27.6" customHeight="1" x14ac:dyDescent="0.25">
      <c r="A181" s="3">
        <v>176</v>
      </c>
      <c r="B181" s="9" t="s">
        <v>2364</v>
      </c>
      <c r="C181" s="9" t="s">
        <v>3527</v>
      </c>
      <c r="D181" s="9" t="s">
        <v>917</v>
      </c>
      <c r="E181" s="9" t="str">
        <f t="shared" si="39"/>
        <v>Đỗ mỹ Nhật</v>
      </c>
      <c r="F181" s="9" t="b">
        <f t="shared" si="41"/>
        <v>0</v>
      </c>
      <c r="G181" s="9" t="s">
        <v>635</v>
      </c>
      <c r="H181" s="9"/>
      <c r="I181" s="9" t="s">
        <v>44</v>
      </c>
      <c r="J181" s="9" t="str">
        <f t="shared" si="40"/>
        <v>1CI5</v>
      </c>
      <c r="K181" s="9">
        <v>120</v>
      </c>
      <c r="L181" s="9">
        <v>22</v>
      </c>
      <c r="M181" s="9" t="s">
        <v>36</v>
      </c>
      <c r="N181" s="9" t="s">
        <v>110</v>
      </c>
      <c r="O181" s="9"/>
      <c r="P181" s="9"/>
      <c r="Q181" s="9"/>
      <c r="R181" s="9"/>
      <c r="S181" s="9" t="s">
        <v>3528</v>
      </c>
      <c r="T181" s="9" t="s">
        <v>3529</v>
      </c>
      <c r="U181" s="9" t="s">
        <v>3530</v>
      </c>
      <c r="V181" s="30" t="s">
        <v>4300</v>
      </c>
      <c r="W181" s="48">
        <v>1</v>
      </c>
      <c r="X181" s="48">
        <f>INDEX(table1,MATCH($K181,'Tham chiếu'!$A$3:$A$13,1),MATCH(DS!$L181,'Tham chiếu'!$B$2:$M$2,1))</f>
        <v>50</v>
      </c>
      <c r="Y181" s="49">
        <v>1</v>
      </c>
      <c r="Z181" s="48">
        <f>INDEX(table1,MATCH($K181,'Tham chiếu'!$A$3:$A$13,1),MATCH(DS!$L181,'Tham chiếu'!$B$2:$M$2,1))</f>
        <v>50</v>
      </c>
      <c r="AA181" s="50"/>
      <c r="AB181" s="50"/>
      <c r="AC181" s="53">
        <v>2</v>
      </c>
      <c r="AD181" s="73" t="str">
        <f>INDEX(table4,MATCH($K181,'Tham chiếu'!$A$41:$A$49,1),MATCH(DS!$L181,'Tham chiếu'!$B$40:$T$40,1))</f>
        <v>2A</v>
      </c>
      <c r="AE181" s="54"/>
      <c r="AF181" s="74"/>
      <c r="AG181" s="48">
        <v>1</v>
      </c>
      <c r="AH181" s="48">
        <f>INDEX(table5,MATCH($K181,'Tham chiếu'!$A$53:$A$61,1),MATCH(DS!$L181,'Tham chiếu'!$B$52:$T$52,1))</f>
        <v>2</v>
      </c>
      <c r="AI181" s="49">
        <v>3</v>
      </c>
      <c r="AJ181" s="48">
        <f>INDEX(table5,MATCH($K181,'Tham chiếu'!$A$53:$A$61,1),MATCH(DS!$L181,'Tham chiếu'!$B$52:$T$52,1))</f>
        <v>2</v>
      </c>
      <c r="AK181" s="50">
        <v>1</v>
      </c>
      <c r="AL181" s="48">
        <f>INDEX(table5,MATCH($K181,'Tham chiếu'!$A$53:$A$61,1),MATCH(DS!$L181,'Tham chiếu'!$B$52:$T$52,1))</f>
        <v>2</v>
      </c>
      <c r="AM181" s="53">
        <v>1</v>
      </c>
      <c r="AN181" s="50" t="str">
        <f>INDEX(table2,MATCH($K181,'Tham chiếu'!$A$17:$A$25,1),MATCH(DS!$L181,'Tham chiếu'!$B$16:$S$16,1))</f>
        <v>2A</v>
      </c>
      <c r="AO181" s="54">
        <v>1</v>
      </c>
      <c r="AP181" s="48" t="str">
        <f>INDEX(table3,MATCH($K181,'Tham chiếu'!$A$29:$A$37,1),MATCH(DS!$L181,'Tham chiếu'!$B$28:$T$28,1))</f>
        <v>2A</v>
      </c>
      <c r="AQ181" s="48">
        <v>1</v>
      </c>
      <c r="AR181" s="77">
        <f>INDEX(table7,MATCH($K181,'Tham chiếu'!$A$78:$A$87,1),MATCH(DS!$L181,'Tham chiếu'!$B$77:$T$77,1))</f>
        <v>1</v>
      </c>
      <c r="AS181" s="49"/>
      <c r="AT181" s="48"/>
      <c r="AU181" s="57">
        <f t="shared" si="32"/>
        <v>2223000</v>
      </c>
      <c r="AV181" s="58">
        <v>1451000</v>
      </c>
      <c r="AW181" s="59" t="b">
        <f t="shared" si="38"/>
        <v>0</v>
      </c>
    </row>
    <row r="182" spans="1:49" ht="27.6" customHeight="1" x14ac:dyDescent="0.25">
      <c r="A182" s="3">
        <v>177</v>
      </c>
      <c r="B182" s="9" t="s">
        <v>123</v>
      </c>
      <c r="C182" s="9" t="s">
        <v>367</v>
      </c>
      <c r="D182" s="9" t="s">
        <v>368</v>
      </c>
      <c r="E182" s="9" t="str">
        <f t="shared" si="39"/>
        <v>Nguyễn An Nhiên</v>
      </c>
      <c r="F182" s="9" t="b">
        <f t="shared" si="41"/>
        <v>0</v>
      </c>
      <c r="G182" s="9" t="s">
        <v>369</v>
      </c>
      <c r="H182" s="9" t="str">
        <f t="shared" ref="H182:H194" si="42">RIGHT(G182,4)</f>
        <v>2017</v>
      </c>
      <c r="I182" s="9" t="s">
        <v>44</v>
      </c>
      <c r="J182" s="9" t="str">
        <f t="shared" si="40"/>
        <v>1CI5</v>
      </c>
      <c r="K182" s="48">
        <v>112</v>
      </c>
      <c r="L182" s="48">
        <v>19</v>
      </c>
      <c r="M182" s="9" t="s">
        <v>36</v>
      </c>
      <c r="N182" s="9" t="s">
        <v>110</v>
      </c>
      <c r="O182" s="9"/>
      <c r="P182" s="9"/>
      <c r="Q182" s="9"/>
      <c r="R182" s="9"/>
      <c r="S182" s="9" t="s">
        <v>370</v>
      </c>
      <c r="T182" s="9" t="s">
        <v>371</v>
      </c>
      <c r="U182" s="9" t="s">
        <v>372</v>
      </c>
      <c r="V182" s="30" t="s">
        <v>3823</v>
      </c>
      <c r="W182" s="9">
        <v>1</v>
      </c>
      <c r="X182" s="48">
        <f>INDEX(table1,MATCH($K182,'Tham chiếu'!$A$3:$A$13,1),MATCH(DS!$L182,'Tham chiếu'!$B$2:$M$2,1))</f>
        <v>50</v>
      </c>
      <c r="Y182" s="9">
        <v>1</v>
      </c>
      <c r="Z182" s="48">
        <f>INDEX(table1,MATCH($K182,'Tham chiếu'!$A$3:$A$13,1),MATCH(DS!$L182,'Tham chiếu'!$B$2:$M$2,1))</f>
        <v>50</v>
      </c>
      <c r="AA182" s="9">
        <v>1</v>
      </c>
      <c r="AB182" s="50">
        <f>INDEX(table2,MATCH($K182,'Tham chiếu'!$A$17:$A$25,1),MATCH(DS!$L182,'Tham chiếu'!$B$16:$S$16,1))</f>
        <v>1</v>
      </c>
      <c r="AC182" s="9">
        <v>1</v>
      </c>
      <c r="AD182" s="73">
        <f>INDEX(table4,MATCH($K182,'Tham chiếu'!$A$41:$A$49,1),MATCH(DS!$L182,'Tham chiếu'!$B$40:$T$40,1))</f>
        <v>1</v>
      </c>
      <c r="AE182" s="9"/>
      <c r="AF182" s="74"/>
      <c r="AG182" s="9">
        <v>1</v>
      </c>
      <c r="AH182" s="48">
        <f>INDEX(table5,MATCH($K182,'Tham chiếu'!$A$53:$A$61,1),MATCH(DS!$L182,'Tham chiếu'!$B$52:$T$52,1))</f>
        <v>1</v>
      </c>
      <c r="AI182" s="9">
        <v>1</v>
      </c>
      <c r="AJ182" s="48">
        <f>INDEX(table5,MATCH($K182,'Tham chiếu'!$A$53:$A$61,1),MATCH(DS!$L182,'Tham chiếu'!$B$52:$T$52,1))</f>
        <v>1</v>
      </c>
      <c r="AK182" s="9">
        <v>1</v>
      </c>
      <c r="AL182" s="48">
        <f>INDEX(table5,MATCH($K182,'Tham chiếu'!$A$53:$A$61,1),MATCH(DS!$L182,'Tham chiếu'!$B$52:$T$52,1))</f>
        <v>1</v>
      </c>
      <c r="AM182" s="9">
        <v>1</v>
      </c>
      <c r="AN182" s="50">
        <f>INDEX(table2,MATCH($K182,'Tham chiếu'!$A$17:$A$25,1),MATCH(DS!$L182,'Tham chiếu'!$B$16:$S$16,1))</f>
        <v>1</v>
      </c>
      <c r="AO182" s="9"/>
      <c r="AP182" s="48">
        <f>INDEX(table3,MATCH($K182,'Tham chiếu'!$A$29:$A$37,1),MATCH(DS!$L182,'Tham chiếu'!$B$28:$T$28,1))</f>
        <v>1</v>
      </c>
      <c r="AQ182" s="48">
        <v>1</v>
      </c>
      <c r="AR182" s="77">
        <f>INDEX(table7,MATCH($K182,'Tham chiếu'!$A$78:$A$87,1),MATCH(DS!$L182,'Tham chiếu'!$B$77:$T$77,1))</f>
        <v>1</v>
      </c>
      <c r="AS182" s="9">
        <v>1</v>
      </c>
      <c r="AT182" s="48">
        <f>INDEX(table6,MATCH($K182,'Tham chiếu'!$A$65:$A$74,1),MATCH(DS!$L182,'Tham chiếu'!$B$64:$T$64,1))</f>
        <v>1</v>
      </c>
      <c r="AU182" s="57">
        <f t="shared" si="32"/>
        <v>2200000</v>
      </c>
      <c r="AV182" s="58">
        <v>3439000</v>
      </c>
      <c r="AW182" s="59" t="b">
        <f t="shared" si="38"/>
        <v>0</v>
      </c>
    </row>
    <row r="183" spans="1:49" ht="27.6" customHeight="1" x14ac:dyDescent="0.25">
      <c r="A183" s="3">
        <v>178</v>
      </c>
      <c r="B183" s="9" t="s">
        <v>123</v>
      </c>
      <c r="C183" s="9" t="s">
        <v>1672</v>
      </c>
      <c r="D183" s="9" t="s">
        <v>904</v>
      </c>
      <c r="E183" s="9" t="str">
        <f t="shared" si="39"/>
        <v>Trần Đức Phúc</v>
      </c>
      <c r="F183" s="9" t="b">
        <f t="shared" si="41"/>
        <v>0</v>
      </c>
      <c r="G183" s="9" t="s">
        <v>1673</v>
      </c>
      <c r="H183" s="9" t="str">
        <f t="shared" si="42"/>
        <v>2017</v>
      </c>
      <c r="I183" s="9" t="s">
        <v>18</v>
      </c>
      <c r="J183" s="9" t="str">
        <f t="shared" si="40"/>
        <v>1CI5</v>
      </c>
      <c r="K183" s="48">
        <v>124</v>
      </c>
      <c r="L183" s="48">
        <v>32</v>
      </c>
      <c r="M183" s="9" t="s">
        <v>36</v>
      </c>
      <c r="N183" s="9" t="s">
        <v>110</v>
      </c>
      <c r="O183" s="9"/>
      <c r="P183" s="9"/>
      <c r="Q183" s="9"/>
      <c r="R183" s="9"/>
      <c r="S183" s="9" t="s">
        <v>1674</v>
      </c>
      <c r="T183" s="9" t="s">
        <v>1675</v>
      </c>
      <c r="U183" s="9" t="s">
        <v>1676</v>
      </c>
      <c r="V183" s="30" t="s">
        <v>3824</v>
      </c>
      <c r="W183" s="9">
        <v>2</v>
      </c>
      <c r="X183" s="48">
        <f>INDEX(table1,MATCH($K183,'Tham chiếu'!$A$3:$A$13,1),MATCH(DS!$L183,'Tham chiếu'!$B$2:$M$2,1))</f>
        <v>58</v>
      </c>
      <c r="Y183" s="9">
        <v>2</v>
      </c>
      <c r="Z183" s="48">
        <f>INDEX(table1,MATCH($K183,'Tham chiếu'!$A$3:$A$13,1),MATCH(DS!$L183,'Tham chiếu'!$B$2:$M$2,1))</f>
        <v>58</v>
      </c>
      <c r="AA183" s="9">
        <v>2</v>
      </c>
      <c r="AB183" s="50" t="str">
        <f>INDEX(table2,MATCH($K183,'Tham chiếu'!$A$17:$A$25,1),MATCH(DS!$L183,'Tham chiếu'!$B$16:$S$16,1))</f>
        <v>3B</v>
      </c>
      <c r="AC183" s="9"/>
      <c r="AD183" s="73" t="str">
        <f>INDEX(table4,MATCH($K183,'Tham chiếu'!$A$41:$A$49,1),MATCH(DS!$L183,'Tham chiếu'!$B$40:$T$40,1))</f>
        <v>3B</v>
      </c>
      <c r="AE183" s="9">
        <v>2</v>
      </c>
      <c r="AF183" s="74" t="str">
        <f>INDEX(table3,MATCH($K183,'Tham chiếu'!$A$29:$A$37,1),MATCH(DS!$L183,'Tham chiếu'!$B$28:$T$28,1))</f>
        <v>2C</v>
      </c>
      <c r="AG183" s="9">
        <v>2</v>
      </c>
      <c r="AH183" s="48">
        <f>INDEX(table5,MATCH($K183,'Tham chiếu'!$A$53:$A$61,1),MATCH(DS!$L183,'Tham chiếu'!$B$52:$T$52,1))</f>
        <v>4</v>
      </c>
      <c r="AI183" s="9">
        <v>2</v>
      </c>
      <c r="AJ183" s="48">
        <f>INDEX(table5,MATCH($K183,'Tham chiếu'!$A$53:$A$61,1),MATCH(DS!$L183,'Tham chiếu'!$B$52:$T$52,1))</f>
        <v>4</v>
      </c>
      <c r="AK183" s="9">
        <v>2</v>
      </c>
      <c r="AL183" s="48">
        <f>INDEX(table5,MATCH($K183,'Tham chiếu'!$A$53:$A$61,1),MATCH(DS!$L183,'Tham chiếu'!$B$52:$T$52,1))</f>
        <v>4</v>
      </c>
      <c r="AM183" s="9">
        <v>2</v>
      </c>
      <c r="AN183" s="50" t="str">
        <f>INDEX(table2,MATCH($K183,'Tham chiếu'!$A$17:$A$25,1),MATCH(DS!$L183,'Tham chiếu'!$B$16:$S$16,1))</f>
        <v>3B</v>
      </c>
      <c r="AO183" s="9">
        <v>2</v>
      </c>
      <c r="AP183" s="48" t="str">
        <f>INDEX(table3,MATCH($K183,'Tham chiếu'!$A$29:$A$37,1),MATCH(DS!$L183,'Tham chiếu'!$B$28:$T$28,1))</f>
        <v>2C</v>
      </c>
      <c r="AQ183" s="48">
        <v>2</v>
      </c>
      <c r="AR183" s="77">
        <f>INDEX(table7,MATCH($K183,'Tham chiếu'!$A$78:$A$87,1),MATCH(DS!$L183,'Tham chiếu'!$B$77:$T$77,1))</f>
        <v>3</v>
      </c>
      <c r="AS183" s="9">
        <v>2</v>
      </c>
      <c r="AT183" s="48">
        <f>INDEX(table6,MATCH($K183,'Tham chiếu'!$A$65:$A$74,1),MATCH(DS!$L183,'Tham chiếu'!$B$64:$T$64,1))</f>
        <v>4</v>
      </c>
      <c r="AU183" s="57">
        <f t="shared" si="32"/>
        <v>4704000</v>
      </c>
      <c r="AV183" s="58">
        <v>2875000</v>
      </c>
      <c r="AW183" s="59" t="b">
        <f t="shared" si="38"/>
        <v>0</v>
      </c>
    </row>
    <row r="184" spans="1:49" ht="27.6" customHeight="1" x14ac:dyDescent="0.25">
      <c r="A184" s="3">
        <v>179</v>
      </c>
      <c r="B184" s="9" t="s">
        <v>123</v>
      </c>
      <c r="C184" s="9" t="s">
        <v>190</v>
      </c>
      <c r="D184" s="9" t="s">
        <v>331</v>
      </c>
      <c r="E184" s="9" t="str">
        <f t="shared" si="39"/>
        <v>Nguyễn Minh Phương</v>
      </c>
      <c r="F184" s="9" t="b">
        <f t="shared" si="41"/>
        <v>0</v>
      </c>
      <c r="G184" s="9" t="s">
        <v>1733</v>
      </c>
      <c r="H184" s="9" t="str">
        <f t="shared" si="42"/>
        <v>2017</v>
      </c>
      <c r="I184" s="9" t="s">
        <v>44</v>
      </c>
      <c r="J184" s="9" t="str">
        <f t="shared" si="40"/>
        <v>1CI5</v>
      </c>
      <c r="K184" s="9">
        <v>115</v>
      </c>
      <c r="L184" s="9">
        <v>18</v>
      </c>
      <c r="M184" s="9" t="s">
        <v>36</v>
      </c>
      <c r="N184" s="9" t="s">
        <v>110</v>
      </c>
      <c r="O184" s="9"/>
      <c r="P184" s="9"/>
      <c r="Q184" s="9"/>
      <c r="R184" s="9"/>
      <c r="S184" s="9" t="s">
        <v>1734</v>
      </c>
      <c r="T184" s="9" t="s">
        <v>1735</v>
      </c>
      <c r="U184" s="9" t="s">
        <v>1736</v>
      </c>
      <c r="V184" s="30" t="s">
        <v>3786</v>
      </c>
      <c r="W184" s="48">
        <v>1</v>
      </c>
      <c r="X184" s="48">
        <f>INDEX(table1,MATCH($K184,'Tham chiếu'!$A$3:$A$13,1),MATCH(DS!$L184,'Tham chiếu'!$B$2:$M$2,1))</f>
        <v>50</v>
      </c>
      <c r="Y184" s="49">
        <v>1</v>
      </c>
      <c r="Z184" s="48">
        <f>INDEX(table1,MATCH($K184,'Tham chiếu'!$A$3:$A$13,1),MATCH(DS!$L184,'Tham chiếu'!$B$2:$M$2,1))</f>
        <v>50</v>
      </c>
      <c r="AA184" s="50"/>
      <c r="AB184" s="50"/>
      <c r="AC184" s="53">
        <v>2</v>
      </c>
      <c r="AD184" s="73">
        <f>INDEX(table4,MATCH($K184,'Tham chiếu'!$A$41:$A$49,1),MATCH(DS!$L184,'Tham chiếu'!$B$40:$T$40,1))</f>
        <v>1</v>
      </c>
      <c r="AE184" s="54"/>
      <c r="AF184" s="74"/>
      <c r="AG184" s="48">
        <v>1</v>
      </c>
      <c r="AH184" s="48">
        <f>INDEX(table5,MATCH($K184,'Tham chiếu'!$A$53:$A$61,1),MATCH(DS!$L184,'Tham chiếu'!$B$52:$T$52,1))</f>
        <v>1</v>
      </c>
      <c r="AI184" s="49">
        <v>2</v>
      </c>
      <c r="AJ184" s="48">
        <f>INDEX(table5,MATCH($K184,'Tham chiếu'!$A$53:$A$61,1),MATCH(DS!$L184,'Tham chiếu'!$B$52:$T$52,1))</f>
        <v>1</v>
      </c>
      <c r="AK184" s="53">
        <v>2</v>
      </c>
      <c r="AL184" s="48">
        <f>INDEX(table5,MATCH($K184,'Tham chiếu'!$A$53:$A$61,1),MATCH(DS!$L184,'Tham chiếu'!$B$52:$T$52,1))</f>
        <v>1</v>
      </c>
      <c r="AM184" s="50">
        <v>1</v>
      </c>
      <c r="AN184" s="50">
        <f>INDEX(table2,MATCH($K184,'Tham chiếu'!$A$17:$A$25,1),MATCH(DS!$L184,'Tham chiếu'!$B$16:$S$16,1))</f>
        <v>1</v>
      </c>
      <c r="AO184" s="54">
        <v>1</v>
      </c>
      <c r="AP184" s="48">
        <f>INDEX(table3,MATCH($K184,'Tham chiếu'!$A$29:$A$37,1),MATCH(DS!$L184,'Tham chiếu'!$B$28:$T$28,1))</f>
        <v>1</v>
      </c>
      <c r="AQ184" s="48">
        <v>1</v>
      </c>
      <c r="AR184" s="77">
        <f>INDEX(table7,MATCH($K184,'Tham chiếu'!$A$78:$A$87,1),MATCH(DS!$L184,'Tham chiếu'!$B$77:$T$77,1))</f>
        <v>0</v>
      </c>
      <c r="AS184" s="49">
        <v>1</v>
      </c>
      <c r="AT184" s="48">
        <f>INDEX(table6,MATCH($K184,'Tham chiếu'!$A$65:$A$74,1),MATCH(DS!$L184,'Tham chiếu'!$B$64:$T$64,1))</f>
        <v>1</v>
      </c>
      <c r="AU184" s="57">
        <f t="shared" si="32"/>
        <v>2549000</v>
      </c>
      <c r="AV184" s="58">
        <v>2381000</v>
      </c>
      <c r="AW184" s="59" t="b">
        <f t="shared" si="38"/>
        <v>0</v>
      </c>
    </row>
    <row r="185" spans="1:49" ht="27.6" customHeight="1" x14ac:dyDescent="0.25">
      <c r="A185" s="3">
        <v>180</v>
      </c>
      <c r="B185" s="9" t="s">
        <v>123</v>
      </c>
      <c r="C185" s="56" t="s">
        <v>190</v>
      </c>
      <c r="D185" s="56" t="s">
        <v>1110</v>
      </c>
      <c r="E185" s="9" t="str">
        <f t="shared" si="39"/>
        <v>Nguyễn Minh Quân</v>
      </c>
      <c r="F185" s="9" t="b">
        <f t="shared" si="41"/>
        <v>0</v>
      </c>
      <c r="G185" s="56" t="s">
        <v>2361</v>
      </c>
      <c r="H185" s="56" t="str">
        <f t="shared" si="42"/>
        <v>2017</v>
      </c>
      <c r="I185" s="56" t="s">
        <v>18</v>
      </c>
      <c r="J185" s="9" t="str">
        <f t="shared" si="40"/>
        <v>1CI5</v>
      </c>
      <c r="K185" s="56">
        <v>115</v>
      </c>
      <c r="L185" s="56">
        <v>23</v>
      </c>
      <c r="M185" s="56" t="s">
        <v>36</v>
      </c>
      <c r="N185" s="56" t="s">
        <v>110</v>
      </c>
      <c r="O185" s="56"/>
      <c r="P185" s="56"/>
      <c r="Q185" s="56"/>
      <c r="R185" s="56"/>
      <c r="S185" s="56" t="s">
        <v>2712</v>
      </c>
      <c r="T185" s="56" t="s">
        <v>2713</v>
      </c>
      <c r="U185" s="56" t="s">
        <v>2714</v>
      </c>
      <c r="V185" s="64" t="s">
        <v>3740</v>
      </c>
      <c r="W185" s="56">
        <v>1</v>
      </c>
      <c r="X185" s="48">
        <f>INDEX(table1,MATCH($K185,'Tham chiếu'!$A$3:$A$13,1),MATCH(DS!$L185,'Tham chiếu'!$B$2:$M$2,1))</f>
        <v>50</v>
      </c>
      <c r="Y185" s="56">
        <v>1</v>
      </c>
      <c r="Z185" s="48">
        <f>INDEX(table1,MATCH($K185,'Tham chiếu'!$A$3:$A$13,1),MATCH(DS!$L185,'Tham chiếu'!$B$2:$M$2,1))</f>
        <v>50</v>
      </c>
      <c r="AA185" s="56">
        <v>1</v>
      </c>
      <c r="AB185" s="50">
        <f>INDEX(table2,MATCH($K185,'Tham chiếu'!$A$17:$A$25,1),MATCH(DS!$L185,'Tham chiếu'!$B$16:$S$16,1))</f>
        <v>1</v>
      </c>
      <c r="AC185" s="56"/>
      <c r="AD185" s="73" t="str">
        <f>INDEX(table4,MATCH($K185,'Tham chiếu'!$A$41:$A$49,1),MATCH(DS!$L185,'Tham chiếu'!$B$40:$T$40,1))</f>
        <v>2A</v>
      </c>
      <c r="AE185" s="56">
        <v>2</v>
      </c>
      <c r="AF185" s="74">
        <f>INDEX(table3,MATCH($K185,'Tham chiếu'!$A$29:$A$37,1),MATCH(DS!$L185,'Tham chiếu'!$B$28:$T$28,1))</f>
        <v>2</v>
      </c>
      <c r="AG185" s="56">
        <v>1</v>
      </c>
      <c r="AH185" s="48">
        <f>INDEX(table5,MATCH($K185,'Tham chiếu'!$A$53:$A$61,1),MATCH(DS!$L185,'Tham chiếu'!$B$52:$T$52,1))</f>
        <v>2</v>
      </c>
      <c r="AI185" s="56">
        <v>2</v>
      </c>
      <c r="AJ185" s="48">
        <f>INDEX(table5,MATCH($K185,'Tham chiếu'!$A$53:$A$61,1),MATCH(DS!$L185,'Tham chiếu'!$B$52:$T$52,1))</f>
        <v>2</v>
      </c>
      <c r="AK185" s="56">
        <v>1</v>
      </c>
      <c r="AL185" s="48">
        <f>INDEX(table5,MATCH($K185,'Tham chiếu'!$A$53:$A$61,1),MATCH(DS!$L185,'Tham chiếu'!$B$52:$T$52,1))</f>
        <v>2</v>
      </c>
      <c r="AM185" s="56">
        <v>1</v>
      </c>
      <c r="AN185" s="50">
        <f>INDEX(table2,MATCH($K185,'Tham chiếu'!$A$17:$A$25,1),MATCH(DS!$L185,'Tham chiếu'!$B$16:$S$16,1))</f>
        <v>1</v>
      </c>
      <c r="AO185" s="56">
        <v>1</v>
      </c>
      <c r="AP185" s="48">
        <f>INDEX(table3,MATCH($K185,'Tham chiếu'!$A$29:$A$37,1),MATCH(DS!$L185,'Tham chiếu'!$B$28:$T$28,1))</f>
        <v>2</v>
      </c>
      <c r="AQ185" s="48">
        <v>1</v>
      </c>
      <c r="AR185" s="77">
        <f>INDEX(table7,MATCH($K185,'Tham chiếu'!$A$78:$A$87,1),MATCH(DS!$L185,'Tham chiếu'!$B$77:$T$77,1))</f>
        <v>1</v>
      </c>
      <c r="AS185" s="56"/>
      <c r="AT185" s="48"/>
      <c r="AU185" s="57">
        <f t="shared" si="32"/>
        <v>2381000</v>
      </c>
      <c r="AV185" s="58">
        <v>3024000</v>
      </c>
      <c r="AW185" s="59" t="b">
        <f t="shared" si="38"/>
        <v>0</v>
      </c>
    </row>
    <row r="186" spans="1:49" ht="27.6" customHeight="1" x14ac:dyDescent="0.25">
      <c r="A186" s="3">
        <v>181</v>
      </c>
      <c r="B186" s="9" t="s">
        <v>123</v>
      </c>
      <c r="C186" s="9" t="s">
        <v>1019</v>
      </c>
      <c r="D186" s="9" t="s">
        <v>115</v>
      </c>
      <c r="E186" s="9" t="str">
        <f t="shared" si="39"/>
        <v>Phạm Phú Thành</v>
      </c>
      <c r="F186" s="9" t="b">
        <f t="shared" si="41"/>
        <v>0</v>
      </c>
      <c r="G186" s="9" t="s">
        <v>1020</v>
      </c>
      <c r="H186" s="9" t="str">
        <f t="shared" si="42"/>
        <v>2017</v>
      </c>
      <c r="I186" s="9" t="s">
        <v>18</v>
      </c>
      <c r="J186" s="9" t="str">
        <f t="shared" si="40"/>
        <v>1CI5</v>
      </c>
      <c r="K186" s="48">
        <v>125</v>
      </c>
      <c r="L186" s="48">
        <v>23</v>
      </c>
      <c r="M186" s="9" t="s">
        <v>36</v>
      </c>
      <c r="N186" s="9" t="s">
        <v>110</v>
      </c>
      <c r="O186" s="9"/>
      <c r="P186" s="9"/>
      <c r="Q186" s="9"/>
      <c r="R186" s="9"/>
      <c r="S186" s="9" t="s">
        <v>1021</v>
      </c>
      <c r="T186" s="9" t="s">
        <v>1022</v>
      </c>
      <c r="U186" s="9" t="s">
        <v>1023</v>
      </c>
      <c r="V186" s="30" t="s">
        <v>3824</v>
      </c>
      <c r="W186" s="9">
        <v>2</v>
      </c>
      <c r="X186" s="48">
        <f>INDEX(table1,MATCH($K186,'Tham chiếu'!$A$3:$A$13,1),MATCH(DS!$L186,'Tham chiếu'!$B$2:$M$2,1))</f>
        <v>55</v>
      </c>
      <c r="Y186" s="9">
        <v>2</v>
      </c>
      <c r="Z186" s="48">
        <f>INDEX(table1,MATCH($K186,'Tham chiếu'!$A$3:$A$13,1),MATCH(DS!$L186,'Tham chiếu'!$B$2:$M$2,1))</f>
        <v>55</v>
      </c>
      <c r="AA186" s="9">
        <v>2</v>
      </c>
      <c r="AB186" s="50" t="str">
        <f>INDEX(table2,MATCH($K186,'Tham chiếu'!$A$17:$A$25,1),MATCH(DS!$L186,'Tham chiếu'!$B$16:$S$16,1))</f>
        <v>2B</v>
      </c>
      <c r="AC186" s="9"/>
      <c r="AD186" s="73">
        <f>INDEX(table4,MATCH($K186,'Tham chiếu'!$A$41:$A$49,1),MATCH(DS!$L186,'Tham chiếu'!$B$40:$T$40,1))</f>
        <v>3</v>
      </c>
      <c r="AE186" s="9">
        <v>2</v>
      </c>
      <c r="AF186" s="74" t="str">
        <f>INDEX(table3,MATCH($K186,'Tham chiếu'!$A$29:$A$37,1),MATCH(DS!$L186,'Tham chiếu'!$B$28:$T$28,1))</f>
        <v>2B</v>
      </c>
      <c r="AG186" s="9">
        <v>2</v>
      </c>
      <c r="AH186" s="48">
        <f>INDEX(table5,MATCH($K186,'Tham chiếu'!$A$53:$A$61,1),MATCH(DS!$L186,'Tham chiếu'!$B$52:$T$52,1))</f>
        <v>3</v>
      </c>
      <c r="AI186" s="9">
        <v>2</v>
      </c>
      <c r="AJ186" s="48">
        <f>INDEX(table5,MATCH($K186,'Tham chiếu'!$A$53:$A$61,1),MATCH(DS!$L186,'Tham chiếu'!$B$52:$T$52,1))</f>
        <v>3</v>
      </c>
      <c r="AK186" s="9">
        <v>2</v>
      </c>
      <c r="AL186" s="48">
        <f>INDEX(table5,MATCH($K186,'Tham chiếu'!$A$53:$A$61,1),MATCH(DS!$L186,'Tham chiếu'!$B$52:$T$52,1))</f>
        <v>3</v>
      </c>
      <c r="AM186" s="9">
        <v>2</v>
      </c>
      <c r="AN186" s="50" t="str">
        <f>INDEX(table2,MATCH($K186,'Tham chiếu'!$A$17:$A$25,1),MATCH(DS!$L186,'Tham chiếu'!$B$16:$S$16,1))</f>
        <v>2B</v>
      </c>
      <c r="AO186" s="9">
        <v>2</v>
      </c>
      <c r="AP186" s="48" t="str">
        <f>INDEX(table3,MATCH($K186,'Tham chiếu'!$A$29:$A$37,1),MATCH(DS!$L186,'Tham chiếu'!$B$28:$T$28,1))</f>
        <v>2B</v>
      </c>
      <c r="AQ186" s="48">
        <v>2</v>
      </c>
      <c r="AR186" s="77">
        <f>INDEX(table7,MATCH($K186,'Tham chiếu'!$A$78:$A$87,1),MATCH(DS!$L186,'Tham chiếu'!$B$77:$T$77,1))</f>
        <v>2</v>
      </c>
      <c r="AS186" s="9">
        <v>2</v>
      </c>
      <c r="AT186" s="48">
        <f>INDEX(table6,MATCH($K186,'Tham chiếu'!$A$65:$A$74,1),MATCH(DS!$L186,'Tham chiếu'!$B$64:$T$64,1))</f>
        <v>3</v>
      </c>
      <c r="AU186" s="57">
        <f t="shared" si="32"/>
        <v>4704000</v>
      </c>
      <c r="AV186" s="58">
        <v>2882000</v>
      </c>
      <c r="AW186" s="59" t="b">
        <f t="shared" si="38"/>
        <v>0</v>
      </c>
    </row>
    <row r="187" spans="1:49" ht="27.6" customHeight="1" x14ac:dyDescent="0.25">
      <c r="A187" s="3">
        <v>182</v>
      </c>
      <c r="B187" s="9" t="s">
        <v>123</v>
      </c>
      <c r="C187" s="9" t="s">
        <v>618</v>
      </c>
      <c r="D187" s="9" t="s">
        <v>619</v>
      </c>
      <c r="E187" s="9" t="str">
        <f t="shared" si="39"/>
        <v>Phạm hoàng Thư</v>
      </c>
      <c r="F187" s="9" t="b">
        <f t="shared" si="41"/>
        <v>0</v>
      </c>
      <c r="G187" s="9" t="s">
        <v>620</v>
      </c>
      <c r="H187" s="9" t="str">
        <f t="shared" si="42"/>
        <v>2017</v>
      </c>
      <c r="I187" s="9" t="s">
        <v>44</v>
      </c>
      <c r="J187" s="9" t="str">
        <f t="shared" si="40"/>
        <v>1CI5</v>
      </c>
      <c r="K187" s="48">
        <v>120</v>
      </c>
      <c r="L187" s="48">
        <v>25</v>
      </c>
      <c r="M187" s="9" t="s">
        <v>36</v>
      </c>
      <c r="N187" s="9" t="s">
        <v>110</v>
      </c>
      <c r="O187" s="9"/>
      <c r="P187" s="9"/>
      <c r="Q187" s="9"/>
      <c r="R187" s="9"/>
      <c r="S187" s="9" t="s">
        <v>621</v>
      </c>
      <c r="T187" s="9" t="s">
        <v>622</v>
      </c>
      <c r="U187" s="9" t="s">
        <v>623</v>
      </c>
      <c r="V187" s="30" t="s">
        <v>3812</v>
      </c>
      <c r="W187" s="9">
        <v>1</v>
      </c>
      <c r="X187" s="48">
        <f>INDEX(table1,MATCH($K187,'Tham chiếu'!$A$3:$A$13,1),MATCH(DS!$L187,'Tham chiếu'!$B$2:$M$2,1))</f>
        <v>50</v>
      </c>
      <c r="Y187" s="9">
        <v>1</v>
      </c>
      <c r="Z187" s="48">
        <f>INDEX(table1,MATCH($K187,'Tham chiếu'!$A$3:$A$13,1),MATCH(DS!$L187,'Tham chiếu'!$B$2:$M$2,1))</f>
        <v>50</v>
      </c>
      <c r="AA187" s="9">
        <v>1</v>
      </c>
      <c r="AB187" s="50" t="str">
        <f>INDEX(table2,MATCH($K187,'Tham chiếu'!$A$17:$A$25,1),MATCH(DS!$L187,'Tham chiếu'!$B$16:$S$16,1))</f>
        <v>2A</v>
      </c>
      <c r="AC187" s="9">
        <v>1</v>
      </c>
      <c r="AD187" s="73" t="str">
        <f>INDEX(table4,MATCH($K187,'Tham chiếu'!$A$41:$A$49,1),MATCH(DS!$L187,'Tham chiếu'!$B$40:$T$40,1))</f>
        <v>2B</v>
      </c>
      <c r="AE187" s="9">
        <v>1</v>
      </c>
      <c r="AF187" s="74" t="str">
        <f>INDEX(table3,MATCH($K187,'Tham chiếu'!$A$29:$A$37,1),MATCH(DS!$L187,'Tham chiếu'!$B$28:$T$28,1))</f>
        <v>2A</v>
      </c>
      <c r="AG187" s="9">
        <v>1</v>
      </c>
      <c r="AH187" s="48">
        <f>INDEX(table5,MATCH($K187,'Tham chiếu'!$A$53:$A$61,1),MATCH(DS!$L187,'Tham chiếu'!$B$52:$T$52,1))</f>
        <v>3</v>
      </c>
      <c r="AI187" s="9">
        <v>1</v>
      </c>
      <c r="AJ187" s="48">
        <f>INDEX(table5,MATCH($K187,'Tham chiếu'!$A$53:$A$61,1),MATCH(DS!$L187,'Tham chiếu'!$B$52:$T$52,1))</f>
        <v>3</v>
      </c>
      <c r="AK187" s="9">
        <v>1</v>
      </c>
      <c r="AL187" s="48">
        <f>INDEX(table5,MATCH($K187,'Tham chiếu'!$A$53:$A$61,1),MATCH(DS!$L187,'Tham chiếu'!$B$52:$T$52,1))</f>
        <v>3</v>
      </c>
      <c r="AM187" s="9">
        <v>1</v>
      </c>
      <c r="AN187" s="50" t="str">
        <f>INDEX(table2,MATCH($K187,'Tham chiếu'!$A$17:$A$25,1),MATCH(DS!$L187,'Tham chiếu'!$B$16:$S$16,1))</f>
        <v>2A</v>
      </c>
      <c r="AO187" s="9">
        <v>1</v>
      </c>
      <c r="AP187" s="48" t="str">
        <f>INDEX(table3,MATCH($K187,'Tham chiếu'!$A$29:$A$37,1),MATCH(DS!$L187,'Tham chiếu'!$B$28:$T$28,1))</f>
        <v>2A</v>
      </c>
      <c r="AQ187" s="48">
        <v>1</v>
      </c>
      <c r="AR187" s="77">
        <f>INDEX(table7,MATCH($K187,'Tham chiếu'!$A$78:$A$87,1),MATCH(DS!$L187,'Tham chiếu'!$B$77:$T$77,1))</f>
        <v>2</v>
      </c>
      <c r="AS187" s="9">
        <v>1</v>
      </c>
      <c r="AT187" s="48">
        <f>INDEX(table6,MATCH($K187,'Tham chiếu'!$A$65:$A$74,1),MATCH(DS!$L187,'Tham chiếu'!$B$64:$T$64,1))</f>
        <v>2</v>
      </c>
      <c r="AU187" s="57">
        <f t="shared" si="32"/>
        <v>2535000</v>
      </c>
      <c r="AV187" s="58">
        <v>3014000</v>
      </c>
      <c r="AW187" s="59" t="b">
        <f t="shared" si="38"/>
        <v>0</v>
      </c>
    </row>
    <row r="188" spans="1:49" ht="27.6" customHeight="1" x14ac:dyDescent="0.25">
      <c r="A188" s="3">
        <v>183</v>
      </c>
      <c r="B188" s="9" t="s">
        <v>123</v>
      </c>
      <c r="C188" s="9" t="s">
        <v>1160</v>
      </c>
      <c r="D188" s="9" t="s">
        <v>185</v>
      </c>
      <c r="E188" s="9" t="str">
        <f t="shared" si="39"/>
        <v>Nguyễn Khánh Trang</v>
      </c>
      <c r="F188" s="9" t="b">
        <f t="shared" si="41"/>
        <v>0</v>
      </c>
      <c r="G188" s="9" t="s">
        <v>1350</v>
      </c>
      <c r="H188" s="9" t="str">
        <f t="shared" si="42"/>
        <v>2017</v>
      </c>
      <c r="I188" s="9" t="s">
        <v>44</v>
      </c>
      <c r="J188" s="9" t="str">
        <f t="shared" si="40"/>
        <v>1CI5</v>
      </c>
      <c r="K188" s="9">
        <v>120</v>
      </c>
      <c r="L188" s="9">
        <v>23</v>
      </c>
      <c r="M188" s="9" t="s">
        <v>36</v>
      </c>
      <c r="N188" s="9" t="s">
        <v>110</v>
      </c>
      <c r="O188" s="9"/>
      <c r="P188" s="9"/>
      <c r="Q188" s="9"/>
      <c r="R188" s="9"/>
      <c r="S188" s="9" t="s">
        <v>2715</v>
      </c>
      <c r="T188" s="9" t="s">
        <v>2716</v>
      </c>
      <c r="U188" s="9" t="s">
        <v>2717</v>
      </c>
      <c r="V188" s="30" t="s">
        <v>3734</v>
      </c>
      <c r="W188" s="48">
        <v>1</v>
      </c>
      <c r="X188" s="48">
        <f>INDEX(table1,MATCH($K188,'Tham chiếu'!$A$3:$A$13,1),MATCH(DS!$L188,'Tham chiếu'!$B$2:$M$2,1))</f>
        <v>50</v>
      </c>
      <c r="Y188" s="49">
        <v>1</v>
      </c>
      <c r="Z188" s="48">
        <f>INDEX(table1,MATCH($K188,'Tham chiếu'!$A$3:$A$13,1),MATCH(DS!$L188,'Tham chiếu'!$B$2:$M$2,1))</f>
        <v>50</v>
      </c>
      <c r="AA188" s="50">
        <v>1</v>
      </c>
      <c r="AB188" s="50" t="str">
        <f>INDEX(table2,MATCH($K188,'Tham chiếu'!$A$17:$A$25,1),MATCH(DS!$L188,'Tham chiếu'!$B$16:$S$16,1))</f>
        <v>2A</v>
      </c>
      <c r="AC188" s="53">
        <v>2</v>
      </c>
      <c r="AD188" s="73" t="str">
        <f>INDEX(table4,MATCH($K188,'Tham chiếu'!$A$41:$A$49,1),MATCH(DS!$L188,'Tham chiếu'!$B$40:$T$40,1))</f>
        <v>2A</v>
      </c>
      <c r="AE188" s="54"/>
      <c r="AF188" s="74"/>
      <c r="AG188" s="48">
        <v>1</v>
      </c>
      <c r="AH188" s="48">
        <f>INDEX(table5,MATCH($K188,'Tham chiếu'!$A$53:$A$61,1),MATCH(DS!$L188,'Tham chiếu'!$B$52:$T$52,1))</f>
        <v>3</v>
      </c>
      <c r="AI188" s="49">
        <v>2</v>
      </c>
      <c r="AJ188" s="48">
        <f>INDEX(table5,MATCH($K188,'Tham chiếu'!$A$53:$A$61,1),MATCH(DS!$L188,'Tham chiếu'!$B$52:$T$52,1))</f>
        <v>3</v>
      </c>
      <c r="AK188" s="53">
        <v>1</v>
      </c>
      <c r="AL188" s="48">
        <f>INDEX(table5,MATCH($K188,'Tham chiếu'!$A$53:$A$61,1),MATCH(DS!$L188,'Tham chiếu'!$B$52:$T$52,1))</f>
        <v>3</v>
      </c>
      <c r="AM188" s="50">
        <v>1</v>
      </c>
      <c r="AN188" s="50" t="str">
        <f>INDEX(table2,MATCH($K188,'Tham chiếu'!$A$17:$A$25,1),MATCH(DS!$L188,'Tham chiếu'!$B$16:$S$16,1))</f>
        <v>2A</v>
      </c>
      <c r="AO188" s="54">
        <v>1</v>
      </c>
      <c r="AP188" s="48" t="str">
        <f>INDEX(table3,MATCH($K188,'Tham chiếu'!$A$29:$A$37,1),MATCH(DS!$L188,'Tham chiếu'!$B$28:$T$28,1))</f>
        <v>2A</v>
      </c>
      <c r="AQ188" s="48">
        <v>1</v>
      </c>
      <c r="AR188" s="77">
        <f>INDEX(table7,MATCH($K188,'Tham chiếu'!$A$78:$A$87,1),MATCH(DS!$L188,'Tham chiếu'!$B$77:$T$77,1))</f>
        <v>1</v>
      </c>
      <c r="AS188" s="49">
        <v>1</v>
      </c>
      <c r="AT188" s="48">
        <f>INDEX(table6,MATCH($K188,'Tham chiếu'!$A$65:$A$74,1),MATCH(DS!$L188,'Tham chiếu'!$B$64:$T$64,1))</f>
        <v>2</v>
      </c>
      <c r="AU188" s="57">
        <f t="shared" si="32"/>
        <v>2687000</v>
      </c>
      <c r="AV188" s="58">
        <v>2336000</v>
      </c>
      <c r="AW188" s="59" t="b">
        <f t="shared" si="38"/>
        <v>0</v>
      </c>
    </row>
    <row r="189" spans="1:49" ht="27.6" customHeight="1" x14ac:dyDescent="0.25">
      <c r="A189" s="3">
        <v>184</v>
      </c>
      <c r="B189" s="9" t="s">
        <v>123</v>
      </c>
      <c r="C189" s="9" t="s">
        <v>2357</v>
      </c>
      <c r="D189" s="9" t="s">
        <v>1122</v>
      </c>
      <c r="E189" s="9" t="str">
        <f t="shared" si="39"/>
        <v>Lê Khánh Vi</v>
      </c>
      <c r="F189" s="9" t="b">
        <f t="shared" si="41"/>
        <v>0</v>
      </c>
      <c r="G189" s="9" t="s">
        <v>2362</v>
      </c>
      <c r="H189" s="9" t="str">
        <f t="shared" si="42"/>
        <v>2017</v>
      </c>
      <c r="I189" s="9" t="s">
        <v>44</v>
      </c>
      <c r="J189" s="9" t="str">
        <f t="shared" si="40"/>
        <v>1CI5</v>
      </c>
      <c r="K189" s="9">
        <v>120</v>
      </c>
      <c r="L189" s="9">
        <v>20</v>
      </c>
      <c r="M189" s="9" t="s">
        <v>36</v>
      </c>
      <c r="N189" s="9" t="s">
        <v>110</v>
      </c>
      <c r="O189" s="9"/>
      <c r="P189" s="9"/>
      <c r="Q189" s="9"/>
      <c r="R189" s="9"/>
      <c r="S189" s="9" t="s">
        <v>2718</v>
      </c>
      <c r="T189" s="9" t="s">
        <v>2719</v>
      </c>
      <c r="U189" s="9" t="s">
        <v>2720</v>
      </c>
      <c r="V189" s="30" t="s">
        <v>3825</v>
      </c>
      <c r="W189" s="48">
        <v>1</v>
      </c>
      <c r="X189" s="48">
        <f>INDEX(table1,MATCH($K189,'Tham chiếu'!$A$3:$A$13,1),MATCH(DS!$L189,'Tham chiếu'!$B$2:$M$2,1))</f>
        <v>50</v>
      </c>
      <c r="Y189" s="49">
        <v>1</v>
      </c>
      <c r="Z189" s="48">
        <f>INDEX(table1,MATCH($K189,'Tham chiếu'!$A$3:$A$13,1),MATCH(DS!$L189,'Tham chiếu'!$B$2:$M$2,1))</f>
        <v>50</v>
      </c>
      <c r="AA189" s="50"/>
      <c r="AB189" s="50"/>
      <c r="AC189" s="53">
        <v>2</v>
      </c>
      <c r="AD189" s="73" t="str">
        <f>INDEX(table4,MATCH($K189,'Tham chiếu'!$A$41:$A$49,1),MATCH(DS!$L189,'Tham chiếu'!$B$40:$T$40,1))</f>
        <v>2A</v>
      </c>
      <c r="AE189" s="54"/>
      <c r="AF189" s="74"/>
      <c r="AG189" s="48"/>
      <c r="AH189" s="48"/>
      <c r="AI189" s="49">
        <v>1</v>
      </c>
      <c r="AJ189" s="48">
        <f>INDEX(table5,MATCH($K189,'Tham chiếu'!$A$53:$A$61,1),MATCH(DS!$L189,'Tham chiếu'!$B$52:$T$52,1))</f>
        <v>2</v>
      </c>
      <c r="AK189" s="53">
        <v>1</v>
      </c>
      <c r="AL189" s="48">
        <f>INDEX(table5,MATCH($K189,'Tham chiếu'!$A$53:$A$61,1),MATCH(DS!$L189,'Tham chiếu'!$B$52:$T$52,1))</f>
        <v>2</v>
      </c>
      <c r="AM189" s="50">
        <v>1</v>
      </c>
      <c r="AN189" s="50" t="str">
        <f>INDEX(table2,MATCH($K189,'Tham chiếu'!$A$17:$A$25,1),MATCH(DS!$L189,'Tham chiếu'!$B$16:$S$16,1))</f>
        <v>2A</v>
      </c>
      <c r="AO189" s="54">
        <v>1</v>
      </c>
      <c r="AP189" s="48" t="str">
        <f>INDEX(table3,MATCH($K189,'Tham chiếu'!$A$29:$A$37,1),MATCH(DS!$L189,'Tham chiếu'!$B$28:$T$28,1))</f>
        <v>2A</v>
      </c>
      <c r="AQ189" s="48">
        <v>1</v>
      </c>
      <c r="AR189" s="77">
        <f>INDEX(table7,MATCH($K189,'Tham chiếu'!$A$78:$A$87,1),MATCH(DS!$L189,'Tham chiếu'!$B$77:$T$77,1))</f>
        <v>1</v>
      </c>
      <c r="AS189" s="49"/>
      <c r="AT189" s="48"/>
      <c r="AU189" s="57">
        <f t="shared" si="32"/>
        <v>1660000</v>
      </c>
      <c r="AV189" s="58">
        <v>2861000</v>
      </c>
      <c r="AW189" s="59" t="b">
        <f t="shared" si="38"/>
        <v>0</v>
      </c>
    </row>
    <row r="190" spans="1:49" ht="27.6" customHeight="1" x14ac:dyDescent="0.25">
      <c r="A190" s="3">
        <v>185</v>
      </c>
      <c r="B190" s="9" t="s">
        <v>123</v>
      </c>
      <c r="C190" s="9" t="s">
        <v>639</v>
      </c>
      <c r="D190" s="9" t="s">
        <v>219</v>
      </c>
      <c r="E190" s="9" t="str">
        <f t="shared" si="39"/>
        <v>Phạm Hoàng An</v>
      </c>
      <c r="F190" s="9" t="b">
        <f t="shared" si="41"/>
        <v>0</v>
      </c>
      <c r="G190" s="9" t="s">
        <v>534</v>
      </c>
      <c r="H190" s="9" t="str">
        <f t="shared" si="42"/>
        <v>2017</v>
      </c>
      <c r="I190" s="9" t="s">
        <v>18</v>
      </c>
      <c r="J190" s="9" t="str">
        <f t="shared" si="40"/>
        <v>1CI6</v>
      </c>
      <c r="K190" s="9">
        <v>131</v>
      </c>
      <c r="L190" s="9">
        <v>33</v>
      </c>
      <c r="M190" s="9" t="s">
        <v>36</v>
      </c>
      <c r="N190" s="9" t="s">
        <v>37</v>
      </c>
      <c r="O190" s="9"/>
      <c r="P190" s="9"/>
      <c r="Q190" s="9"/>
      <c r="R190" s="9"/>
      <c r="S190" s="9" t="s">
        <v>2721</v>
      </c>
      <c r="T190" s="9" t="s">
        <v>2722</v>
      </c>
      <c r="U190" s="9" t="s">
        <v>2723</v>
      </c>
      <c r="V190" s="30" t="s">
        <v>3740</v>
      </c>
      <c r="W190" s="48">
        <v>1</v>
      </c>
      <c r="X190" s="48">
        <f>INDEX(table1,MATCH($K19,'Tham chiếu'!$A$3:$A$13,1),MATCH(DS!$L19,'Tham chiếu'!$B$2:$M$2,1))</f>
        <v>55</v>
      </c>
      <c r="Y190" s="49">
        <v>1</v>
      </c>
      <c r="Z190" s="48">
        <f>INDEX(table1,MATCH($K190,'Tham chiếu'!$A$3:$A$13,1),MATCH(DS!$L190,'Tham chiếu'!$B$2:$M$2,1))</f>
        <v>60</v>
      </c>
      <c r="AA190" s="50">
        <v>1</v>
      </c>
      <c r="AB190" s="50" t="str">
        <f>INDEX(table2,MATCH($K190,'Tham chiếu'!$A$17:$A$25,1),MATCH(DS!$L190,'Tham chiếu'!$B$16:$S$16,1))</f>
        <v>3C</v>
      </c>
      <c r="AC190" s="53"/>
      <c r="AD190" s="73" t="str">
        <f>INDEX(table4,MATCH($K190,'Tham chiếu'!$A$41:$A$49,1),MATCH(DS!$L190,'Tham chiếu'!$B$40:$T$40,1))</f>
        <v>3C</v>
      </c>
      <c r="AE190" s="54">
        <v>2</v>
      </c>
      <c r="AF190" s="74" t="str">
        <f>INDEX(table3,MATCH($K190,'Tham chiếu'!$A$29:$A$37,1),MATCH(DS!$L190,'Tham chiếu'!$B$28:$T$28,1))</f>
        <v>4A</v>
      </c>
      <c r="AG190" s="48">
        <v>1</v>
      </c>
      <c r="AH190" s="48">
        <f>INDEX(table5,MATCH($K190,'Tham chiếu'!$A$53:$A$61,1),MATCH(DS!$L190,'Tham chiếu'!$B$52:$T$52,1))</f>
        <v>4</v>
      </c>
      <c r="AI190" s="49">
        <v>2</v>
      </c>
      <c r="AJ190" s="48">
        <f>INDEX(table5,MATCH($K190,'Tham chiếu'!$A$53:$A$61,1),MATCH(DS!$L190,'Tham chiếu'!$B$52:$T$52,1))</f>
        <v>4</v>
      </c>
      <c r="AK190" s="53">
        <v>1</v>
      </c>
      <c r="AL190" s="48">
        <f>INDEX(table5,MATCH($K190,'Tham chiếu'!$A$53:$A$61,1),MATCH(DS!$L190,'Tham chiếu'!$B$52:$T$52,1))</f>
        <v>4</v>
      </c>
      <c r="AM190" s="50">
        <v>1</v>
      </c>
      <c r="AN190" s="50" t="str">
        <f>INDEX(table2,MATCH($K190,'Tham chiếu'!$A$17:$A$25,1),MATCH(DS!$L190,'Tham chiếu'!$B$16:$S$16,1))</f>
        <v>3C</v>
      </c>
      <c r="AO190" s="54">
        <v>1</v>
      </c>
      <c r="AP190" s="48" t="str">
        <f>INDEX(table3,MATCH($K190,'Tham chiếu'!$A$29:$A$37,1),MATCH(DS!$L190,'Tham chiếu'!$B$28:$T$28,1))</f>
        <v>4A</v>
      </c>
      <c r="AQ190" s="48">
        <v>1</v>
      </c>
      <c r="AR190" s="77">
        <f>INDEX(table7,MATCH($K190,'Tham chiếu'!$A$78:$A$87,1),MATCH(DS!$L190,'Tham chiếu'!$B$77:$T$77,1))</f>
        <v>3</v>
      </c>
      <c r="AS190" s="49"/>
      <c r="AT190" s="48"/>
      <c r="AU190" s="57">
        <f t="shared" si="32"/>
        <v>2381000</v>
      </c>
      <c r="AV190" s="58">
        <v>2719000</v>
      </c>
      <c r="AW190" s="59" t="b">
        <f t="shared" si="38"/>
        <v>0</v>
      </c>
    </row>
    <row r="191" spans="1:49" ht="27.6" customHeight="1" x14ac:dyDescent="0.25">
      <c r="A191" s="3">
        <v>186</v>
      </c>
      <c r="B191" s="9" t="s">
        <v>123</v>
      </c>
      <c r="C191" s="9" t="s">
        <v>4608</v>
      </c>
      <c r="D191" s="9" t="s">
        <v>219</v>
      </c>
      <c r="E191" s="9" t="str">
        <f t="shared" si="39"/>
        <v>Vũ Mỹ An</v>
      </c>
      <c r="F191" s="9" t="b">
        <f t="shared" si="41"/>
        <v>0</v>
      </c>
      <c r="G191" s="9" t="s">
        <v>2369</v>
      </c>
      <c r="H191" s="9" t="str">
        <f t="shared" si="42"/>
        <v>2017</v>
      </c>
      <c r="I191" s="9" t="s">
        <v>44</v>
      </c>
      <c r="J191" s="9" t="str">
        <f t="shared" si="40"/>
        <v>1CI6</v>
      </c>
      <c r="K191" s="9">
        <v>115</v>
      </c>
      <c r="L191" s="9">
        <v>25</v>
      </c>
      <c r="M191" s="9" t="s">
        <v>36</v>
      </c>
      <c r="N191" s="9" t="s">
        <v>37</v>
      </c>
      <c r="O191" s="9"/>
      <c r="P191" s="9"/>
      <c r="Q191" s="9"/>
      <c r="R191" s="9"/>
      <c r="S191" s="9" t="s">
        <v>2730</v>
      </c>
      <c r="T191" s="9" t="s">
        <v>2731</v>
      </c>
      <c r="U191" s="9" t="s">
        <v>2732</v>
      </c>
      <c r="V191" s="30" t="s">
        <v>3833</v>
      </c>
      <c r="W191" s="48">
        <v>1</v>
      </c>
      <c r="X191" s="48">
        <f>INDEX(table1,MATCH($K191,'Tham chiếu'!$A$3:$A$13,1),MATCH(DS!$L191,'Tham chiếu'!$B$2:$M$2,1))</f>
        <v>50</v>
      </c>
      <c r="Y191" s="49">
        <v>1</v>
      </c>
      <c r="Z191" s="48">
        <f>INDEX(table1,MATCH($K191,'Tham chiếu'!$A$3:$A$13,1),MATCH(DS!$L191,'Tham chiếu'!$B$2:$M$2,1))</f>
        <v>50</v>
      </c>
      <c r="AA191" s="50">
        <v>2</v>
      </c>
      <c r="AB191" s="50" t="str">
        <f>INDEX(table2,MATCH($K191,'Tham chiếu'!$A$17:$A$25,1),MATCH(DS!$L191,'Tham chiếu'!$B$16:$S$16,1))</f>
        <v>2A</v>
      </c>
      <c r="AC191" s="53">
        <v>1</v>
      </c>
      <c r="AD191" s="73" t="str">
        <f>INDEX(table4,MATCH($K191,'Tham chiếu'!$A$41:$A$49,1),MATCH(DS!$L191,'Tham chiếu'!$B$40:$T$40,1))</f>
        <v>2B</v>
      </c>
      <c r="AE191" s="54">
        <v>2</v>
      </c>
      <c r="AF191" s="74" t="str">
        <f>INDEX(table3,MATCH($K191,'Tham chiếu'!$A$29:$A$37,1),MATCH(DS!$L191,'Tham chiếu'!$B$28:$T$28,1))</f>
        <v>2B</v>
      </c>
      <c r="AG191" s="48">
        <v>2</v>
      </c>
      <c r="AH191" s="48">
        <f>INDEX(table5,MATCH($K191,'Tham chiếu'!$A$53:$A$61,1),MATCH(DS!$L191,'Tham chiếu'!$B$52:$T$52,1))</f>
        <v>2</v>
      </c>
      <c r="AI191" s="49">
        <v>2</v>
      </c>
      <c r="AJ191" s="48">
        <f>INDEX(table5,MATCH($K191,'Tham chiếu'!$A$53:$A$61,1),MATCH(DS!$L191,'Tham chiếu'!$B$52:$T$52,1))</f>
        <v>2</v>
      </c>
      <c r="AK191" s="53">
        <v>1</v>
      </c>
      <c r="AL191" s="48">
        <f>INDEX(table5,MATCH($K191,'Tham chiếu'!$A$53:$A$61,1),MATCH(DS!$L191,'Tham chiếu'!$B$52:$T$52,1))</f>
        <v>2</v>
      </c>
      <c r="AM191" s="50">
        <v>1</v>
      </c>
      <c r="AN191" s="50" t="str">
        <f>INDEX(table2,MATCH($K191,'Tham chiếu'!$A$17:$A$25,1),MATCH(DS!$L191,'Tham chiếu'!$B$16:$S$16,1))</f>
        <v>2A</v>
      </c>
      <c r="AO191" s="54">
        <v>1</v>
      </c>
      <c r="AP191" s="48" t="str">
        <f>INDEX(table3,MATCH($K191,'Tham chiếu'!$A$29:$A$37,1),MATCH(DS!$L191,'Tham chiếu'!$B$28:$T$28,1))</f>
        <v>2B</v>
      </c>
      <c r="AQ191" s="48">
        <v>1</v>
      </c>
      <c r="AR191" s="77">
        <f>INDEX(table7,MATCH($K191,'Tham chiếu'!$A$78:$A$87,1),MATCH(DS!$L191,'Tham chiếu'!$B$77:$T$77,1))</f>
        <v>1</v>
      </c>
      <c r="AS191" s="49">
        <v>1</v>
      </c>
      <c r="AT191" s="48">
        <f>INDEX(table6,MATCH($K191,'Tham chiếu'!$A$65:$A$74,1),MATCH(DS!$L191,'Tham chiếu'!$B$64:$T$64,1))</f>
        <v>2</v>
      </c>
      <c r="AU191" s="57">
        <f t="shared" si="32"/>
        <v>3407000</v>
      </c>
      <c r="AV191" s="58">
        <v>2209000</v>
      </c>
      <c r="AW191" s="59" t="b">
        <f t="shared" si="38"/>
        <v>0</v>
      </c>
    </row>
    <row r="192" spans="1:49" ht="27.6" customHeight="1" x14ac:dyDescent="0.25">
      <c r="A192" s="3">
        <v>187</v>
      </c>
      <c r="B192" s="9" t="s">
        <v>123</v>
      </c>
      <c r="C192" s="9" t="s">
        <v>2253</v>
      </c>
      <c r="D192" s="9" t="s">
        <v>166</v>
      </c>
      <c r="E192" s="9" t="str">
        <f t="shared" si="39"/>
        <v>Bùi Phương Tú Anh</v>
      </c>
      <c r="F192" s="9" t="b">
        <f t="shared" si="41"/>
        <v>0</v>
      </c>
      <c r="G192" s="9" t="s">
        <v>800</v>
      </c>
      <c r="H192" s="9" t="str">
        <f t="shared" si="42"/>
        <v>2017</v>
      </c>
      <c r="I192" s="9" t="s">
        <v>44</v>
      </c>
      <c r="J192" s="9" t="str">
        <f t="shared" si="40"/>
        <v>1CI6</v>
      </c>
      <c r="K192" s="48">
        <v>126</v>
      </c>
      <c r="L192" s="48">
        <v>30</v>
      </c>
      <c r="M192" s="9" t="s">
        <v>36</v>
      </c>
      <c r="N192" s="9" t="s">
        <v>37</v>
      </c>
      <c r="O192" s="9"/>
      <c r="P192" s="9"/>
      <c r="Q192" s="9"/>
      <c r="R192" s="9"/>
      <c r="S192" s="9" t="s">
        <v>801</v>
      </c>
      <c r="T192" s="9" t="s">
        <v>802</v>
      </c>
      <c r="U192" s="9" t="s">
        <v>803</v>
      </c>
      <c r="V192" s="30" t="s">
        <v>3826</v>
      </c>
      <c r="W192" s="9">
        <v>1</v>
      </c>
      <c r="X192" s="48">
        <f>INDEX(table1,MATCH($K192,'Tham chiếu'!$A$3:$A$13,1),MATCH(DS!$L192,'Tham chiếu'!$B$2:$M$2,1))</f>
        <v>58</v>
      </c>
      <c r="Y192" s="9"/>
      <c r="Z192" s="48"/>
      <c r="AA192" s="9"/>
      <c r="AB192" s="50"/>
      <c r="AC192" s="9">
        <v>1</v>
      </c>
      <c r="AD192" s="73" t="str">
        <f>INDEX(table4,MATCH($K192,'Tham chiếu'!$A$41:$A$49,1),MATCH(DS!$L192,'Tham chiếu'!$B$40:$T$40,1))</f>
        <v>3B</v>
      </c>
      <c r="AE192" s="9"/>
      <c r="AF192" s="74"/>
      <c r="AG192" s="9">
        <v>1</v>
      </c>
      <c r="AH192" s="48">
        <f>INDEX(table5,MATCH($K192,'Tham chiếu'!$A$53:$A$61,1),MATCH(DS!$L192,'Tham chiếu'!$B$52:$T$52,1))</f>
        <v>4</v>
      </c>
      <c r="AI192" s="9">
        <v>1</v>
      </c>
      <c r="AJ192" s="48">
        <f>INDEX(table5,MATCH($K192,'Tham chiếu'!$A$53:$A$61,1),MATCH(DS!$L192,'Tham chiếu'!$B$52:$T$52,1))</f>
        <v>4</v>
      </c>
      <c r="AK192" s="9">
        <v>1</v>
      </c>
      <c r="AL192" s="48">
        <f>INDEX(table5,MATCH($K192,'Tham chiếu'!$A$53:$A$61,1),MATCH(DS!$L192,'Tham chiếu'!$B$52:$T$52,1))</f>
        <v>4</v>
      </c>
      <c r="AM192" s="9">
        <v>1</v>
      </c>
      <c r="AN192" s="50" t="str">
        <f>INDEX(table2,MATCH($K192,'Tham chiếu'!$A$17:$A$25,1),MATCH(DS!$L192,'Tham chiếu'!$B$16:$S$16,1))</f>
        <v>3B</v>
      </c>
      <c r="AO192" s="9"/>
      <c r="AP192" s="48"/>
      <c r="AQ192" s="48">
        <v>1</v>
      </c>
      <c r="AR192" s="77">
        <f>INDEX(table7,MATCH($K192,'Tham chiếu'!$A$78:$A$87,1),MATCH(DS!$L192,'Tham chiếu'!$B$77:$T$77,1))</f>
        <v>2</v>
      </c>
      <c r="AS192" s="9"/>
      <c r="AT192" s="48"/>
      <c r="AU192" s="57">
        <f t="shared" si="32"/>
        <v>1352000</v>
      </c>
      <c r="AV192" s="58">
        <v>2317000</v>
      </c>
      <c r="AW192" s="59" t="b">
        <f t="shared" si="38"/>
        <v>0</v>
      </c>
    </row>
    <row r="193" spans="1:49" ht="27.6" customHeight="1" x14ac:dyDescent="0.25">
      <c r="A193" s="3">
        <v>188</v>
      </c>
      <c r="B193" s="9" t="s">
        <v>123</v>
      </c>
      <c r="C193" s="9" t="s">
        <v>33</v>
      </c>
      <c r="D193" s="9" t="s">
        <v>166</v>
      </c>
      <c r="E193" s="9" t="str">
        <f t="shared" si="39"/>
        <v>Nguyễn Đức Anh</v>
      </c>
      <c r="F193" s="9" t="b">
        <f t="shared" si="41"/>
        <v>0</v>
      </c>
      <c r="G193" s="9" t="s">
        <v>1341</v>
      </c>
      <c r="H193" s="9" t="str">
        <f t="shared" si="42"/>
        <v>2017</v>
      </c>
      <c r="I193" s="9" t="s">
        <v>18</v>
      </c>
      <c r="J193" s="9" t="str">
        <f t="shared" si="40"/>
        <v>1CI6</v>
      </c>
      <c r="K193" s="9">
        <v>115</v>
      </c>
      <c r="L193" s="9">
        <v>19</v>
      </c>
      <c r="M193" s="9" t="s">
        <v>36</v>
      </c>
      <c r="N193" s="9" t="s">
        <v>37</v>
      </c>
      <c r="O193" s="9"/>
      <c r="P193" s="9"/>
      <c r="Q193" s="9"/>
      <c r="R193" s="9"/>
      <c r="S193" s="9" t="s">
        <v>2724</v>
      </c>
      <c r="T193" s="9" t="s">
        <v>2725</v>
      </c>
      <c r="U193" s="9" t="s">
        <v>2726</v>
      </c>
      <c r="V193" s="30" t="s">
        <v>3765</v>
      </c>
      <c r="W193" s="48">
        <v>1</v>
      </c>
      <c r="X193" s="48">
        <f>INDEX(table1,MATCH($K193,'Tham chiếu'!$A$3:$A$13,1),MATCH(DS!$L193,'Tham chiếu'!$B$2:$M$2,1))</f>
        <v>50</v>
      </c>
      <c r="Y193" s="49">
        <v>1</v>
      </c>
      <c r="Z193" s="48">
        <f>INDEX(table1,MATCH($K193,'Tham chiếu'!$A$3:$A$13,1),MATCH(DS!$L193,'Tham chiếu'!$B$2:$M$2,1))</f>
        <v>50</v>
      </c>
      <c r="AA193" s="50">
        <v>2</v>
      </c>
      <c r="AB193" s="50">
        <f>INDEX(table2,MATCH($K193,'Tham chiếu'!$A$17:$A$25,1),MATCH(DS!$L193,'Tham chiếu'!$B$16:$S$16,1))</f>
        <v>1</v>
      </c>
      <c r="AC193" s="53"/>
      <c r="AD193" s="73">
        <f>INDEX(table4,MATCH($K193,'Tham chiếu'!$A$41:$A$49,1),MATCH(DS!$L193,'Tham chiếu'!$B$40:$T$40,1))</f>
        <v>1</v>
      </c>
      <c r="AE193" s="54">
        <v>2</v>
      </c>
      <c r="AF193" s="74">
        <f>INDEX(table3,MATCH($K193,'Tham chiếu'!$A$29:$A$37,1),MATCH(DS!$L193,'Tham chiếu'!$B$28:$T$28,1))</f>
        <v>1</v>
      </c>
      <c r="AG193" s="48">
        <v>2</v>
      </c>
      <c r="AH193" s="48">
        <f>INDEX(table5,MATCH($K193,'Tham chiếu'!$A$53:$A$61,1),MATCH(DS!$L193,'Tham chiếu'!$B$52:$T$52,1))</f>
        <v>1</v>
      </c>
      <c r="AI193" s="49">
        <v>2</v>
      </c>
      <c r="AJ193" s="48">
        <f>INDEX(table5,MATCH($K193,'Tham chiếu'!$A$53:$A$61,1),MATCH(DS!$L193,'Tham chiếu'!$B$52:$T$52,1))</f>
        <v>1</v>
      </c>
      <c r="AK193" s="53">
        <v>1</v>
      </c>
      <c r="AL193" s="48">
        <f>INDEX(table5,MATCH($K193,'Tham chiếu'!$A$53:$A$61,1),MATCH(DS!$L193,'Tham chiếu'!$B$52:$T$52,1))</f>
        <v>1</v>
      </c>
      <c r="AM193" s="50">
        <v>1</v>
      </c>
      <c r="AN193" s="50">
        <f>INDEX(table2,MATCH($K193,'Tham chiếu'!$A$17:$A$25,1),MATCH(DS!$L193,'Tham chiếu'!$B$16:$S$16,1))</f>
        <v>1</v>
      </c>
      <c r="AO193" s="54">
        <v>1</v>
      </c>
      <c r="AP193" s="48">
        <f>INDEX(table3,MATCH($K193,'Tham chiếu'!$A$29:$A$37,1),MATCH(DS!$L193,'Tham chiếu'!$B$28:$T$28,1))</f>
        <v>1</v>
      </c>
      <c r="AQ193" s="48">
        <v>1</v>
      </c>
      <c r="AR193" s="77">
        <f>INDEX(table7,MATCH($K193,'Tham chiếu'!$A$78:$A$87,1),MATCH(DS!$L193,'Tham chiếu'!$B$77:$T$77,1))</f>
        <v>1</v>
      </c>
      <c r="AS193" s="49"/>
      <c r="AT193" s="48"/>
      <c r="AU193" s="57">
        <f t="shared" si="32"/>
        <v>2854000</v>
      </c>
      <c r="AV193" s="58">
        <v>2465000</v>
      </c>
      <c r="AW193" s="59" t="b">
        <f t="shared" si="38"/>
        <v>0</v>
      </c>
    </row>
    <row r="194" spans="1:49" ht="27.6" customHeight="1" x14ac:dyDescent="0.25">
      <c r="A194" s="3">
        <v>189</v>
      </c>
      <c r="B194" s="9" t="s">
        <v>123</v>
      </c>
      <c r="C194" s="9" t="s">
        <v>449</v>
      </c>
      <c r="D194" s="9" t="s">
        <v>166</v>
      </c>
      <c r="E194" s="9" t="str">
        <f t="shared" si="39"/>
        <v>Trần Quỳnh Anh</v>
      </c>
      <c r="F194" s="9" t="b">
        <f t="shared" si="41"/>
        <v>0</v>
      </c>
      <c r="G194" s="9" t="s">
        <v>1350</v>
      </c>
      <c r="H194" s="9" t="str">
        <f t="shared" si="42"/>
        <v>2017</v>
      </c>
      <c r="I194" s="9" t="s">
        <v>44</v>
      </c>
      <c r="J194" s="9" t="str">
        <f t="shared" si="40"/>
        <v>1CI6</v>
      </c>
      <c r="K194" s="48">
        <v>130</v>
      </c>
      <c r="L194" s="48">
        <v>20</v>
      </c>
      <c r="M194" s="9" t="s">
        <v>36</v>
      </c>
      <c r="N194" s="9" t="s">
        <v>37</v>
      </c>
      <c r="O194" s="9"/>
      <c r="P194" s="9"/>
      <c r="Q194" s="9"/>
      <c r="R194" s="9"/>
      <c r="S194" s="9" t="s">
        <v>1351</v>
      </c>
      <c r="T194" s="9" t="s">
        <v>1352</v>
      </c>
      <c r="U194" s="9" t="s">
        <v>1353</v>
      </c>
      <c r="V194" s="30" t="s">
        <v>3827</v>
      </c>
      <c r="W194" s="9">
        <v>1</v>
      </c>
      <c r="X194" s="48">
        <f>INDEX(table1,MATCH($K194,'Tham chiếu'!$A$3:$A$13,1),MATCH(DS!$L194,'Tham chiếu'!$B$2:$M$2,1))</f>
        <v>55</v>
      </c>
      <c r="Y194" s="9">
        <v>1</v>
      </c>
      <c r="Z194" s="48">
        <f>INDEX(table1,MATCH($K194,'Tham chiếu'!$A$3:$A$13,1),MATCH(DS!$L194,'Tham chiếu'!$B$2:$M$2,1))</f>
        <v>55</v>
      </c>
      <c r="AA194" s="9">
        <v>1</v>
      </c>
      <c r="AB194" s="50" t="str">
        <f>INDEX(table2,MATCH($K194,'Tham chiếu'!$A$17:$A$25,1),MATCH(DS!$L194,'Tham chiếu'!$B$16:$S$16,1))</f>
        <v>2B</v>
      </c>
      <c r="AC194" s="9">
        <v>2</v>
      </c>
      <c r="AD194" s="73">
        <f>INDEX(table4,MATCH($K194,'Tham chiếu'!$A$41:$A$49,1),MATCH(DS!$L194,'Tham chiếu'!$B$40:$T$40,1))</f>
        <v>4</v>
      </c>
      <c r="AE194" s="9"/>
      <c r="AF194" s="74"/>
      <c r="AG194" s="9">
        <v>2</v>
      </c>
      <c r="AH194" s="48">
        <f>INDEX(table5,MATCH($K194,'Tham chiếu'!$A$53:$A$61,1),MATCH(DS!$L194,'Tham chiếu'!$B$52:$T$52,1))</f>
        <v>4</v>
      </c>
      <c r="AI194" s="9">
        <v>2</v>
      </c>
      <c r="AJ194" s="48">
        <f>INDEX(table5,MATCH($K194,'Tham chiếu'!$A$53:$A$61,1),MATCH(DS!$L194,'Tham chiếu'!$B$52:$T$52,1))</f>
        <v>4</v>
      </c>
      <c r="AK194" s="9">
        <v>1</v>
      </c>
      <c r="AL194" s="48">
        <f>INDEX(table5,MATCH($K194,'Tham chiếu'!$A$53:$A$61,1),MATCH(DS!$L194,'Tham chiếu'!$B$52:$T$52,1))</f>
        <v>4</v>
      </c>
      <c r="AM194" s="9">
        <v>1</v>
      </c>
      <c r="AN194" s="50" t="str">
        <f>INDEX(table2,MATCH($K194,'Tham chiếu'!$A$17:$A$25,1),MATCH(DS!$L194,'Tham chiếu'!$B$16:$S$16,1))</f>
        <v>2B</v>
      </c>
      <c r="AO194" s="9">
        <v>1</v>
      </c>
      <c r="AP194" s="48">
        <f>INDEX(table3,MATCH($K194,'Tham chiếu'!$A$29:$A$37,1),MATCH(DS!$L194,'Tham chiếu'!$B$28:$T$28,1))</f>
        <v>3</v>
      </c>
      <c r="AQ194" s="48">
        <v>1</v>
      </c>
      <c r="AR194" s="77">
        <f>INDEX(table7,MATCH($K194,'Tham chiếu'!$A$78:$A$87,1),MATCH(DS!$L194,'Tham chiếu'!$B$77:$T$77,1))</f>
        <v>2</v>
      </c>
      <c r="AS194" s="9">
        <v>1</v>
      </c>
      <c r="AT194" s="48">
        <f>INDEX(table6,MATCH($K194,'Tham chiếu'!$A$65:$A$74,1),MATCH(DS!$L194,'Tham chiếu'!$B$64:$T$64,1))</f>
        <v>3</v>
      </c>
      <c r="AU194" s="57">
        <f t="shared" si="32"/>
        <v>2882000</v>
      </c>
      <c r="AV194" s="58">
        <v>4096000</v>
      </c>
      <c r="AW194" s="59" t="b">
        <f t="shared" si="38"/>
        <v>0</v>
      </c>
    </row>
    <row r="195" spans="1:49" ht="27.6" customHeight="1" x14ac:dyDescent="0.25">
      <c r="A195" s="3">
        <v>190</v>
      </c>
      <c r="B195" s="9" t="s">
        <v>2364</v>
      </c>
      <c r="C195" s="9" t="s">
        <v>3430</v>
      </c>
      <c r="D195" s="9" t="s">
        <v>3431</v>
      </c>
      <c r="E195" s="9" t="str">
        <f t="shared" si="39"/>
        <v>nguyễn trí bảo</v>
      </c>
      <c r="F195" s="9" t="b">
        <f t="shared" si="41"/>
        <v>0</v>
      </c>
      <c r="G195" s="9" t="s">
        <v>3432</v>
      </c>
      <c r="H195" s="9"/>
      <c r="I195" s="9" t="s">
        <v>18</v>
      </c>
      <c r="J195" s="9" t="str">
        <f t="shared" si="40"/>
        <v>1CI6</v>
      </c>
      <c r="K195" s="9">
        <v>112</v>
      </c>
      <c r="L195" s="9">
        <v>20.5</v>
      </c>
      <c r="M195" s="9" t="s">
        <v>36</v>
      </c>
      <c r="N195" s="9" t="s">
        <v>37</v>
      </c>
      <c r="O195" s="9"/>
      <c r="P195" s="9"/>
      <c r="Q195" s="9"/>
      <c r="R195" s="9"/>
      <c r="S195" s="9" t="s">
        <v>3433</v>
      </c>
      <c r="T195" s="9" t="s">
        <v>3434</v>
      </c>
      <c r="U195" s="9" t="s">
        <v>3435</v>
      </c>
      <c r="V195" s="30" t="s">
        <v>3787</v>
      </c>
      <c r="W195" s="48">
        <v>1</v>
      </c>
      <c r="X195" s="48">
        <f>INDEX(table1,MATCH($K195,'Tham chiếu'!$A$3:$A$13,1),MATCH(DS!$L195,'Tham chiếu'!$B$2:$M$2,1))</f>
        <v>50</v>
      </c>
      <c r="Y195" s="49">
        <v>1</v>
      </c>
      <c r="Z195" s="48">
        <f>INDEX(table1,MATCH($K195,'Tham chiếu'!$A$3:$A$13,1),MATCH(DS!$L195,'Tham chiếu'!$B$2:$M$2,1))</f>
        <v>50</v>
      </c>
      <c r="AA195" s="50">
        <v>2</v>
      </c>
      <c r="AB195" s="50">
        <f>INDEX(table2,MATCH($K195,'Tham chiếu'!$A$17:$A$25,1),MATCH(DS!$L195,'Tham chiếu'!$B$16:$S$16,1))</f>
        <v>1</v>
      </c>
      <c r="AC195" s="53"/>
      <c r="AD195" s="73">
        <f>INDEX(table4,MATCH($K195,'Tham chiếu'!$A$41:$A$49,1),MATCH(DS!$L195,'Tham chiếu'!$B$40:$T$40,1))</f>
        <v>1</v>
      </c>
      <c r="AE195" s="54">
        <v>2</v>
      </c>
      <c r="AF195" s="74">
        <f>INDEX(table3,MATCH($K195,'Tham chiếu'!$A$29:$A$37,1),MATCH(DS!$L195,'Tham chiếu'!$B$28:$T$28,1))</f>
        <v>1</v>
      </c>
      <c r="AG195" s="48">
        <v>2</v>
      </c>
      <c r="AH195" s="48">
        <f>INDEX(table5,MATCH($K195,'Tham chiếu'!$A$53:$A$61,1),MATCH(DS!$L195,'Tham chiếu'!$B$52:$T$52,1))</f>
        <v>1</v>
      </c>
      <c r="AI195" s="49">
        <v>2</v>
      </c>
      <c r="AJ195" s="48">
        <f>INDEX(table5,MATCH($K195,'Tham chiếu'!$A$53:$A$61,1),MATCH(DS!$L195,'Tham chiếu'!$B$52:$T$52,1))</f>
        <v>1</v>
      </c>
      <c r="AK195" s="50">
        <v>2</v>
      </c>
      <c r="AL195" s="48">
        <f>INDEX(table5,MATCH($K195,'Tham chiếu'!$A$53:$A$61,1),MATCH(DS!$L195,'Tham chiếu'!$B$52:$T$52,1))</f>
        <v>1</v>
      </c>
      <c r="AM195" s="53">
        <v>2</v>
      </c>
      <c r="AN195" s="50">
        <f>INDEX(table2,MATCH($K195,'Tham chiếu'!$A$17:$A$25,1),MATCH(DS!$L195,'Tham chiếu'!$B$16:$S$16,1))</f>
        <v>1</v>
      </c>
      <c r="AO195" s="54">
        <v>2</v>
      </c>
      <c r="AP195" s="48">
        <f>INDEX(table3,MATCH($K195,'Tham chiếu'!$A$29:$A$37,1),MATCH(DS!$L195,'Tham chiếu'!$B$28:$T$28,1))</f>
        <v>1</v>
      </c>
      <c r="AQ195" s="48">
        <v>1</v>
      </c>
      <c r="AR195" s="77">
        <f>INDEX(table7,MATCH($K195,'Tham chiếu'!$A$78:$A$87,1),MATCH(DS!$L195,'Tham chiếu'!$B$77:$T$77,1))</f>
        <v>1</v>
      </c>
      <c r="AS195" s="49">
        <v>1</v>
      </c>
      <c r="AT195" s="48">
        <f>INDEX(table6,MATCH($K195,'Tham chiếu'!$A$65:$A$74,1),MATCH(DS!$L195,'Tham chiếu'!$B$64:$T$64,1))</f>
        <v>1</v>
      </c>
      <c r="AU195" s="57">
        <f t="shared" si="32"/>
        <v>3654000</v>
      </c>
      <c r="AV195" s="58">
        <v>2736000</v>
      </c>
      <c r="AW195" s="59" t="b">
        <f t="shared" si="38"/>
        <v>0</v>
      </c>
    </row>
    <row r="196" spans="1:49" ht="27.6" customHeight="1" x14ac:dyDescent="0.25">
      <c r="A196" s="3">
        <v>191</v>
      </c>
      <c r="B196" s="9" t="s">
        <v>123</v>
      </c>
      <c r="C196" s="9" t="s">
        <v>1489</v>
      </c>
      <c r="D196" s="9" t="s">
        <v>260</v>
      </c>
      <c r="E196" s="9" t="str">
        <f t="shared" si="39"/>
        <v>Dương Thùy Dương</v>
      </c>
      <c r="F196" s="9" t="b">
        <f t="shared" si="41"/>
        <v>0</v>
      </c>
      <c r="G196" s="9" t="s">
        <v>1490</v>
      </c>
      <c r="H196" s="9" t="str">
        <f>RIGHT(G196,4)</f>
        <v>2017</v>
      </c>
      <c r="I196" s="9" t="s">
        <v>44</v>
      </c>
      <c r="J196" s="9" t="str">
        <f t="shared" si="40"/>
        <v>1CI6</v>
      </c>
      <c r="K196" s="48">
        <v>125</v>
      </c>
      <c r="L196" s="48">
        <v>26</v>
      </c>
      <c r="M196" s="9" t="s">
        <v>36</v>
      </c>
      <c r="N196" s="9" t="s">
        <v>37</v>
      </c>
      <c r="O196" s="9"/>
      <c r="P196" s="9"/>
      <c r="Q196" s="9"/>
      <c r="R196" s="9"/>
      <c r="S196" s="9" t="s">
        <v>1491</v>
      </c>
      <c r="T196" s="9" t="s">
        <v>1492</v>
      </c>
      <c r="U196" s="9" t="s">
        <v>1493</v>
      </c>
      <c r="V196" s="30" t="s">
        <v>3828</v>
      </c>
      <c r="W196" s="9">
        <v>1</v>
      </c>
      <c r="X196" s="48">
        <f>INDEX(table1,MATCH($K196,'Tham chiếu'!$A$3:$A$13,1),MATCH(DS!$L196,'Tham chiếu'!$B$2:$M$2,1))</f>
        <v>55</v>
      </c>
      <c r="Y196" s="9">
        <v>1</v>
      </c>
      <c r="Z196" s="48">
        <f>INDEX(table1,MATCH($K196,'Tham chiếu'!$A$3:$A$13,1),MATCH(DS!$L196,'Tham chiếu'!$B$2:$M$2,1))</f>
        <v>55</v>
      </c>
      <c r="AA196" s="9">
        <v>1</v>
      </c>
      <c r="AB196" s="50" t="str">
        <f>INDEX(table2,MATCH($K196,'Tham chiếu'!$A$17:$A$25,1),MATCH(DS!$L196,'Tham chiếu'!$B$16:$S$16,1))</f>
        <v>2B</v>
      </c>
      <c r="AC196" s="9">
        <v>1</v>
      </c>
      <c r="AD196" s="73">
        <f>INDEX(table4,MATCH($K196,'Tham chiếu'!$A$41:$A$49,1),MATCH(DS!$L196,'Tham chiếu'!$B$40:$T$40,1))</f>
        <v>3</v>
      </c>
      <c r="AE196" s="9">
        <v>1</v>
      </c>
      <c r="AF196" s="74" t="str">
        <f>INDEX(table3,MATCH($K196,'Tham chiếu'!$A$29:$A$37,1),MATCH(DS!$L196,'Tham chiếu'!$B$28:$T$28,1))</f>
        <v>3A</v>
      </c>
      <c r="AG196" s="9">
        <v>2</v>
      </c>
      <c r="AH196" s="48">
        <f>INDEX(table5,MATCH($K196,'Tham chiếu'!$A$53:$A$61,1),MATCH(DS!$L196,'Tham chiếu'!$B$52:$T$52,1))</f>
        <v>3</v>
      </c>
      <c r="AI196" s="9">
        <v>2</v>
      </c>
      <c r="AJ196" s="48">
        <f>INDEX(table5,MATCH($K196,'Tham chiếu'!$A$53:$A$61,1),MATCH(DS!$L196,'Tham chiếu'!$B$52:$T$52,1))</f>
        <v>3</v>
      </c>
      <c r="AK196" s="9">
        <v>1</v>
      </c>
      <c r="AL196" s="48">
        <f>INDEX(table5,MATCH($K196,'Tham chiếu'!$A$53:$A$61,1),MATCH(DS!$L196,'Tham chiếu'!$B$52:$T$52,1))</f>
        <v>3</v>
      </c>
      <c r="AM196" s="9">
        <v>1</v>
      </c>
      <c r="AN196" s="50" t="str">
        <f>INDEX(table2,MATCH($K196,'Tham chiếu'!$A$17:$A$25,1),MATCH(DS!$L196,'Tham chiếu'!$B$16:$S$16,1))</f>
        <v>2B</v>
      </c>
      <c r="AO196" s="9">
        <v>1</v>
      </c>
      <c r="AP196" s="48" t="str">
        <f>INDEX(table3,MATCH($K196,'Tham chiếu'!$A$29:$A$37,1),MATCH(DS!$L196,'Tham chiếu'!$B$28:$T$28,1))</f>
        <v>3A</v>
      </c>
      <c r="AQ196" s="48">
        <v>1</v>
      </c>
      <c r="AR196" s="77">
        <f>INDEX(table7,MATCH($K196,'Tham chiếu'!$A$78:$A$87,1),MATCH(DS!$L196,'Tham chiếu'!$B$77:$T$77,1))</f>
        <v>2</v>
      </c>
      <c r="AS196" s="9">
        <v>1</v>
      </c>
      <c r="AT196" s="48">
        <f>INDEX(table6,MATCH($K196,'Tham chiếu'!$A$65:$A$74,1),MATCH(DS!$L196,'Tham chiếu'!$B$64:$T$64,1))</f>
        <v>3</v>
      </c>
      <c r="AU196" s="57">
        <f t="shared" si="32"/>
        <v>2914000</v>
      </c>
      <c r="AV196" s="58">
        <v>2317000</v>
      </c>
      <c r="AW196" s="59" t="b">
        <f t="shared" si="38"/>
        <v>0</v>
      </c>
    </row>
    <row r="197" spans="1:49" ht="22.9" customHeight="1" x14ac:dyDescent="0.25">
      <c r="A197" s="3">
        <v>192</v>
      </c>
      <c r="B197" s="9" t="s">
        <v>123</v>
      </c>
      <c r="C197" s="9" t="s">
        <v>1507</v>
      </c>
      <c r="D197" s="9" t="s">
        <v>582</v>
      </c>
      <c r="E197" s="9" t="str">
        <f t="shared" si="39"/>
        <v>Phạm Gia Hân</v>
      </c>
      <c r="F197" s="9" t="b">
        <f t="shared" si="41"/>
        <v>0</v>
      </c>
      <c r="G197" s="9" t="s">
        <v>2368</v>
      </c>
      <c r="H197" s="9" t="str">
        <f>RIGHT(G197,4)</f>
        <v>2017</v>
      </c>
      <c r="I197" s="9" t="s">
        <v>44</v>
      </c>
      <c r="J197" s="9" t="str">
        <f t="shared" si="40"/>
        <v>1CI6</v>
      </c>
      <c r="K197" s="9">
        <v>125</v>
      </c>
      <c r="L197" s="9">
        <v>23</v>
      </c>
      <c r="M197" s="9" t="s">
        <v>36</v>
      </c>
      <c r="N197" s="9" t="s">
        <v>37</v>
      </c>
      <c r="O197" s="9"/>
      <c r="P197" s="9"/>
      <c r="Q197" s="9"/>
      <c r="R197" s="9"/>
      <c r="S197" s="9" t="s">
        <v>2727</v>
      </c>
      <c r="T197" s="9" t="s">
        <v>2728</v>
      </c>
      <c r="U197" s="9" t="s">
        <v>2729</v>
      </c>
      <c r="V197" s="30" t="s">
        <v>3829</v>
      </c>
      <c r="W197" s="48">
        <v>1</v>
      </c>
      <c r="X197" s="48">
        <f>INDEX(table1,MATCH($K197,'Tham chiếu'!$A$3:$A$13,1),MATCH(DS!$L197,'Tham chiếu'!$B$2:$M$2,1))</f>
        <v>55</v>
      </c>
      <c r="Y197" s="49">
        <v>1</v>
      </c>
      <c r="Z197" s="48">
        <f>INDEX(table1,MATCH($K197,'Tham chiếu'!$A$3:$A$13,1),MATCH(DS!$L197,'Tham chiếu'!$B$2:$M$2,1))</f>
        <v>55</v>
      </c>
      <c r="AA197" s="50">
        <v>1</v>
      </c>
      <c r="AB197" s="50" t="str">
        <f>INDEX(table2,MATCH($K197,'Tham chiếu'!$A$17:$A$25,1),MATCH(DS!$L197,'Tham chiếu'!$B$16:$S$16,1))</f>
        <v>2B</v>
      </c>
      <c r="AC197" s="53">
        <v>2</v>
      </c>
      <c r="AD197" s="73">
        <f>INDEX(table4,MATCH($K197,'Tham chiếu'!$A$41:$A$49,1),MATCH(DS!$L197,'Tham chiếu'!$B$40:$T$40,1))</f>
        <v>3</v>
      </c>
      <c r="AE197" s="54">
        <v>1</v>
      </c>
      <c r="AF197" s="74" t="str">
        <f>INDEX(table3,MATCH($K197,'Tham chiếu'!$A$29:$A$37,1),MATCH(DS!$L197,'Tham chiếu'!$B$28:$T$28,1))</f>
        <v>2B</v>
      </c>
      <c r="AG197" s="48">
        <v>2</v>
      </c>
      <c r="AH197" s="48">
        <f>INDEX(table5,MATCH($K197,'Tham chiếu'!$A$53:$A$61,1),MATCH(DS!$L197,'Tham chiếu'!$B$52:$T$52,1))</f>
        <v>3</v>
      </c>
      <c r="AI197" s="49">
        <v>2</v>
      </c>
      <c r="AJ197" s="48">
        <f>INDEX(table5,MATCH($K197,'Tham chiếu'!$A$53:$A$61,1),MATCH(DS!$L197,'Tham chiếu'!$B$52:$T$52,1))</f>
        <v>3</v>
      </c>
      <c r="AK197" s="53">
        <v>1</v>
      </c>
      <c r="AL197" s="48">
        <f>INDEX(table5,MATCH($K197,'Tham chiếu'!$A$53:$A$61,1),MATCH(DS!$L197,'Tham chiếu'!$B$52:$T$52,1))</f>
        <v>3</v>
      </c>
      <c r="AM197" s="50">
        <v>1</v>
      </c>
      <c r="AN197" s="50" t="str">
        <f>INDEX(table2,MATCH($K197,'Tham chiếu'!$A$17:$A$25,1),MATCH(DS!$L197,'Tham chiếu'!$B$16:$S$16,1))</f>
        <v>2B</v>
      </c>
      <c r="AO197" s="54">
        <v>1</v>
      </c>
      <c r="AP197" s="48" t="str">
        <f>INDEX(table3,MATCH($K197,'Tham chiếu'!$A$29:$A$37,1),MATCH(DS!$L197,'Tham chiếu'!$B$28:$T$28,1))</f>
        <v>2B</v>
      </c>
      <c r="AQ197" s="48">
        <v>1</v>
      </c>
      <c r="AR197" s="77">
        <f>INDEX(table7,MATCH($K197,'Tham chiếu'!$A$78:$A$87,1),MATCH(DS!$L197,'Tham chiếu'!$B$77:$T$77,1))</f>
        <v>2</v>
      </c>
      <c r="AS197" s="49">
        <v>1</v>
      </c>
      <c r="AT197" s="48">
        <f>INDEX(table6,MATCH($K197,'Tham chiếu'!$A$65:$A$74,1),MATCH(DS!$L197,'Tham chiếu'!$B$64:$T$64,1))</f>
        <v>3</v>
      </c>
      <c r="AU197" s="57">
        <f t="shared" si="32"/>
        <v>3097000</v>
      </c>
      <c r="AV197" s="58">
        <v>2787000</v>
      </c>
      <c r="AW197" s="59" t="b">
        <f t="shared" si="38"/>
        <v>0</v>
      </c>
    </row>
    <row r="198" spans="1:49" ht="24" customHeight="1" x14ac:dyDescent="0.25">
      <c r="A198" s="3">
        <v>193</v>
      </c>
      <c r="B198" s="9" t="s">
        <v>123</v>
      </c>
      <c r="C198" s="9" t="s">
        <v>2365</v>
      </c>
      <c r="D198" s="9" t="s">
        <v>2366</v>
      </c>
      <c r="E198" s="9" t="str">
        <f t="shared" si="39"/>
        <v>Hà Phạm Mạnh Hùng</v>
      </c>
      <c r="F198" s="9" t="b">
        <f t="shared" si="41"/>
        <v>0</v>
      </c>
      <c r="G198" s="9" t="s">
        <v>1881</v>
      </c>
      <c r="H198" s="9" t="str">
        <f>RIGHT(G198,4)</f>
        <v>2017</v>
      </c>
      <c r="I198" s="9" t="s">
        <v>18</v>
      </c>
      <c r="J198" s="9" t="str">
        <f t="shared" si="40"/>
        <v>1CI6</v>
      </c>
      <c r="K198" s="9">
        <v>115</v>
      </c>
      <c r="L198" s="9">
        <v>19</v>
      </c>
      <c r="M198" s="9" t="s">
        <v>36</v>
      </c>
      <c r="N198" s="9" t="s">
        <v>37</v>
      </c>
      <c r="O198" s="9"/>
      <c r="P198" s="9"/>
      <c r="Q198" s="9"/>
      <c r="R198" s="9"/>
      <c r="S198" s="9" t="s">
        <v>1896</v>
      </c>
      <c r="T198" s="9" t="s">
        <v>1897</v>
      </c>
      <c r="U198" s="9" t="s">
        <v>1898</v>
      </c>
      <c r="V198" s="30" t="s">
        <v>3727</v>
      </c>
      <c r="W198" s="48">
        <v>1</v>
      </c>
      <c r="X198" s="48">
        <f>INDEX(table1,MATCH($K198,'Tham chiếu'!$A$3:$A$13,1),MATCH(DS!$L198,'Tham chiếu'!$B$2:$M$2,1))</f>
        <v>50</v>
      </c>
      <c r="Y198" s="49">
        <v>1</v>
      </c>
      <c r="Z198" s="48">
        <f>INDEX(table1,MATCH($K198,'Tham chiếu'!$A$3:$A$13,1),MATCH(DS!$L198,'Tham chiếu'!$B$2:$M$2,1))</f>
        <v>50</v>
      </c>
      <c r="AA198" s="50">
        <v>2</v>
      </c>
      <c r="AB198" s="50">
        <f>INDEX(table2,MATCH($K198,'Tham chiếu'!$A$17:$A$25,1),MATCH(DS!$L198,'Tham chiếu'!$B$16:$S$16,1))</f>
        <v>1</v>
      </c>
      <c r="AC198" s="53"/>
      <c r="AD198" s="73">
        <f>INDEX(table4,MATCH($K198,'Tham chiếu'!$A$41:$A$49,1),MATCH(DS!$L198,'Tham chiếu'!$B$40:$T$40,1))</f>
        <v>1</v>
      </c>
      <c r="AE198" s="54">
        <v>2</v>
      </c>
      <c r="AF198" s="74">
        <f>INDEX(table3,MATCH($K198,'Tham chiếu'!$A$29:$A$37,1),MATCH(DS!$L198,'Tham chiếu'!$B$28:$T$28,1))</f>
        <v>1</v>
      </c>
      <c r="AG198" s="48">
        <v>2</v>
      </c>
      <c r="AH198" s="48">
        <f>INDEX(table5,MATCH($K198,'Tham chiếu'!$A$53:$A$61,1),MATCH(DS!$L198,'Tham chiếu'!$B$52:$T$52,1))</f>
        <v>1</v>
      </c>
      <c r="AI198" s="49">
        <v>2</v>
      </c>
      <c r="AJ198" s="48">
        <f>INDEX(table5,MATCH($K198,'Tham chiếu'!$A$53:$A$61,1),MATCH(DS!$L198,'Tham chiếu'!$B$52:$T$52,1))</f>
        <v>1</v>
      </c>
      <c r="AK198" s="53">
        <v>1</v>
      </c>
      <c r="AL198" s="48">
        <f>INDEX(table5,MATCH($K198,'Tham chiếu'!$A$53:$A$61,1),MATCH(DS!$L198,'Tham chiếu'!$B$52:$T$52,1))</f>
        <v>1</v>
      </c>
      <c r="AM198" s="50">
        <v>1</v>
      </c>
      <c r="AN198" s="50">
        <f>INDEX(table2,MATCH($K198,'Tham chiếu'!$A$17:$A$25,1),MATCH(DS!$L198,'Tham chiếu'!$B$16:$S$16,1))</f>
        <v>1</v>
      </c>
      <c r="AO198" s="54">
        <v>1</v>
      </c>
      <c r="AP198" s="48">
        <f>INDEX(table3,MATCH($K198,'Tham chiếu'!$A$29:$A$37,1),MATCH(DS!$L198,'Tham chiếu'!$B$28:$T$28,1))</f>
        <v>1</v>
      </c>
      <c r="AQ198" s="48">
        <v>1</v>
      </c>
      <c r="AR198" s="77">
        <f>INDEX(table7,MATCH($K198,'Tham chiếu'!$A$78:$A$87,1),MATCH(DS!$L198,'Tham chiếu'!$B$77:$T$77,1))</f>
        <v>1</v>
      </c>
      <c r="AS198" s="49">
        <v>1</v>
      </c>
      <c r="AT198" s="48">
        <f>INDEX(table6,MATCH($K198,'Tham chiếu'!$A$65:$A$74,1),MATCH(DS!$L198,'Tham chiếu'!$B$64:$T$64,1))</f>
        <v>1</v>
      </c>
      <c r="AU198" s="57">
        <f t="shared" ref="AU198:AU261" si="43">(W198*$W$3+Y198*$Y$3+AA198*$AA$3+AC198*$AC$3+AE198*$AE$3+AG198*$AG$3+AI198*$AI$3+AK198*$AK$3+AM198*$AM$3+AO198*$AO$3+AQ198*$AQ$3+AS198*$AS$3)*1000</f>
        <v>3224000</v>
      </c>
      <c r="AV198" s="58">
        <v>2555000</v>
      </c>
      <c r="AW198" s="59" t="b">
        <f t="shared" si="38"/>
        <v>0</v>
      </c>
    </row>
    <row r="199" spans="1:49" ht="27.6" customHeight="1" x14ac:dyDescent="0.25">
      <c r="A199" s="3">
        <v>194</v>
      </c>
      <c r="B199" s="9" t="s">
        <v>2364</v>
      </c>
      <c r="C199" s="9" t="s">
        <v>3553</v>
      </c>
      <c r="D199" s="9" t="s">
        <v>343</v>
      </c>
      <c r="E199" s="9" t="str">
        <f t="shared" si="39"/>
        <v>Vũ Gia Khánh</v>
      </c>
      <c r="F199" s="9" t="b">
        <f t="shared" si="41"/>
        <v>0</v>
      </c>
      <c r="G199" s="9" t="s">
        <v>485</v>
      </c>
      <c r="H199" s="9"/>
      <c r="I199" s="9" t="s">
        <v>18</v>
      </c>
      <c r="J199" s="9" t="str">
        <f t="shared" si="40"/>
        <v>1CI6</v>
      </c>
      <c r="K199" s="9">
        <v>118</v>
      </c>
      <c r="L199" s="9">
        <v>19</v>
      </c>
      <c r="M199" s="9" t="s">
        <v>36</v>
      </c>
      <c r="N199" s="9" t="s">
        <v>37</v>
      </c>
      <c r="O199" s="9"/>
      <c r="P199" s="9"/>
      <c r="Q199" s="9"/>
      <c r="R199" s="9"/>
      <c r="S199" s="9" t="s">
        <v>3554</v>
      </c>
      <c r="T199" s="9" t="s">
        <v>3555</v>
      </c>
      <c r="U199" s="9" t="s">
        <v>3556</v>
      </c>
      <c r="V199" s="30" t="s">
        <v>3819</v>
      </c>
      <c r="W199" s="48">
        <v>1</v>
      </c>
      <c r="X199" s="48">
        <f>INDEX(table1,MATCH($K199,'Tham chiếu'!$A$3:$A$13,1),MATCH(DS!$L199,'Tham chiếu'!$B$2:$M$2,1))</f>
        <v>50</v>
      </c>
      <c r="Y199" s="49">
        <v>2</v>
      </c>
      <c r="Z199" s="48">
        <f>INDEX(table1,MATCH($K199,'Tham chiếu'!$A$3:$A$13,1),MATCH(DS!$L199,'Tham chiếu'!$B$2:$M$2,1))</f>
        <v>50</v>
      </c>
      <c r="AA199" s="50">
        <v>2</v>
      </c>
      <c r="AB199" s="50">
        <f>INDEX(table2,MATCH($K199,'Tham chiếu'!$A$17:$A$25,1),MATCH(DS!$L199,'Tham chiếu'!$B$16:$S$16,1))</f>
        <v>1</v>
      </c>
      <c r="AC199" s="53"/>
      <c r="AD199" s="73">
        <f>INDEX(table4,MATCH($K199,'Tham chiếu'!$A$41:$A$49,1),MATCH(DS!$L199,'Tham chiếu'!$B$40:$T$40,1))</f>
        <v>1</v>
      </c>
      <c r="AE199" s="54">
        <v>1</v>
      </c>
      <c r="AF199" s="74">
        <f>INDEX(table3,MATCH($K199,'Tham chiếu'!$A$29:$A$37,1),MATCH(DS!$L199,'Tham chiếu'!$B$28:$T$28,1))</f>
        <v>1</v>
      </c>
      <c r="AG199" s="48">
        <v>1</v>
      </c>
      <c r="AH199" s="48">
        <f>INDEX(table5,MATCH($K199,'Tham chiếu'!$A$53:$A$61,1),MATCH(DS!$L199,'Tham chiếu'!$B$52:$T$52,1))</f>
        <v>1</v>
      </c>
      <c r="AI199" s="49">
        <v>1</v>
      </c>
      <c r="AJ199" s="48">
        <f>INDEX(table5,MATCH($K199,'Tham chiếu'!$A$53:$A$61,1),MATCH(DS!$L199,'Tham chiếu'!$B$52:$T$52,1))</f>
        <v>1</v>
      </c>
      <c r="AK199" s="50">
        <v>1</v>
      </c>
      <c r="AL199" s="48">
        <f>INDEX(table5,MATCH($K199,'Tham chiếu'!$A$53:$A$61,1),MATCH(DS!$L199,'Tham chiếu'!$B$52:$T$52,1))</f>
        <v>1</v>
      </c>
      <c r="AM199" s="53">
        <v>1</v>
      </c>
      <c r="AN199" s="50">
        <f>INDEX(table2,MATCH($K199,'Tham chiếu'!$A$17:$A$25,1),MATCH(DS!$L199,'Tham chiếu'!$B$16:$S$16,1))</f>
        <v>1</v>
      </c>
      <c r="AO199" s="54">
        <v>1</v>
      </c>
      <c r="AP199" s="48">
        <f>INDEX(table3,MATCH($K199,'Tham chiếu'!$A$29:$A$37,1),MATCH(DS!$L199,'Tham chiếu'!$B$28:$T$28,1))</f>
        <v>1</v>
      </c>
      <c r="AQ199" s="48">
        <v>1</v>
      </c>
      <c r="AR199" s="77">
        <f>INDEX(table7,MATCH($K199,'Tham chiếu'!$A$78:$A$87,1),MATCH(DS!$L199,'Tham chiếu'!$B$77:$T$77,1))</f>
        <v>1</v>
      </c>
      <c r="AS199" s="49">
        <v>1</v>
      </c>
      <c r="AT199" s="48">
        <f>INDEX(table6,MATCH($K199,'Tham chiếu'!$A$65:$A$74,1),MATCH(DS!$L199,'Tham chiếu'!$B$64:$T$64,1))</f>
        <v>1</v>
      </c>
      <c r="AU199" s="57">
        <f t="shared" si="43"/>
        <v>2830000</v>
      </c>
      <c r="AV199" s="66">
        <v>680000</v>
      </c>
      <c r="AW199" s="59" t="b">
        <f t="shared" si="38"/>
        <v>0</v>
      </c>
    </row>
    <row r="200" spans="1:49" ht="27.6" customHeight="1" x14ac:dyDescent="0.25">
      <c r="A200" s="3">
        <v>195</v>
      </c>
      <c r="B200" s="9" t="s">
        <v>123</v>
      </c>
      <c r="C200" s="9" t="s">
        <v>63</v>
      </c>
      <c r="D200" s="9" t="s">
        <v>64</v>
      </c>
      <c r="E200" s="9" t="str">
        <f t="shared" si="39"/>
        <v>Đỗ Đăng Khoa</v>
      </c>
      <c r="F200" s="9" t="b">
        <f t="shared" si="41"/>
        <v>0</v>
      </c>
      <c r="G200" s="9" t="s">
        <v>65</v>
      </c>
      <c r="H200" s="9" t="str">
        <f>RIGHT(G200,4)</f>
        <v>2017</v>
      </c>
      <c r="I200" s="9" t="s">
        <v>18</v>
      </c>
      <c r="J200" s="9" t="str">
        <f t="shared" si="40"/>
        <v>1CI6</v>
      </c>
      <c r="K200" s="48">
        <v>125</v>
      </c>
      <c r="L200" s="48">
        <v>24</v>
      </c>
      <c r="M200" s="9" t="s">
        <v>36</v>
      </c>
      <c r="N200" s="9" t="s">
        <v>37</v>
      </c>
      <c r="O200" s="9"/>
      <c r="P200" s="9"/>
      <c r="Q200" s="9"/>
      <c r="R200" s="9"/>
      <c r="S200" s="9" t="s">
        <v>66</v>
      </c>
      <c r="T200" s="9" t="s">
        <v>67</v>
      </c>
      <c r="U200" s="9" t="s">
        <v>68</v>
      </c>
      <c r="V200" s="30" t="s">
        <v>3746</v>
      </c>
      <c r="W200" s="9">
        <v>1</v>
      </c>
      <c r="X200" s="48">
        <f>INDEX(table1,MATCH($K2,'Tham chiếu'!$A$3:$A$13,1),MATCH(DS!$L2,'Tham chiếu'!$B$2:$M$2,1))</f>
        <v>45</v>
      </c>
      <c r="Y200" s="9">
        <v>1</v>
      </c>
      <c r="Z200" s="48">
        <f>INDEX(table1,MATCH($K200,'Tham chiếu'!$A$3:$A$13,1),MATCH(DS!$L200,'Tham chiếu'!$B$2:$M$2,1))</f>
        <v>55</v>
      </c>
      <c r="AA200" s="9">
        <v>1</v>
      </c>
      <c r="AB200" s="50" t="str">
        <f>INDEX(table2,MATCH($K200,'Tham chiếu'!$A$17:$A$25,1),MATCH(DS!$L200,'Tham chiếu'!$B$16:$S$16,1))</f>
        <v>2B</v>
      </c>
      <c r="AC200" s="9"/>
      <c r="AD200" s="73">
        <f>INDEX(table4,MATCH($K200,'Tham chiếu'!$A$41:$A$49,1),MATCH(DS!$L200,'Tham chiếu'!$B$40:$T$40,1))</f>
        <v>3</v>
      </c>
      <c r="AE200" s="9">
        <v>1</v>
      </c>
      <c r="AF200" s="74" t="str">
        <f>INDEX(table3,MATCH($K200,'Tham chiếu'!$A$29:$A$37,1),MATCH(DS!$L200,'Tham chiếu'!$B$28:$T$28,1))</f>
        <v>2B</v>
      </c>
      <c r="AG200" s="9">
        <v>1</v>
      </c>
      <c r="AH200" s="48">
        <f>INDEX(table5,MATCH($K200,'Tham chiếu'!$A$53:$A$61,1),MATCH(DS!$L200,'Tham chiếu'!$B$52:$T$52,1))</f>
        <v>3</v>
      </c>
      <c r="AI200" s="9">
        <v>2</v>
      </c>
      <c r="AJ200" s="48">
        <f>INDEX(table5,MATCH($K200,'Tham chiếu'!$A$53:$A$61,1),MATCH(DS!$L200,'Tham chiếu'!$B$52:$T$52,1))</f>
        <v>3</v>
      </c>
      <c r="AK200" s="9">
        <v>1</v>
      </c>
      <c r="AL200" s="48">
        <f>INDEX(table5,MATCH($K200,'Tham chiếu'!$A$53:$A$61,1),MATCH(DS!$L200,'Tham chiếu'!$B$52:$T$52,1))</f>
        <v>3</v>
      </c>
      <c r="AM200" s="9">
        <v>1</v>
      </c>
      <c r="AN200" s="50" t="str">
        <f>INDEX(table2,MATCH($K200,'Tham chiếu'!$A$17:$A$25,1),MATCH(DS!$L200,'Tham chiếu'!$B$16:$S$16,1))</f>
        <v>2B</v>
      </c>
      <c r="AO200" s="9">
        <v>1</v>
      </c>
      <c r="AP200" s="48" t="str">
        <f>INDEX(table3,MATCH($K200,'Tham chiếu'!$A$29:$A$37,1),MATCH(DS!$L200,'Tham chiếu'!$B$28:$T$28,1))</f>
        <v>2B</v>
      </c>
      <c r="AQ200" s="48">
        <v>1</v>
      </c>
      <c r="AR200" s="77">
        <f>INDEX(table7,MATCH($K200,'Tham chiếu'!$A$78:$A$87,1),MATCH(DS!$L200,'Tham chiếu'!$B$77:$T$77,1))</f>
        <v>2</v>
      </c>
      <c r="AS200" s="9">
        <v>1</v>
      </c>
      <c r="AT200" s="48">
        <f>INDEX(table6,MATCH($K200,'Tham chiếu'!$A$65:$A$74,1),MATCH(DS!$L200,'Tham chiếu'!$B$64:$T$64,1))</f>
        <v>3</v>
      </c>
      <c r="AU200" s="57">
        <f t="shared" si="43"/>
        <v>2536000</v>
      </c>
      <c r="AV200" s="58">
        <v>3776000</v>
      </c>
      <c r="AW200" s="59" t="b">
        <f t="shared" si="38"/>
        <v>0</v>
      </c>
    </row>
    <row r="201" spans="1:49" ht="27.6" customHeight="1" x14ac:dyDescent="0.25">
      <c r="A201" s="3">
        <v>196</v>
      </c>
      <c r="B201" s="9" t="s">
        <v>123</v>
      </c>
      <c r="C201" s="9" t="s">
        <v>790</v>
      </c>
      <c r="D201" s="9" t="s">
        <v>200</v>
      </c>
      <c r="E201" s="9" t="str">
        <f t="shared" si="39"/>
        <v>Bùi Nguyễn Minh Khôi</v>
      </c>
      <c r="F201" s="9" t="b">
        <f t="shared" si="41"/>
        <v>0</v>
      </c>
      <c r="G201" s="9" t="s">
        <v>791</v>
      </c>
      <c r="H201" s="9" t="str">
        <f>RIGHT(G201,4)</f>
        <v>2017</v>
      </c>
      <c r="I201" s="9" t="s">
        <v>18</v>
      </c>
      <c r="J201" s="9" t="str">
        <f t="shared" si="40"/>
        <v>1CI6</v>
      </c>
      <c r="K201" s="9">
        <v>135</v>
      </c>
      <c r="L201" s="9">
        <v>30.5</v>
      </c>
      <c r="M201" s="9" t="s">
        <v>36</v>
      </c>
      <c r="N201" s="9" t="s">
        <v>37</v>
      </c>
      <c r="O201" s="9"/>
      <c r="P201" s="9"/>
      <c r="Q201" s="9"/>
      <c r="R201" s="9"/>
      <c r="S201" s="9" t="s">
        <v>792</v>
      </c>
      <c r="T201" s="9" t="s">
        <v>793</v>
      </c>
      <c r="U201" s="9" t="s">
        <v>794</v>
      </c>
      <c r="V201" s="30" t="s">
        <v>3830</v>
      </c>
      <c r="W201" s="48">
        <v>1</v>
      </c>
      <c r="X201" s="48">
        <f>INDEX(table1,MATCH($K21,'Tham chiếu'!$A$3:$A$13,1),MATCH(DS!$L21,'Tham chiếu'!$B$2:$M$2,1))</f>
        <v>58</v>
      </c>
      <c r="Y201" s="49">
        <v>1</v>
      </c>
      <c r="Z201" s="48">
        <f>INDEX(table1,MATCH($K201,'Tham chiếu'!$A$3:$A$13,1),MATCH(DS!$L201,'Tham chiếu'!$B$2:$M$2,1))</f>
        <v>58</v>
      </c>
      <c r="AA201" s="50">
        <v>1</v>
      </c>
      <c r="AB201" s="50" t="str">
        <f>INDEX(table2,MATCH($K201,'Tham chiếu'!$A$17:$A$25,1),MATCH(DS!$L201,'Tham chiếu'!$B$16:$S$16,1))</f>
        <v>3B</v>
      </c>
      <c r="AC201" s="53"/>
      <c r="AD201" s="73" t="str">
        <f>INDEX(table4,MATCH($K201,'Tham chiếu'!$A$41:$A$49,1),MATCH(DS!$L201,'Tham chiếu'!$B$40:$T$40,1))</f>
        <v>3B</v>
      </c>
      <c r="AE201" s="54">
        <v>1</v>
      </c>
      <c r="AF201" s="74" t="str">
        <f>INDEX(table3,MATCH($K201,'Tham chiếu'!$A$29:$A$37,1),MATCH(DS!$L201,'Tham chiếu'!$B$28:$T$28,1))</f>
        <v>4A</v>
      </c>
      <c r="AG201" s="48">
        <v>1</v>
      </c>
      <c r="AH201" s="48">
        <f>INDEX(table5,MATCH($K201,'Tham chiếu'!$A$53:$A$61,1),MATCH(DS!$L201,'Tham chiếu'!$B$52:$T$52,1))</f>
        <v>4</v>
      </c>
      <c r="AI201" s="49">
        <v>2</v>
      </c>
      <c r="AJ201" s="48">
        <f>INDEX(table5,MATCH($K201,'Tham chiếu'!$A$53:$A$61,1),MATCH(DS!$L201,'Tham chiếu'!$B$52:$T$52,1))</f>
        <v>4</v>
      </c>
      <c r="AK201" s="53">
        <v>1</v>
      </c>
      <c r="AL201" s="48">
        <f>INDEX(table5,MATCH($K201,'Tham chiếu'!$A$53:$A$61,1),MATCH(DS!$L201,'Tham chiếu'!$B$52:$T$52,1))</f>
        <v>4</v>
      </c>
      <c r="AM201" s="50">
        <v>1</v>
      </c>
      <c r="AN201" s="50" t="str">
        <f>INDEX(table2,MATCH($K201,'Tham chiếu'!$A$17:$A$25,1),MATCH(DS!$L201,'Tham chiếu'!$B$16:$S$16,1))</f>
        <v>3B</v>
      </c>
      <c r="AO201" s="54">
        <v>1</v>
      </c>
      <c r="AP201" s="48" t="str">
        <f>INDEX(table3,MATCH($K201,'Tham chiếu'!$A$29:$A$37,1),MATCH(DS!$L201,'Tham chiếu'!$B$28:$T$28,1))</f>
        <v>4A</v>
      </c>
      <c r="AQ201" s="48">
        <v>1</v>
      </c>
      <c r="AR201" s="77">
        <f>INDEX(table7,MATCH($K201,'Tham chiếu'!$A$78:$A$87,1),MATCH(DS!$L201,'Tham chiếu'!$B$77:$T$77,1))</f>
        <v>3</v>
      </c>
      <c r="AS201" s="49"/>
      <c r="AT201" s="48"/>
      <c r="AU201" s="57">
        <f t="shared" si="43"/>
        <v>2166000</v>
      </c>
      <c r="AV201" s="58">
        <v>2854000</v>
      </c>
      <c r="AW201" s="59" t="b">
        <f t="shared" si="38"/>
        <v>0</v>
      </c>
    </row>
    <row r="202" spans="1:49" ht="27.6" customHeight="1" x14ac:dyDescent="0.25">
      <c r="A202" s="3">
        <v>197</v>
      </c>
      <c r="B202" s="9" t="s">
        <v>2364</v>
      </c>
      <c r="C202" s="9" t="s">
        <v>3610</v>
      </c>
      <c r="D202" s="9" t="s">
        <v>337</v>
      </c>
      <c r="E202" s="9" t="str">
        <f t="shared" si="39"/>
        <v>Đặng Dương Phương Linh</v>
      </c>
      <c r="F202" s="9" t="b">
        <f t="shared" si="41"/>
        <v>0</v>
      </c>
      <c r="G202" s="9" t="s">
        <v>3611</v>
      </c>
      <c r="H202" s="9"/>
      <c r="I202" s="9" t="s">
        <v>44</v>
      </c>
      <c r="J202" s="9" t="str">
        <f t="shared" si="40"/>
        <v>1CI6</v>
      </c>
      <c r="K202" s="9">
        <v>130</v>
      </c>
      <c r="L202" s="9">
        <v>34</v>
      </c>
      <c r="M202" s="9" t="s">
        <v>36</v>
      </c>
      <c r="N202" s="9" t="s">
        <v>37</v>
      </c>
      <c r="O202" s="9"/>
      <c r="P202" s="9"/>
      <c r="Q202" s="9"/>
      <c r="R202" s="9"/>
      <c r="S202" s="9" t="s">
        <v>3612</v>
      </c>
      <c r="T202" s="9" t="s">
        <v>3613</v>
      </c>
      <c r="U202" s="9" t="s">
        <v>3614</v>
      </c>
      <c r="V202" s="30" t="s">
        <v>4288</v>
      </c>
      <c r="W202" s="48">
        <v>2</v>
      </c>
      <c r="X202" s="48">
        <f>INDEX(table1,MATCH($K22,'Tham chiếu'!$A$3:$A$13,1),MATCH(DS!$L22,'Tham chiếu'!$B$2:$M$2,1))</f>
        <v>50</v>
      </c>
      <c r="Y202" s="49">
        <v>2</v>
      </c>
      <c r="Z202" s="48">
        <f>INDEX(table1,MATCH($K202,'Tham chiếu'!$A$3:$A$13,1),MATCH(DS!$L202,'Tham chiếu'!$B$2:$M$2,1))</f>
        <v>60</v>
      </c>
      <c r="AA202" s="50">
        <v>1</v>
      </c>
      <c r="AB202" s="50" t="str">
        <f>INDEX(table2,MATCH($K202,'Tham chiếu'!$A$17:$A$25,1),MATCH(DS!$L202,'Tham chiếu'!$B$16:$S$16,1))</f>
        <v>3C</v>
      </c>
      <c r="AC202" s="53">
        <v>2</v>
      </c>
      <c r="AD202" s="73" t="str">
        <f>INDEX(table4,MATCH($K202,'Tham chiếu'!$A$41:$A$49,1),MATCH(DS!$L202,'Tham chiếu'!$B$40:$T$40,1))</f>
        <v>3C</v>
      </c>
      <c r="AE202" s="54"/>
      <c r="AF202" s="74"/>
      <c r="AG202" s="48">
        <v>1</v>
      </c>
      <c r="AH202" s="48">
        <f>INDEX(table5,MATCH($K202,'Tham chiếu'!$A$53:$A$61,1),MATCH(DS!$L202,'Tham chiếu'!$B$52:$T$52,1))</f>
        <v>4</v>
      </c>
      <c r="AI202" s="49">
        <v>1</v>
      </c>
      <c r="AJ202" s="48">
        <f>INDEX(table5,MATCH($K202,'Tham chiếu'!$A$53:$A$61,1),MATCH(DS!$L202,'Tham chiếu'!$B$52:$T$52,1))</f>
        <v>4</v>
      </c>
      <c r="AK202" s="50">
        <v>1</v>
      </c>
      <c r="AL202" s="48">
        <f>INDEX(table5,MATCH($K202,'Tham chiếu'!$A$53:$A$61,1),MATCH(DS!$L202,'Tham chiếu'!$B$52:$T$52,1))</f>
        <v>4</v>
      </c>
      <c r="AM202" s="53">
        <v>1</v>
      </c>
      <c r="AN202" s="50" t="str">
        <f>INDEX(table2,MATCH($K202,'Tham chiếu'!$A$17:$A$25,1),MATCH(DS!$L202,'Tham chiếu'!$B$16:$S$16,1))</f>
        <v>3C</v>
      </c>
      <c r="AO202" s="54">
        <v>1</v>
      </c>
      <c r="AP202" s="48" t="str">
        <f>INDEX(table3,MATCH($K202,'Tham chiếu'!$A$29:$A$37,1),MATCH(DS!$L202,'Tham chiếu'!$B$28:$T$28,1))</f>
        <v>4A</v>
      </c>
      <c r="AQ202" s="48">
        <v>1</v>
      </c>
      <c r="AR202" s="77">
        <f>INDEX(table7,MATCH($K202,'Tham chiếu'!$A$78:$A$87,1),MATCH(DS!$L202,'Tham chiếu'!$B$77:$T$77,1))</f>
        <v>3</v>
      </c>
      <c r="AS202" s="49"/>
      <c r="AT202" s="48"/>
      <c r="AU202" s="57">
        <f t="shared" si="43"/>
        <v>2533000</v>
      </c>
      <c r="AV202" s="58">
        <v>1735000</v>
      </c>
      <c r="AW202" s="59" t="b">
        <f t="shared" si="38"/>
        <v>0</v>
      </c>
    </row>
    <row r="203" spans="1:49" ht="27.6" customHeight="1" x14ac:dyDescent="0.25">
      <c r="A203" s="3">
        <v>198</v>
      </c>
      <c r="B203" s="9" t="s">
        <v>123</v>
      </c>
      <c r="C203" s="9" t="s">
        <v>129</v>
      </c>
      <c r="D203" s="9" t="s">
        <v>34</v>
      </c>
      <c r="E203" s="9" t="str">
        <f t="shared" si="39"/>
        <v>Dương Công Minh</v>
      </c>
      <c r="F203" s="9" t="b">
        <f t="shared" si="41"/>
        <v>0</v>
      </c>
      <c r="G203" s="9" t="s">
        <v>130</v>
      </c>
      <c r="H203" s="9" t="str">
        <f t="shared" ref="H203:H219" si="44">RIGHT(G203,4)</f>
        <v>2017</v>
      </c>
      <c r="I203" s="9" t="s">
        <v>18</v>
      </c>
      <c r="J203" s="9" t="str">
        <f t="shared" si="40"/>
        <v>1CI6</v>
      </c>
      <c r="K203" s="48">
        <v>126</v>
      </c>
      <c r="L203" s="48">
        <v>26</v>
      </c>
      <c r="M203" s="9" t="s">
        <v>36</v>
      </c>
      <c r="N203" s="9" t="s">
        <v>37</v>
      </c>
      <c r="O203" s="9"/>
      <c r="P203" s="9"/>
      <c r="Q203" s="9"/>
      <c r="R203" s="9"/>
      <c r="S203" s="9" t="s">
        <v>131</v>
      </c>
      <c r="T203" s="9" t="s">
        <v>132</v>
      </c>
      <c r="U203" s="9" t="s">
        <v>133</v>
      </c>
      <c r="V203" s="30" t="s">
        <v>3831</v>
      </c>
      <c r="W203" s="9">
        <v>1</v>
      </c>
      <c r="X203" s="48">
        <f>INDEX(table1,MATCH($K23,'Tham chiếu'!$A$3:$A$13,1),MATCH(DS!$L23,'Tham chiếu'!$B$2:$M$2,1))</f>
        <v>60</v>
      </c>
      <c r="Y203" s="9">
        <v>1</v>
      </c>
      <c r="Z203" s="48">
        <f>INDEX(table1,MATCH($K203,'Tham chiếu'!$A$3:$A$13,1),MATCH(DS!$L203,'Tham chiếu'!$B$2:$M$2,1))</f>
        <v>55</v>
      </c>
      <c r="AA203" s="9">
        <v>1</v>
      </c>
      <c r="AB203" s="50" t="str">
        <f>INDEX(table2,MATCH($K203,'Tham chiếu'!$A$17:$A$25,1),MATCH(DS!$L203,'Tham chiếu'!$B$16:$S$16,1))</f>
        <v>2B</v>
      </c>
      <c r="AC203" s="9"/>
      <c r="AD203" s="73">
        <f>INDEX(table4,MATCH($K203,'Tham chiếu'!$A$41:$A$49,1),MATCH(DS!$L203,'Tham chiếu'!$B$40:$T$40,1))</f>
        <v>3</v>
      </c>
      <c r="AE203" s="9">
        <v>2</v>
      </c>
      <c r="AF203" s="74" t="str">
        <f>INDEX(table3,MATCH($K203,'Tham chiếu'!$A$29:$A$37,1),MATCH(DS!$L203,'Tham chiếu'!$B$28:$T$28,1))</f>
        <v>3A</v>
      </c>
      <c r="AG203" s="9">
        <v>2</v>
      </c>
      <c r="AH203" s="48">
        <f>INDEX(table5,MATCH($K203,'Tham chiếu'!$A$53:$A$61,1),MATCH(DS!$L203,'Tham chiếu'!$B$52:$T$52,1))</f>
        <v>3</v>
      </c>
      <c r="AI203" s="9">
        <v>2</v>
      </c>
      <c r="AJ203" s="48">
        <f>INDEX(table5,MATCH($K203,'Tham chiếu'!$A$53:$A$61,1),MATCH(DS!$L203,'Tham chiếu'!$B$52:$T$52,1))</f>
        <v>3</v>
      </c>
      <c r="AK203" s="9">
        <v>1</v>
      </c>
      <c r="AL203" s="48">
        <f>INDEX(table5,MATCH($K203,'Tham chiếu'!$A$53:$A$61,1),MATCH(DS!$L203,'Tham chiếu'!$B$52:$T$52,1))</f>
        <v>3</v>
      </c>
      <c r="AM203" s="9">
        <v>2</v>
      </c>
      <c r="AN203" s="50" t="str">
        <f>INDEX(table2,MATCH($K203,'Tham chiếu'!$A$17:$A$25,1),MATCH(DS!$L203,'Tham chiếu'!$B$16:$S$16,1))</f>
        <v>2B</v>
      </c>
      <c r="AO203" s="9">
        <v>1</v>
      </c>
      <c r="AP203" s="48" t="str">
        <f>INDEX(table3,MATCH($K203,'Tham chiếu'!$A$29:$A$37,1),MATCH(DS!$L203,'Tham chiếu'!$B$28:$T$28,1))</f>
        <v>3A</v>
      </c>
      <c r="AQ203" s="48">
        <v>1</v>
      </c>
      <c r="AR203" s="77">
        <f>INDEX(table7,MATCH($K203,'Tham chiếu'!$A$78:$A$87,1),MATCH(DS!$L203,'Tham chiếu'!$B$77:$T$77,1))</f>
        <v>2</v>
      </c>
      <c r="AS203" s="9">
        <v>1</v>
      </c>
      <c r="AT203" s="48">
        <f>INDEX(table6,MATCH($K203,'Tham chiếu'!$A$65:$A$74,1),MATCH(DS!$L203,'Tham chiếu'!$B$64:$T$64,1))</f>
        <v>3</v>
      </c>
      <c r="AU203" s="57">
        <f t="shared" si="43"/>
        <v>3116000</v>
      </c>
      <c r="AV203" s="58">
        <v>2974000</v>
      </c>
      <c r="AW203" s="59" t="b">
        <f t="shared" si="38"/>
        <v>0</v>
      </c>
    </row>
    <row r="204" spans="1:49" ht="27.6" customHeight="1" x14ac:dyDescent="0.25">
      <c r="A204" s="3">
        <v>199</v>
      </c>
      <c r="B204" s="9" t="s">
        <v>123</v>
      </c>
      <c r="C204" s="9" t="s">
        <v>997</v>
      </c>
      <c r="D204" s="9" t="s">
        <v>34</v>
      </c>
      <c r="E204" s="9" t="str">
        <f t="shared" si="39"/>
        <v>Nguyễn Ngọc Minh</v>
      </c>
      <c r="F204" s="9" t="b">
        <f t="shared" si="41"/>
        <v>0</v>
      </c>
      <c r="G204" s="9" t="s">
        <v>1341</v>
      </c>
      <c r="H204" s="9" t="str">
        <f t="shared" si="44"/>
        <v>2017</v>
      </c>
      <c r="I204" s="9" t="s">
        <v>44</v>
      </c>
      <c r="J204" s="9" t="str">
        <f t="shared" si="40"/>
        <v>1CI6</v>
      </c>
      <c r="K204" s="48">
        <v>117</v>
      </c>
      <c r="L204" s="48">
        <v>21</v>
      </c>
      <c r="M204" s="9" t="s">
        <v>36</v>
      </c>
      <c r="N204" s="9" t="s">
        <v>37</v>
      </c>
      <c r="O204" s="9"/>
      <c r="P204" s="9"/>
      <c r="Q204" s="9"/>
      <c r="R204" s="9"/>
      <c r="S204" s="9" t="s">
        <v>1342</v>
      </c>
      <c r="T204" s="9" t="s">
        <v>1343</v>
      </c>
      <c r="U204" s="9" t="s">
        <v>1344</v>
      </c>
      <c r="V204" s="30" t="s">
        <v>3832</v>
      </c>
      <c r="W204" s="9">
        <v>1</v>
      </c>
      <c r="X204" s="48">
        <f>INDEX(table1,MATCH($K24,'Tham chiếu'!$A$3:$A$13,1),MATCH(DS!$L24,'Tham chiếu'!$B$2:$M$2,1))</f>
        <v>50</v>
      </c>
      <c r="Y204" s="9">
        <v>1</v>
      </c>
      <c r="Z204" s="48">
        <f>INDEX(table1,MATCH($K204,'Tham chiếu'!$A$3:$A$13,1),MATCH(DS!$L204,'Tham chiếu'!$B$2:$M$2,1))</f>
        <v>50</v>
      </c>
      <c r="AA204" s="9"/>
      <c r="AB204" s="50"/>
      <c r="AC204" s="9">
        <v>2</v>
      </c>
      <c r="AD204" s="73">
        <f>INDEX(table4,MATCH($K204,'Tham chiếu'!$A$41:$A$49,1),MATCH(DS!$L204,'Tham chiếu'!$B$40:$T$40,1))</f>
        <v>1</v>
      </c>
      <c r="AE204" s="9">
        <v>1</v>
      </c>
      <c r="AF204" s="74">
        <f>INDEX(table3,MATCH($K204,'Tham chiếu'!$A$29:$A$37,1),MATCH(DS!$L204,'Tham chiếu'!$B$28:$T$28,1))</f>
        <v>1</v>
      </c>
      <c r="AG204" s="9"/>
      <c r="AH204" s="48"/>
      <c r="AI204" s="9">
        <v>2</v>
      </c>
      <c r="AJ204" s="48">
        <f>INDEX(table5,MATCH($K204,'Tham chiếu'!$A$53:$A$61,1),MATCH(DS!$L204,'Tham chiếu'!$B$52:$T$52,1))</f>
        <v>1</v>
      </c>
      <c r="AK204" s="9">
        <v>1</v>
      </c>
      <c r="AL204" s="48">
        <f>INDEX(table5,MATCH($K204,'Tham chiếu'!$A$53:$A$61,1),MATCH(DS!$L204,'Tham chiếu'!$B$52:$T$52,1))</f>
        <v>1</v>
      </c>
      <c r="AM204" s="9">
        <v>1</v>
      </c>
      <c r="AN204" s="50">
        <f>INDEX(table2,MATCH($K204,'Tham chiếu'!$A$17:$A$25,1),MATCH(DS!$L204,'Tham chiếu'!$B$16:$S$16,1))</f>
        <v>1</v>
      </c>
      <c r="AO204" s="9">
        <v>1</v>
      </c>
      <c r="AP204" s="48">
        <f>INDEX(table3,MATCH($K204,'Tham chiếu'!$A$29:$A$37,1),MATCH(DS!$L204,'Tham chiếu'!$B$28:$T$28,1))</f>
        <v>1</v>
      </c>
      <c r="AQ204" s="48">
        <v>1</v>
      </c>
      <c r="AR204" s="77">
        <f>INDEX(table7,MATCH($K204,'Tham chiếu'!$A$78:$A$87,1),MATCH(DS!$L204,'Tham chiếu'!$B$77:$T$77,1))</f>
        <v>1</v>
      </c>
      <c r="AS204" s="9"/>
      <c r="AT204" s="48"/>
      <c r="AU204" s="57">
        <f t="shared" si="43"/>
        <v>2059000</v>
      </c>
      <c r="AV204" s="58">
        <v>1524000</v>
      </c>
      <c r="AW204" s="59" t="b">
        <f t="shared" si="38"/>
        <v>0</v>
      </c>
    </row>
    <row r="205" spans="1:49" ht="27.6" customHeight="1" x14ac:dyDescent="0.25">
      <c r="A205" s="3">
        <v>200</v>
      </c>
      <c r="B205" s="9" t="s">
        <v>123</v>
      </c>
      <c r="C205" s="9" t="s">
        <v>4609</v>
      </c>
      <c r="D205" s="9" t="s">
        <v>18</v>
      </c>
      <c r="E205" s="9" t="str">
        <f t="shared" si="39"/>
        <v>Đoàn Nam</v>
      </c>
      <c r="F205" s="9" t="b">
        <f t="shared" si="41"/>
        <v>0</v>
      </c>
      <c r="G205" s="9" t="s">
        <v>237</v>
      </c>
      <c r="H205" s="9" t="str">
        <f t="shared" si="44"/>
        <v>2017</v>
      </c>
      <c r="I205" s="9" t="s">
        <v>18</v>
      </c>
      <c r="J205" s="9" t="str">
        <f t="shared" si="40"/>
        <v>1CI6</v>
      </c>
      <c r="K205" s="48">
        <v>120</v>
      </c>
      <c r="L205" s="48">
        <v>25</v>
      </c>
      <c r="M205" s="9" t="s">
        <v>36</v>
      </c>
      <c r="N205" s="9" t="s">
        <v>37</v>
      </c>
      <c r="O205" s="9"/>
      <c r="P205" s="9"/>
      <c r="Q205" s="9"/>
      <c r="R205" s="9"/>
      <c r="S205" s="9" t="s">
        <v>238</v>
      </c>
      <c r="T205" s="9" t="s">
        <v>239</v>
      </c>
      <c r="U205" s="9" t="s">
        <v>240</v>
      </c>
      <c r="V205" s="30" t="s">
        <v>3834</v>
      </c>
      <c r="W205" s="9">
        <v>2</v>
      </c>
      <c r="X205" s="48">
        <f>INDEX(table1,MATCH($K25,'Tham chiếu'!$A$3:$A$13,1),MATCH(DS!$L25,'Tham chiếu'!$B$2:$M$2,1))</f>
        <v>55</v>
      </c>
      <c r="Y205" s="9">
        <v>2</v>
      </c>
      <c r="Z205" s="48">
        <f>INDEX(table1,MATCH($K205,'Tham chiếu'!$A$3:$A$13,1),MATCH(DS!$L205,'Tham chiếu'!$B$2:$M$2,1))</f>
        <v>50</v>
      </c>
      <c r="AA205" s="9">
        <v>2</v>
      </c>
      <c r="AB205" s="50" t="str">
        <f>INDEX(table2,MATCH($K205,'Tham chiếu'!$A$17:$A$25,1),MATCH(DS!$L205,'Tham chiếu'!$B$16:$S$16,1))</f>
        <v>2A</v>
      </c>
      <c r="AC205" s="9"/>
      <c r="AD205" s="73" t="str">
        <f>INDEX(table4,MATCH($K205,'Tham chiếu'!$A$41:$A$49,1),MATCH(DS!$L205,'Tham chiếu'!$B$40:$T$40,1))</f>
        <v>2B</v>
      </c>
      <c r="AE205" s="9">
        <v>2</v>
      </c>
      <c r="AF205" s="74" t="str">
        <f>INDEX(table3,MATCH($K205,'Tham chiếu'!$A$29:$A$37,1),MATCH(DS!$L205,'Tham chiếu'!$B$28:$T$28,1))</f>
        <v>2A</v>
      </c>
      <c r="AG205" s="9">
        <v>1</v>
      </c>
      <c r="AH205" s="48">
        <f>INDEX(table5,MATCH($K205,'Tham chiếu'!$A$53:$A$61,1),MATCH(DS!$L205,'Tham chiếu'!$B$52:$T$52,1))</f>
        <v>3</v>
      </c>
      <c r="AI205" s="9">
        <v>2</v>
      </c>
      <c r="AJ205" s="48">
        <f>INDEX(table5,MATCH($K205,'Tham chiếu'!$A$53:$A$61,1),MATCH(DS!$L205,'Tham chiếu'!$B$52:$T$52,1))</f>
        <v>3</v>
      </c>
      <c r="AK205" s="9">
        <v>2</v>
      </c>
      <c r="AL205" s="48">
        <f>INDEX(table5,MATCH($K205,'Tham chiếu'!$A$53:$A$61,1),MATCH(DS!$L205,'Tham chiếu'!$B$52:$T$52,1))</f>
        <v>3</v>
      </c>
      <c r="AM205" s="9">
        <v>1</v>
      </c>
      <c r="AN205" s="50" t="str">
        <f>INDEX(table2,MATCH($K205,'Tham chiếu'!$A$17:$A$25,1),MATCH(DS!$L205,'Tham chiếu'!$B$16:$S$16,1))</f>
        <v>2A</v>
      </c>
      <c r="AO205" s="9">
        <v>2</v>
      </c>
      <c r="AP205" s="48" t="str">
        <f>INDEX(table3,MATCH($K205,'Tham chiếu'!$A$29:$A$37,1),MATCH(DS!$L205,'Tham chiếu'!$B$28:$T$28,1))</f>
        <v>2A</v>
      </c>
      <c r="AQ205" s="48">
        <v>1</v>
      </c>
      <c r="AR205" s="77">
        <f>INDEX(table7,MATCH($K205,'Tham chiếu'!$A$78:$A$87,1),MATCH(DS!$L205,'Tham chiếu'!$B$77:$T$77,1))</f>
        <v>2</v>
      </c>
      <c r="AS205" s="9">
        <v>1</v>
      </c>
      <c r="AT205" s="48">
        <f>INDEX(table6,MATCH($K205,'Tham chiếu'!$A$65:$A$74,1),MATCH(DS!$L205,'Tham chiếu'!$B$64:$T$64,1))</f>
        <v>2</v>
      </c>
      <c r="AU205" s="57">
        <f t="shared" si="43"/>
        <v>3689000</v>
      </c>
      <c r="AV205" s="58">
        <v>2379000</v>
      </c>
      <c r="AW205" s="59" t="b">
        <f t="shared" si="38"/>
        <v>0</v>
      </c>
    </row>
    <row r="206" spans="1:49" ht="27.6" customHeight="1" x14ac:dyDescent="0.25">
      <c r="A206" s="3">
        <v>201</v>
      </c>
      <c r="B206" s="9" t="s">
        <v>123</v>
      </c>
      <c r="C206" s="9" t="s">
        <v>2367</v>
      </c>
      <c r="D206" s="9" t="s">
        <v>97</v>
      </c>
      <c r="E206" s="9" t="str">
        <f t="shared" si="39"/>
        <v>Mai Minh Ngọc</v>
      </c>
      <c r="F206" s="9" t="b">
        <f t="shared" si="41"/>
        <v>0</v>
      </c>
      <c r="G206" s="9" t="s">
        <v>2370</v>
      </c>
      <c r="H206" s="9" t="str">
        <f t="shared" si="44"/>
        <v>2017</v>
      </c>
      <c r="I206" s="9" t="s">
        <v>44</v>
      </c>
      <c r="J206" s="9" t="str">
        <f t="shared" si="40"/>
        <v>1CI6</v>
      </c>
      <c r="K206" s="9">
        <v>120</v>
      </c>
      <c r="L206" s="9">
        <v>24</v>
      </c>
      <c r="M206" s="9" t="s">
        <v>36</v>
      </c>
      <c r="N206" s="9" t="s">
        <v>37</v>
      </c>
      <c r="O206" s="9"/>
      <c r="P206" s="9"/>
      <c r="Q206" s="9"/>
      <c r="R206" s="9"/>
      <c r="S206" s="9" t="s">
        <v>2733</v>
      </c>
      <c r="T206" s="9" t="s">
        <v>2734</v>
      </c>
      <c r="U206" s="9" t="s">
        <v>2735</v>
      </c>
      <c r="V206" s="30" t="s">
        <v>3835</v>
      </c>
      <c r="W206" s="48">
        <v>1</v>
      </c>
      <c r="X206" s="48">
        <f>INDEX(table1,MATCH($K26,'Tham chiếu'!$A$3:$A$13,1),MATCH(DS!$L26,'Tham chiếu'!$B$2:$M$2,1))</f>
        <v>45</v>
      </c>
      <c r="Y206" s="49">
        <v>1</v>
      </c>
      <c r="Z206" s="48">
        <f>INDEX(table1,MATCH($K206,'Tham chiếu'!$A$3:$A$13,1),MATCH(DS!$L206,'Tham chiếu'!$B$2:$M$2,1))</f>
        <v>50</v>
      </c>
      <c r="AA206" s="50">
        <v>1</v>
      </c>
      <c r="AB206" s="50" t="str">
        <f>INDEX(table2,MATCH($K206,'Tham chiếu'!$A$17:$A$25,1),MATCH(DS!$L206,'Tham chiếu'!$B$16:$S$16,1))</f>
        <v>2A</v>
      </c>
      <c r="AC206" s="53">
        <v>1</v>
      </c>
      <c r="AD206" s="73" t="str">
        <f>INDEX(table4,MATCH($K206,'Tham chiếu'!$A$41:$A$49,1),MATCH(DS!$L206,'Tham chiếu'!$B$40:$T$40,1))</f>
        <v>2A</v>
      </c>
      <c r="AE206" s="54"/>
      <c r="AF206" s="74"/>
      <c r="AG206" s="48"/>
      <c r="AH206" s="48">
        <f>INDEX(table5,MATCH($K206,'Tham chiếu'!$A$53:$A$61,1),MATCH(DS!$L206,'Tham chiếu'!$B$52:$T$52,1))</f>
        <v>3</v>
      </c>
      <c r="AI206" s="49"/>
      <c r="AJ206" s="48">
        <f>INDEX(table5,MATCH($K206,'Tham chiếu'!$A$53:$A$61,1),MATCH(DS!$L206,'Tham chiếu'!$B$52:$T$52,1))</f>
        <v>3</v>
      </c>
      <c r="AK206" s="53">
        <v>1</v>
      </c>
      <c r="AL206" s="48">
        <f>INDEX(table5,MATCH($K206,'Tham chiếu'!$A$53:$A$61,1),MATCH(DS!$L206,'Tham chiếu'!$B$52:$T$52,1))</f>
        <v>3</v>
      </c>
      <c r="AM206" s="50">
        <v>1</v>
      </c>
      <c r="AN206" s="50" t="str">
        <f>INDEX(table2,MATCH($K206,'Tham chiếu'!$A$17:$A$25,1),MATCH(DS!$L206,'Tham chiếu'!$B$16:$S$16,1))</f>
        <v>2A</v>
      </c>
      <c r="AO206" s="54"/>
      <c r="AP206" s="48" t="str">
        <f>INDEX(table3,MATCH($K206,'Tham chiếu'!$A$29:$A$37,1),MATCH(DS!$L206,'Tham chiếu'!$B$28:$T$28,1))</f>
        <v>2A</v>
      </c>
      <c r="AQ206" s="48">
        <v>1</v>
      </c>
      <c r="AR206" s="77">
        <f>INDEX(table7,MATCH($K206,'Tham chiếu'!$A$78:$A$87,1),MATCH(DS!$L206,'Tham chiếu'!$B$77:$T$77,1))</f>
        <v>1</v>
      </c>
      <c r="AS206" s="49"/>
      <c r="AT206" s="48"/>
      <c r="AU206" s="57">
        <f t="shared" si="43"/>
        <v>1451000</v>
      </c>
      <c r="AV206" s="58">
        <v>2731000</v>
      </c>
      <c r="AW206" s="59" t="b">
        <f t="shared" si="38"/>
        <v>0</v>
      </c>
    </row>
    <row r="207" spans="1:49" ht="27.6" customHeight="1" x14ac:dyDescent="0.25">
      <c r="A207" s="3">
        <v>202</v>
      </c>
      <c r="B207" s="9" t="s">
        <v>123</v>
      </c>
      <c r="C207" s="9" t="s">
        <v>57</v>
      </c>
      <c r="D207" s="9" t="s">
        <v>58</v>
      </c>
      <c r="E207" s="9" t="str">
        <f t="shared" si="39"/>
        <v>Trần Khôi Nguyên</v>
      </c>
      <c r="F207" s="9" t="b">
        <f t="shared" si="41"/>
        <v>0</v>
      </c>
      <c r="G207" s="9" t="s">
        <v>59</v>
      </c>
      <c r="H207" s="9" t="str">
        <f t="shared" si="44"/>
        <v>2017</v>
      </c>
      <c r="I207" s="9" t="s">
        <v>18</v>
      </c>
      <c r="J207" s="9" t="str">
        <f t="shared" si="40"/>
        <v>1CI6</v>
      </c>
      <c r="K207" s="48">
        <v>112</v>
      </c>
      <c r="L207" s="48">
        <v>22</v>
      </c>
      <c r="M207" s="9" t="s">
        <v>36</v>
      </c>
      <c r="N207" s="9" t="s">
        <v>37</v>
      </c>
      <c r="O207" s="9"/>
      <c r="P207" s="9"/>
      <c r="Q207" s="9"/>
      <c r="R207" s="9"/>
      <c r="S207" s="9" t="s">
        <v>60</v>
      </c>
      <c r="T207" s="9" t="s">
        <v>61</v>
      </c>
      <c r="U207" s="9" t="s">
        <v>62</v>
      </c>
      <c r="V207" s="30" t="s">
        <v>3836</v>
      </c>
      <c r="W207" s="9">
        <v>1</v>
      </c>
      <c r="X207" s="48">
        <f>INDEX(table1,MATCH($K27,'Tham chiếu'!$A$3:$A$13,1),MATCH(DS!$L27,'Tham chiếu'!$B$2:$M$2,1))</f>
        <v>50</v>
      </c>
      <c r="Y207" s="9">
        <v>1</v>
      </c>
      <c r="Z207" s="48">
        <f>INDEX(table1,MATCH($K207,'Tham chiếu'!$A$3:$A$13,1),MATCH(DS!$L207,'Tham chiếu'!$B$2:$M$2,1))</f>
        <v>50</v>
      </c>
      <c r="AA207" s="9">
        <v>2</v>
      </c>
      <c r="AB207" s="50">
        <f>INDEX(table2,MATCH($K207,'Tham chiếu'!$A$17:$A$25,1),MATCH(DS!$L207,'Tham chiếu'!$B$16:$S$16,1))</f>
        <v>1</v>
      </c>
      <c r="AC207" s="9"/>
      <c r="AD207" s="73">
        <f>INDEX(table4,MATCH($K207,'Tham chiếu'!$A$41:$A$49,1),MATCH(DS!$L207,'Tham chiếu'!$B$40:$T$40,1))</f>
        <v>1</v>
      </c>
      <c r="AE207" s="9">
        <v>3</v>
      </c>
      <c r="AF207" s="74">
        <f>INDEX(table3,MATCH($K207,'Tham chiếu'!$A$29:$A$37,1),MATCH(DS!$L207,'Tham chiếu'!$B$28:$T$28,1))</f>
        <v>1</v>
      </c>
      <c r="AG207" s="9">
        <v>2</v>
      </c>
      <c r="AH207" s="48">
        <f>INDEX(table5,MATCH($K207,'Tham chiếu'!$A$53:$A$61,1),MATCH(DS!$L207,'Tham chiếu'!$B$52:$T$52,1))</f>
        <v>1</v>
      </c>
      <c r="AI207" s="9">
        <v>2</v>
      </c>
      <c r="AJ207" s="48">
        <f>INDEX(table5,MATCH($K207,'Tham chiếu'!$A$53:$A$61,1),MATCH(DS!$L207,'Tham chiếu'!$B$52:$T$52,1))</f>
        <v>1</v>
      </c>
      <c r="AK207" s="9">
        <v>1</v>
      </c>
      <c r="AL207" s="48">
        <f>INDEX(table5,MATCH($K207,'Tham chiếu'!$A$53:$A$61,1),MATCH(DS!$L207,'Tham chiếu'!$B$52:$T$52,1))</f>
        <v>1</v>
      </c>
      <c r="AM207" s="9">
        <v>1</v>
      </c>
      <c r="AN207" s="50">
        <f>INDEX(table2,MATCH($K207,'Tham chiếu'!$A$17:$A$25,1),MATCH(DS!$L207,'Tham chiếu'!$B$16:$S$16,1))</f>
        <v>1</v>
      </c>
      <c r="AO207" s="9">
        <v>1</v>
      </c>
      <c r="AP207" s="48">
        <f>INDEX(table3,MATCH($K207,'Tham chiếu'!$A$29:$A$37,1),MATCH(DS!$L207,'Tham chiếu'!$B$28:$T$28,1))</f>
        <v>1</v>
      </c>
      <c r="AQ207" s="48">
        <v>1</v>
      </c>
      <c r="AR207" s="77">
        <f>INDEX(table7,MATCH($K207,'Tham chiếu'!$A$78:$A$87,1),MATCH(DS!$L207,'Tham chiếu'!$B$77:$T$77,1))</f>
        <v>1</v>
      </c>
      <c r="AS207" s="9">
        <v>1</v>
      </c>
      <c r="AT207" s="48">
        <f>INDEX(table6,MATCH($K207,'Tham chiếu'!$A$65:$A$74,1),MATCH(DS!$L207,'Tham chiếu'!$B$64:$T$64,1))</f>
        <v>1</v>
      </c>
      <c r="AU207" s="57">
        <f t="shared" si="43"/>
        <v>3439000</v>
      </c>
      <c r="AV207" s="58">
        <v>1409000</v>
      </c>
      <c r="AW207" s="59" t="b">
        <f t="shared" si="38"/>
        <v>0</v>
      </c>
    </row>
    <row r="208" spans="1:49" ht="27.6" customHeight="1" x14ac:dyDescent="0.25">
      <c r="A208" s="3">
        <v>203</v>
      </c>
      <c r="B208" s="9" t="s">
        <v>123</v>
      </c>
      <c r="C208" s="9" t="s">
        <v>1034</v>
      </c>
      <c r="D208" s="9" t="s">
        <v>178</v>
      </c>
      <c r="E208" s="9" t="str">
        <f t="shared" si="39"/>
        <v>Nguyễn Thanh Phong</v>
      </c>
      <c r="F208" s="9" t="b">
        <f t="shared" si="41"/>
        <v>0</v>
      </c>
      <c r="G208" s="9" t="s">
        <v>405</v>
      </c>
      <c r="H208" s="9" t="str">
        <f t="shared" si="44"/>
        <v>2017</v>
      </c>
      <c r="I208" s="9" t="s">
        <v>18</v>
      </c>
      <c r="J208" s="9" t="str">
        <f t="shared" si="40"/>
        <v>1CI6</v>
      </c>
      <c r="K208" s="48">
        <v>130</v>
      </c>
      <c r="L208" s="48">
        <v>26</v>
      </c>
      <c r="M208" s="9" t="s">
        <v>36</v>
      </c>
      <c r="N208" s="9" t="s">
        <v>37</v>
      </c>
      <c r="O208" s="9"/>
      <c r="P208" s="9"/>
      <c r="Q208" s="9"/>
      <c r="R208" s="9"/>
      <c r="S208" s="9" t="s">
        <v>1574</v>
      </c>
      <c r="T208" s="9" t="s">
        <v>1575</v>
      </c>
      <c r="U208" s="9" t="s">
        <v>1576</v>
      </c>
      <c r="V208" s="30" t="s">
        <v>3782</v>
      </c>
      <c r="W208" s="9">
        <v>2</v>
      </c>
      <c r="X208" s="48">
        <f>INDEX(table1,MATCH($K28,'Tham chiếu'!$A$3:$A$13,1),MATCH(DS!$L28,'Tham chiếu'!$B$2:$M$2,1))</f>
        <v>55</v>
      </c>
      <c r="Y208" s="9">
        <v>2</v>
      </c>
      <c r="Z208" s="48">
        <f>INDEX(table1,MATCH($K208,'Tham chiếu'!$A$3:$A$13,1),MATCH(DS!$L208,'Tham chiếu'!$B$2:$M$2,1))</f>
        <v>55</v>
      </c>
      <c r="AA208" s="9">
        <v>2</v>
      </c>
      <c r="AB208" s="50" t="str">
        <f>INDEX(table2,MATCH($K208,'Tham chiếu'!$A$17:$A$25,1),MATCH(DS!$L208,'Tham chiếu'!$B$16:$S$16,1))</f>
        <v>2C</v>
      </c>
      <c r="AC208" s="9"/>
      <c r="AD208" s="73" t="str">
        <f>INDEX(table4,MATCH($K208,'Tham chiếu'!$A$41:$A$49,1),MATCH(DS!$L208,'Tham chiếu'!$B$40:$T$40,1))</f>
        <v>3A</v>
      </c>
      <c r="AE208" s="9">
        <v>2</v>
      </c>
      <c r="AF208" s="74" t="str">
        <f>INDEX(table3,MATCH($K208,'Tham chiếu'!$A$29:$A$37,1),MATCH(DS!$L208,'Tham chiếu'!$B$28:$T$28,1))</f>
        <v>3A</v>
      </c>
      <c r="AG208" s="9">
        <v>1</v>
      </c>
      <c r="AH208" s="48">
        <f>INDEX(table5,MATCH($K208,'Tham chiếu'!$A$53:$A$61,1),MATCH(DS!$L208,'Tham chiếu'!$B$52:$T$52,1))</f>
        <v>3</v>
      </c>
      <c r="AI208" s="9">
        <v>1</v>
      </c>
      <c r="AJ208" s="48">
        <f>INDEX(table5,MATCH($K208,'Tham chiếu'!$A$53:$A$61,1),MATCH(DS!$L208,'Tham chiếu'!$B$52:$T$52,1))</f>
        <v>3</v>
      </c>
      <c r="AK208" s="9">
        <v>1</v>
      </c>
      <c r="AL208" s="48">
        <f>INDEX(table5,MATCH($K208,'Tham chiếu'!$A$53:$A$61,1),MATCH(DS!$L208,'Tham chiếu'!$B$52:$T$52,1))</f>
        <v>3</v>
      </c>
      <c r="AM208" s="9">
        <v>1</v>
      </c>
      <c r="AN208" s="50" t="str">
        <f>INDEX(table2,MATCH($K208,'Tham chiếu'!$A$17:$A$25,1),MATCH(DS!$L208,'Tham chiếu'!$B$16:$S$16,1))</f>
        <v>2C</v>
      </c>
      <c r="AO208" s="9">
        <v>1</v>
      </c>
      <c r="AP208" s="48" t="str">
        <f>INDEX(table3,MATCH($K208,'Tham chiếu'!$A$29:$A$37,1),MATCH(DS!$L208,'Tham chiếu'!$B$28:$T$28,1))</f>
        <v>3A</v>
      </c>
      <c r="AQ208" s="48">
        <v>1</v>
      </c>
      <c r="AR208" s="77">
        <f>INDEX(table7,MATCH($K208,'Tham chiếu'!$A$78:$A$87,1),MATCH(DS!$L208,'Tham chiếu'!$B$77:$T$77,1))</f>
        <v>3</v>
      </c>
      <c r="AS208" s="9"/>
      <c r="AT208" s="48"/>
      <c r="AU208" s="57">
        <f t="shared" si="43"/>
        <v>2875000</v>
      </c>
      <c r="AV208" s="58">
        <v>2264000</v>
      </c>
      <c r="AW208" s="59" t="b">
        <f t="shared" si="38"/>
        <v>0</v>
      </c>
    </row>
    <row r="209" spans="1:49" ht="22.9" customHeight="1" x14ac:dyDescent="0.25">
      <c r="A209" s="3">
        <v>204</v>
      </c>
      <c r="B209" s="9" t="s">
        <v>123</v>
      </c>
      <c r="C209" s="9" t="s">
        <v>2454</v>
      </c>
      <c r="D209" s="9" t="s">
        <v>331</v>
      </c>
      <c r="E209" s="9" t="str">
        <f t="shared" si="39"/>
        <v>Phạm đông Phương</v>
      </c>
      <c r="F209" s="9" t="b">
        <f t="shared" si="41"/>
        <v>0</v>
      </c>
      <c r="G209" s="9" t="s">
        <v>373</v>
      </c>
      <c r="H209" s="9" t="str">
        <f t="shared" si="44"/>
        <v>2016</v>
      </c>
      <c r="I209" s="9" t="s">
        <v>44</v>
      </c>
      <c r="J209" s="9" t="str">
        <f t="shared" si="40"/>
        <v>1CI6</v>
      </c>
      <c r="K209" s="9">
        <v>125</v>
      </c>
      <c r="L209" s="9">
        <v>23</v>
      </c>
      <c r="M209" s="9" t="s">
        <v>36</v>
      </c>
      <c r="N209" s="9"/>
      <c r="O209" s="9" t="s">
        <v>37</v>
      </c>
      <c r="P209" s="9"/>
      <c r="Q209" s="9"/>
      <c r="R209" s="9"/>
      <c r="S209" s="9" t="s">
        <v>374</v>
      </c>
      <c r="T209" s="9" t="s">
        <v>375</v>
      </c>
      <c r="U209" s="9" t="s">
        <v>376</v>
      </c>
      <c r="V209" s="30" t="s">
        <v>3956</v>
      </c>
      <c r="W209" s="48"/>
      <c r="X209" s="48"/>
      <c r="Y209" s="49">
        <v>1</v>
      </c>
      <c r="Z209" s="48">
        <f>INDEX(table1,MATCH($K209,'Tham chiếu'!$A$3:$A$13,1),MATCH(DS!$L209,'Tham chiếu'!$B$2:$M$2,1))</f>
        <v>55</v>
      </c>
      <c r="AA209" s="50">
        <v>1</v>
      </c>
      <c r="AB209" s="50" t="str">
        <f>INDEX(table2,MATCH($K209,'Tham chiếu'!$A$17:$A$25,1),MATCH(DS!$L209,'Tham chiếu'!$B$16:$S$16,1))</f>
        <v>2B</v>
      </c>
      <c r="AC209" s="53">
        <v>1</v>
      </c>
      <c r="AD209" s="73">
        <f>INDEX(table4,MATCH($K209,'Tham chiếu'!$A$41:$A$49,1),MATCH(DS!$L209,'Tham chiếu'!$B$40:$T$40,1))</f>
        <v>3</v>
      </c>
      <c r="AE209" s="54"/>
      <c r="AF209" s="74"/>
      <c r="AG209" s="48"/>
      <c r="AH209" s="48">
        <f>INDEX(table5,MATCH($K209,'Tham chiếu'!$A$53:$A$61,1),MATCH(DS!$L209,'Tham chiếu'!$B$52:$T$52,1))</f>
        <v>3</v>
      </c>
      <c r="AI209" s="49">
        <v>2</v>
      </c>
      <c r="AJ209" s="48">
        <f>INDEX(table5,MATCH($K209,'Tham chiếu'!$A$53:$A$61,1),MATCH(DS!$L209,'Tham chiếu'!$B$52:$T$52,1))</f>
        <v>3</v>
      </c>
      <c r="AK209" s="53">
        <v>1</v>
      </c>
      <c r="AL209" s="48">
        <f>INDEX(table5,MATCH($K209,'Tham chiếu'!$A$53:$A$61,1),MATCH(DS!$L209,'Tham chiếu'!$B$52:$T$52,1))</f>
        <v>3</v>
      </c>
      <c r="AM209" s="50"/>
      <c r="AN209" s="50" t="str">
        <f>INDEX(table2,MATCH($K209,'Tham chiếu'!$A$17:$A$25,1),MATCH(DS!$L209,'Tham chiếu'!$B$16:$S$16,1))</f>
        <v>2B</v>
      </c>
      <c r="AO209" s="54">
        <v>1</v>
      </c>
      <c r="AP209" s="48" t="str">
        <f>INDEX(table3,MATCH($K209,'Tham chiếu'!$A$29:$A$37,1),MATCH(DS!$L209,'Tham chiếu'!$B$28:$T$28,1))</f>
        <v>2B</v>
      </c>
      <c r="AQ209" s="48">
        <v>1</v>
      </c>
      <c r="AR209" s="77">
        <f>INDEX(table7,MATCH($K209,'Tham chiếu'!$A$78:$A$87,1),MATCH(DS!$L209,'Tham chiếu'!$B$77:$T$77,1))</f>
        <v>2</v>
      </c>
      <c r="AS209" s="49"/>
      <c r="AT209" s="48"/>
      <c r="AU209" s="57">
        <f t="shared" si="43"/>
        <v>1569000</v>
      </c>
      <c r="AV209" s="58">
        <v>2731000</v>
      </c>
      <c r="AW209" s="59" t="b">
        <f t="shared" si="38"/>
        <v>0</v>
      </c>
    </row>
    <row r="210" spans="1:49" ht="27.6" customHeight="1" x14ac:dyDescent="0.25">
      <c r="A210" s="3">
        <v>205</v>
      </c>
      <c r="B210" s="9" t="s">
        <v>123</v>
      </c>
      <c r="C210" s="9" t="s">
        <v>33</v>
      </c>
      <c r="D210" s="9" t="s">
        <v>1084</v>
      </c>
      <c r="E210" s="9" t="str">
        <f t="shared" ref="E210:E219" si="45">C210&amp;" "&amp;D210</f>
        <v>Nguyễn Đức Quang</v>
      </c>
      <c r="F210" s="9" t="b">
        <f t="shared" si="41"/>
        <v>0</v>
      </c>
      <c r="G210" s="9" t="s">
        <v>2358</v>
      </c>
      <c r="H210" s="9" t="str">
        <f t="shared" si="44"/>
        <v>2017</v>
      </c>
      <c r="I210" s="9" t="s">
        <v>18</v>
      </c>
      <c r="J210" s="9" t="str">
        <f t="shared" ref="J210:J219" si="46">N210&amp;O210&amp;P210&amp;Q210&amp;R210</f>
        <v>1CI6</v>
      </c>
      <c r="K210" s="9">
        <v>118</v>
      </c>
      <c r="L210" s="9">
        <v>23</v>
      </c>
      <c r="M210" s="9" t="s">
        <v>36</v>
      </c>
      <c r="N210" s="9" t="s">
        <v>37</v>
      </c>
      <c r="O210" s="9"/>
      <c r="P210" s="9"/>
      <c r="Q210" s="9"/>
      <c r="R210" s="9"/>
      <c r="S210" s="9" t="s">
        <v>2736</v>
      </c>
      <c r="T210" s="9" t="s">
        <v>2737</v>
      </c>
      <c r="U210" s="9" t="s">
        <v>2738</v>
      </c>
      <c r="V210" s="30" t="s">
        <v>3740</v>
      </c>
      <c r="W210" s="48">
        <v>1</v>
      </c>
      <c r="X210" s="48">
        <f>INDEX(table1,MATCH($K21,'Tham chiếu'!$A$3:$A$13,1),MATCH(DS!$L21,'Tham chiếu'!$B$2:$M$2,1))</f>
        <v>58</v>
      </c>
      <c r="Y210" s="49">
        <v>1</v>
      </c>
      <c r="Z210" s="48">
        <f>INDEX(table1,MATCH($K210,'Tham chiếu'!$A$3:$A$13,1),MATCH(DS!$L210,'Tham chiếu'!$B$2:$M$2,1))</f>
        <v>50</v>
      </c>
      <c r="AA210" s="50">
        <v>1</v>
      </c>
      <c r="AB210" s="50">
        <f>INDEX(table2,MATCH($K210,'Tham chiếu'!$A$17:$A$25,1),MATCH(DS!$L210,'Tham chiếu'!$B$16:$S$16,1))</f>
        <v>1</v>
      </c>
      <c r="AC210" s="53"/>
      <c r="AD210" s="73" t="str">
        <f>INDEX(table4,MATCH($K210,'Tham chiếu'!$A$41:$A$49,1),MATCH(DS!$L210,'Tham chiếu'!$B$40:$T$40,1))</f>
        <v>2A</v>
      </c>
      <c r="AE210" s="54">
        <v>2</v>
      </c>
      <c r="AF210" s="74">
        <f>INDEX(table3,MATCH($K210,'Tham chiếu'!$A$29:$A$37,1),MATCH(DS!$L210,'Tham chiếu'!$B$28:$T$28,1))</f>
        <v>2</v>
      </c>
      <c r="AG210" s="48">
        <v>1</v>
      </c>
      <c r="AH210" s="48">
        <f>INDEX(table5,MATCH($K210,'Tham chiếu'!$A$53:$A$61,1),MATCH(DS!$L210,'Tham chiếu'!$B$52:$T$52,1))</f>
        <v>2</v>
      </c>
      <c r="AI210" s="49">
        <v>2</v>
      </c>
      <c r="AJ210" s="48">
        <f>INDEX(table5,MATCH($K210,'Tham chiếu'!$A$53:$A$61,1),MATCH(DS!$L210,'Tham chiếu'!$B$52:$T$52,1))</f>
        <v>2</v>
      </c>
      <c r="AK210" s="53">
        <v>1</v>
      </c>
      <c r="AL210" s="48">
        <f>INDEX(table5,MATCH($K210,'Tham chiếu'!$A$53:$A$61,1),MATCH(DS!$L210,'Tham chiếu'!$B$52:$T$52,1))</f>
        <v>2</v>
      </c>
      <c r="AM210" s="50">
        <v>1</v>
      </c>
      <c r="AN210" s="50">
        <f>INDEX(table2,MATCH($K210,'Tham chiếu'!$A$17:$A$25,1),MATCH(DS!$L210,'Tham chiếu'!$B$16:$S$16,1))</f>
        <v>1</v>
      </c>
      <c r="AO210" s="54">
        <v>1</v>
      </c>
      <c r="AP210" s="48">
        <f>INDEX(table3,MATCH($K210,'Tham chiếu'!$A$29:$A$37,1),MATCH(DS!$L210,'Tham chiếu'!$B$28:$T$28,1))</f>
        <v>2</v>
      </c>
      <c r="AQ210" s="48">
        <v>1</v>
      </c>
      <c r="AR210" s="77">
        <f>INDEX(table7,MATCH($K210,'Tham chiếu'!$A$78:$A$87,1),MATCH(DS!$L210,'Tham chiếu'!$B$77:$T$77,1))</f>
        <v>1</v>
      </c>
      <c r="AS210" s="49"/>
      <c r="AT210" s="48"/>
      <c r="AU210" s="57">
        <f t="shared" si="43"/>
        <v>2381000</v>
      </c>
      <c r="AV210" s="66">
        <v>2746000</v>
      </c>
      <c r="AW210" s="59" t="b">
        <f t="shared" si="38"/>
        <v>0</v>
      </c>
    </row>
    <row r="211" spans="1:49" ht="27" customHeight="1" x14ac:dyDescent="0.25">
      <c r="A211" s="3">
        <v>206</v>
      </c>
      <c r="B211" s="9" t="s">
        <v>123</v>
      </c>
      <c r="C211" s="9" t="s">
        <v>2252</v>
      </c>
      <c r="D211" s="9" t="s">
        <v>1110</v>
      </c>
      <c r="E211" s="9" t="str">
        <f t="shared" si="45"/>
        <v>PHẠM Minh Quân</v>
      </c>
      <c r="F211" s="9" t="b">
        <f t="shared" si="41"/>
        <v>0</v>
      </c>
      <c r="G211" s="9" t="s">
        <v>786</v>
      </c>
      <c r="H211" s="9" t="str">
        <f t="shared" si="44"/>
        <v>2017</v>
      </c>
      <c r="I211" s="9" t="s">
        <v>18</v>
      </c>
      <c r="J211" s="9" t="str">
        <f t="shared" si="46"/>
        <v>1CI6</v>
      </c>
      <c r="K211" s="48">
        <v>116</v>
      </c>
      <c r="L211" s="48">
        <v>26</v>
      </c>
      <c r="M211" s="9" t="s">
        <v>36</v>
      </c>
      <c r="N211" s="9" t="s">
        <v>37</v>
      </c>
      <c r="O211" s="9"/>
      <c r="P211" s="9"/>
      <c r="Q211" s="9"/>
      <c r="R211" s="9"/>
      <c r="S211" s="9" t="s">
        <v>787</v>
      </c>
      <c r="T211" s="9" t="s">
        <v>788</v>
      </c>
      <c r="U211" s="9" t="s">
        <v>789</v>
      </c>
      <c r="V211" s="30" t="s">
        <v>3837</v>
      </c>
      <c r="W211" s="9">
        <v>1</v>
      </c>
      <c r="X211" s="48">
        <f>INDEX(table1,MATCH($K211,'Tham chiếu'!$A$3:$A$13,1),MATCH(DS!$L211,'Tham chiếu'!$B$2:$M$2,1))</f>
        <v>50</v>
      </c>
      <c r="Y211" s="9"/>
      <c r="Z211" s="48"/>
      <c r="AA211" s="9">
        <v>2</v>
      </c>
      <c r="AB211" s="50" t="str">
        <f>INDEX(table2,MATCH($K211,'Tham chiếu'!$A$17:$A$25,1),MATCH(DS!$L211,'Tham chiếu'!$B$16:$S$16,1))</f>
        <v>2A</v>
      </c>
      <c r="AC211" s="9"/>
      <c r="AD211" s="73" t="str">
        <f>INDEX(table4,MATCH($K211,'Tham chiếu'!$A$41:$A$49,1),MATCH(DS!$L211,'Tham chiếu'!$B$40:$T$40,1))</f>
        <v>2B</v>
      </c>
      <c r="AE211" s="9">
        <v>2</v>
      </c>
      <c r="AF211" s="74" t="str">
        <f>INDEX(table3,MATCH($K211,'Tham chiếu'!$A$29:$A$37,1),MATCH(DS!$L211,'Tham chiếu'!$B$28:$T$28,1))</f>
        <v>2B</v>
      </c>
      <c r="AG211" s="9">
        <v>2</v>
      </c>
      <c r="AH211" s="48">
        <f>INDEX(table5,MATCH($K211,'Tham chiếu'!$A$53:$A$61,1),MATCH(DS!$L211,'Tham chiếu'!$B$52:$T$52,1))</f>
        <v>2</v>
      </c>
      <c r="AI211" s="9">
        <v>2</v>
      </c>
      <c r="AJ211" s="48">
        <f>INDEX(table5,MATCH($K211,'Tham chiếu'!$A$53:$A$61,1),MATCH(DS!$L211,'Tham chiếu'!$B$52:$T$52,1))</f>
        <v>2</v>
      </c>
      <c r="AK211" s="9">
        <v>1</v>
      </c>
      <c r="AL211" s="48">
        <f>INDEX(table5,MATCH($K211,'Tham chiếu'!$A$53:$A$61,1),MATCH(DS!$L211,'Tham chiếu'!$B$52:$T$52,1))</f>
        <v>2</v>
      </c>
      <c r="AM211" s="9">
        <v>1</v>
      </c>
      <c r="AN211" s="50" t="str">
        <f>INDEX(table2,MATCH($K211,'Tham chiếu'!$A$17:$A$25,1),MATCH(DS!$L211,'Tham chiếu'!$B$16:$S$16,1))</f>
        <v>2A</v>
      </c>
      <c r="AO211" s="9">
        <v>1</v>
      </c>
      <c r="AP211" s="48" t="str">
        <f>INDEX(table3,MATCH($K211,'Tham chiếu'!$A$29:$A$37,1),MATCH(DS!$L211,'Tham chiếu'!$B$28:$T$28,1))</f>
        <v>2B</v>
      </c>
      <c r="AQ211" s="48">
        <v>1</v>
      </c>
      <c r="AR211" s="77">
        <f>INDEX(table7,MATCH($K211,'Tham chiếu'!$A$78:$A$87,1),MATCH(DS!$L211,'Tham chiếu'!$B$77:$T$77,1))</f>
        <v>1</v>
      </c>
      <c r="AS211" s="9">
        <v>1</v>
      </c>
      <c r="AT211" s="48">
        <f>INDEX(table6,MATCH($K211,'Tham chiếu'!$A$65:$A$74,1),MATCH(DS!$L211,'Tham chiếu'!$B$64:$T$64,1))</f>
        <v>2</v>
      </c>
      <c r="AU211" s="57">
        <f t="shared" si="43"/>
        <v>3024000</v>
      </c>
      <c r="AV211" s="58">
        <v>1635000</v>
      </c>
      <c r="AW211" s="59" t="b">
        <f t="shared" si="38"/>
        <v>0</v>
      </c>
    </row>
    <row r="212" spans="1:49" ht="27.6" customHeight="1" x14ac:dyDescent="0.25">
      <c r="A212" s="3">
        <v>207</v>
      </c>
      <c r="B212" s="9" t="s">
        <v>123</v>
      </c>
      <c r="C212" s="9" t="s">
        <v>934</v>
      </c>
      <c r="D212" s="9" t="s">
        <v>619</v>
      </c>
      <c r="E212" s="9" t="str">
        <f t="shared" si="45"/>
        <v>Nguyễn Linh Thư</v>
      </c>
      <c r="F212" s="9" t="b">
        <f t="shared" si="41"/>
        <v>0</v>
      </c>
      <c r="G212" s="9" t="s">
        <v>534</v>
      </c>
      <c r="H212" s="9" t="str">
        <f t="shared" si="44"/>
        <v>2017</v>
      </c>
      <c r="I212" s="9" t="s">
        <v>44</v>
      </c>
      <c r="J212" s="9" t="str">
        <f t="shared" si="46"/>
        <v>1CI6</v>
      </c>
      <c r="K212" s="48">
        <v>120</v>
      </c>
      <c r="L212" s="48">
        <v>19</v>
      </c>
      <c r="M212" s="9" t="s">
        <v>36</v>
      </c>
      <c r="N212" s="9" t="s">
        <v>37</v>
      </c>
      <c r="O212" s="9"/>
      <c r="P212" s="9"/>
      <c r="Q212" s="9"/>
      <c r="R212" s="9"/>
      <c r="S212" s="9" t="s">
        <v>935</v>
      </c>
      <c r="T212" s="9" t="s">
        <v>936</v>
      </c>
      <c r="U212" s="9" t="s">
        <v>937</v>
      </c>
      <c r="V212" s="30" t="s">
        <v>3827</v>
      </c>
      <c r="W212" s="9">
        <v>1</v>
      </c>
      <c r="X212" s="48">
        <f>INDEX(table1,MATCH($K212,'Tham chiếu'!$A$3:$A$13,1),MATCH(DS!$L212,'Tham chiếu'!$B$2:$M$2,1))</f>
        <v>50</v>
      </c>
      <c r="Y212" s="9">
        <v>1</v>
      </c>
      <c r="Z212" s="48">
        <f>INDEX(table1,MATCH($K212,'Tham chiếu'!$A$3:$A$13,1),MATCH(DS!$L212,'Tham chiếu'!$B$2:$M$2,1))</f>
        <v>50</v>
      </c>
      <c r="AA212" s="9">
        <v>1</v>
      </c>
      <c r="AB212" s="50" t="str">
        <f>INDEX(table2,MATCH($K212,'Tham chiếu'!$A$17:$A$25,1),MATCH(DS!$L212,'Tham chiếu'!$B$16:$S$16,1))</f>
        <v>2A</v>
      </c>
      <c r="AC212" s="9">
        <v>2</v>
      </c>
      <c r="AD212" s="73" t="str">
        <f>INDEX(table4,MATCH($K212,'Tham chiếu'!$A$41:$A$49,1),MATCH(DS!$L212,'Tham chiếu'!$B$40:$T$40,1))</f>
        <v>2A</v>
      </c>
      <c r="AE212" s="9"/>
      <c r="AF212" s="74"/>
      <c r="AG212" s="9">
        <v>2</v>
      </c>
      <c r="AH212" s="48">
        <f>INDEX(table5,MATCH($K212,'Tham chiếu'!$A$53:$A$61,1),MATCH(DS!$L212,'Tham chiếu'!$B$52:$T$52,1))</f>
        <v>2</v>
      </c>
      <c r="AI212" s="9">
        <v>2</v>
      </c>
      <c r="AJ212" s="48">
        <f>INDEX(table5,MATCH($K212,'Tham chiếu'!$A$53:$A$61,1),MATCH(DS!$L212,'Tham chiếu'!$B$52:$T$52,1))</f>
        <v>2</v>
      </c>
      <c r="AK212" s="9">
        <v>1</v>
      </c>
      <c r="AL212" s="48">
        <f>INDEX(table5,MATCH($K212,'Tham chiếu'!$A$53:$A$61,1),MATCH(DS!$L212,'Tham chiếu'!$B$52:$T$52,1))</f>
        <v>2</v>
      </c>
      <c r="AM212" s="9">
        <v>1</v>
      </c>
      <c r="AN212" s="50" t="str">
        <f>INDEX(table2,MATCH($K212,'Tham chiếu'!$A$17:$A$25,1),MATCH(DS!$L212,'Tham chiếu'!$B$16:$S$16,1))</f>
        <v>2A</v>
      </c>
      <c r="AO212" s="9">
        <v>1</v>
      </c>
      <c r="AP212" s="48" t="str">
        <f>INDEX(table3,MATCH($K212,'Tham chiếu'!$A$29:$A$37,1),MATCH(DS!$L212,'Tham chiếu'!$B$28:$T$28,1))</f>
        <v>2A</v>
      </c>
      <c r="AQ212" s="48">
        <v>1</v>
      </c>
      <c r="AR212" s="77">
        <f>INDEX(table7,MATCH($K212,'Tham chiếu'!$A$78:$A$87,1),MATCH(DS!$L212,'Tham chiếu'!$B$77:$T$77,1))</f>
        <v>1</v>
      </c>
      <c r="AS212" s="9">
        <v>1</v>
      </c>
      <c r="AT212" s="48">
        <f>INDEX(table6,MATCH($K212,'Tham chiếu'!$A$65:$A$74,1),MATCH(DS!$L212,'Tham chiếu'!$B$64:$T$64,1))</f>
        <v>2</v>
      </c>
      <c r="AU212" s="57">
        <f t="shared" si="43"/>
        <v>2882000</v>
      </c>
      <c r="AV212" s="58">
        <v>4657000</v>
      </c>
      <c r="AW212" s="59" t="b">
        <f t="shared" si="38"/>
        <v>0</v>
      </c>
    </row>
    <row r="213" spans="1:49" ht="27.6" customHeight="1" x14ac:dyDescent="0.25">
      <c r="A213" s="3">
        <v>208</v>
      </c>
      <c r="B213" s="9" t="s">
        <v>16</v>
      </c>
      <c r="C213" s="9" t="s">
        <v>795</v>
      </c>
      <c r="D213" s="9" t="s">
        <v>736</v>
      </c>
      <c r="E213" s="9" t="str">
        <f t="shared" si="45"/>
        <v>Phạm Minh Trí</v>
      </c>
      <c r="F213" s="9" t="b">
        <f t="shared" si="41"/>
        <v>0</v>
      </c>
      <c r="G213" s="9" t="s">
        <v>796</v>
      </c>
      <c r="H213" s="9" t="str">
        <f t="shared" si="44"/>
        <v>2017</v>
      </c>
      <c r="I213" s="9" t="s">
        <v>18</v>
      </c>
      <c r="J213" s="9" t="str">
        <f t="shared" si="46"/>
        <v>1CI6</v>
      </c>
      <c r="K213" s="48">
        <v>120</v>
      </c>
      <c r="L213" s="48">
        <v>23</v>
      </c>
      <c r="M213" s="9" t="s">
        <v>36</v>
      </c>
      <c r="N213" s="9" t="s">
        <v>37</v>
      </c>
      <c r="O213" s="9"/>
      <c r="P213" s="9"/>
      <c r="Q213" s="9"/>
      <c r="R213" s="9"/>
      <c r="S213" s="9" t="s">
        <v>797</v>
      </c>
      <c r="T213" s="9" t="s">
        <v>798</v>
      </c>
      <c r="U213" s="9" t="s">
        <v>799</v>
      </c>
      <c r="V213" s="30" t="s">
        <v>3838</v>
      </c>
      <c r="W213" s="9">
        <v>1</v>
      </c>
      <c r="X213" s="48">
        <f>INDEX(table1,MATCH($K213,'Tham chiếu'!$A$3:$A$13,1),MATCH(DS!$L213,'Tham chiếu'!$B$2:$M$2,1))</f>
        <v>50</v>
      </c>
      <c r="Y213" s="9">
        <v>2</v>
      </c>
      <c r="Z213" s="48">
        <f>INDEX(table1,MATCH($K213,'Tham chiếu'!$A$3:$A$13,1),MATCH(DS!$L213,'Tham chiếu'!$B$2:$M$2,1))</f>
        <v>50</v>
      </c>
      <c r="AA213" s="9">
        <v>2</v>
      </c>
      <c r="AB213" s="50" t="str">
        <f>INDEX(table2,MATCH($K213,'Tham chiếu'!$A$17:$A$25,1),MATCH(DS!$L213,'Tham chiếu'!$B$16:$S$16,1))</f>
        <v>2A</v>
      </c>
      <c r="AC213" s="9"/>
      <c r="AD213" s="73" t="str">
        <f>INDEX(table4,MATCH($K213,'Tham chiếu'!$A$41:$A$49,1),MATCH(DS!$L213,'Tham chiếu'!$B$40:$T$40,1))</f>
        <v>2A</v>
      </c>
      <c r="AE213" s="9">
        <v>1</v>
      </c>
      <c r="AF213" s="74" t="str">
        <f>INDEX(table3,MATCH($K213,'Tham chiếu'!$A$29:$A$37,1),MATCH(DS!$L213,'Tham chiếu'!$B$28:$T$28,1))</f>
        <v>2A</v>
      </c>
      <c r="AG213" s="9">
        <v>1</v>
      </c>
      <c r="AH213" s="48">
        <f>INDEX(table5,MATCH($K213,'Tham chiếu'!$A$53:$A$61,1),MATCH(DS!$L213,'Tham chiếu'!$B$52:$T$52,1))</f>
        <v>3</v>
      </c>
      <c r="AI213" s="9">
        <v>2</v>
      </c>
      <c r="AJ213" s="48">
        <f>INDEX(table5,MATCH($K213,'Tham chiếu'!$A$53:$A$61,1),MATCH(DS!$L213,'Tham chiếu'!$B$52:$T$52,1))</f>
        <v>3</v>
      </c>
      <c r="AK213" s="9">
        <v>1</v>
      </c>
      <c r="AL213" s="48">
        <f>INDEX(table5,MATCH($K213,'Tham chiếu'!$A$53:$A$61,1),MATCH(DS!$L213,'Tham chiếu'!$B$52:$T$52,1))</f>
        <v>3</v>
      </c>
      <c r="AM213" s="9">
        <v>1</v>
      </c>
      <c r="AN213" s="50" t="str">
        <f>INDEX(table2,MATCH($K213,'Tham chiếu'!$A$17:$A$25,1),MATCH(DS!$L213,'Tham chiếu'!$B$16:$S$16,1))</f>
        <v>2A</v>
      </c>
      <c r="AO213" s="9">
        <v>1</v>
      </c>
      <c r="AP213" s="48" t="str">
        <f>INDEX(table3,MATCH($K213,'Tham chiếu'!$A$29:$A$37,1),MATCH(DS!$L213,'Tham chiếu'!$B$28:$T$28,1))</f>
        <v>2A</v>
      </c>
      <c r="AQ213" s="48">
        <v>1</v>
      </c>
      <c r="AR213" s="77">
        <f>INDEX(table7,MATCH($K213,'Tham chiếu'!$A$78:$A$87,1),MATCH(DS!$L213,'Tham chiếu'!$B$77:$T$77,1))</f>
        <v>1</v>
      </c>
      <c r="AS213" s="9">
        <v>1</v>
      </c>
      <c r="AT213" s="48">
        <f>INDEX(table6,MATCH($K213,'Tham chiếu'!$A$65:$A$74,1),MATCH(DS!$L213,'Tham chiếu'!$B$64:$T$64,1))</f>
        <v>2</v>
      </c>
      <c r="AU213" s="57">
        <f t="shared" si="43"/>
        <v>3014000</v>
      </c>
      <c r="AV213" s="58">
        <v>3161000</v>
      </c>
      <c r="AW213" s="59" t="b">
        <f t="shared" si="38"/>
        <v>0</v>
      </c>
    </row>
    <row r="214" spans="1:49" ht="27.6" customHeight="1" x14ac:dyDescent="0.25">
      <c r="A214" s="3">
        <v>209</v>
      </c>
      <c r="B214" s="9" t="s">
        <v>123</v>
      </c>
      <c r="C214" s="9" t="s">
        <v>1105</v>
      </c>
      <c r="D214" s="9" t="s">
        <v>1106</v>
      </c>
      <c r="E214" s="9" t="str">
        <f t="shared" si="45"/>
        <v>Trần Vũ</v>
      </c>
      <c r="F214" s="9" t="b">
        <f t="shared" si="41"/>
        <v>0</v>
      </c>
      <c r="G214" s="9" t="s">
        <v>725</v>
      </c>
      <c r="H214" s="9" t="str">
        <f t="shared" si="44"/>
        <v>2017</v>
      </c>
      <c r="I214" s="9" t="s">
        <v>18</v>
      </c>
      <c r="J214" s="9" t="str">
        <f t="shared" si="46"/>
        <v>1CI6</v>
      </c>
      <c r="K214" s="48">
        <v>120</v>
      </c>
      <c r="L214" s="48">
        <v>23.5</v>
      </c>
      <c r="M214" s="9" t="s">
        <v>36</v>
      </c>
      <c r="N214" s="9" t="s">
        <v>37</v>
      </c>
      <c r="O214" s="9"/>
      <c r="P214" s="9"/>
      <c r="Q214" s="9"/>
      <c r="R214" s="9"/>
      <c r="S214" s="9" t="s">
        <v>1107</v>
      </c>
      <c r="T214" s="9" t="s">
        <v>1108</v>
      </c>
      <c r="U214" s="9" t="s">
        <v>1109</v>
      </c>
      <c r="V214" s="30" t="s">
        <v>3839</v>
      </c>
      <c r="W214" s="9"/>
      <c r="X214" s="48"/>
      <c r="Y214" s="9">
        <v>1</v>
      </c>
      <c r="Z214" s="48">
        <f>INDEX(table1,MATCH($K214,'Tham chiếu'!$A$3:$A$13,1),MATCH(DS!$L214,'Tham chiếu'!$B$2:$M$2,1))</f>
        <v>50</v>
      </c>
      <c r="AA214" s="9">
        <v>1</v>
      </c>
      <c r="AB214" s="50" t="str">
        <f>INDEX(table2,MATCH($K214,'Tham chiếu'!$A$17:$A$25,1),MATCH(DS!$L214,'Tham chiếu'!$B$16:$S$16,1))</f>
        <v>2A</v>
      </c>
      <c r="AC214" s="9"/>
      <c r="AD214" s="73" t="str">
        <f>INDEX(table4,MATCH($K214,'Tham chiếu'!$A$41:$A$49,1),MATCH(DS!$L214,'Tham chiếu'!$B$40:$T$40,1))</f>
        <v>2A</v>
      </c>
      <c r="AE214" s="9">
        <v>2</v>
      </c>
      <c r="AF214" s="74" t="str">
        <f>INDEX(table3,MATCH($K214,'Tham chiếu'!$A$29:$A$37,1),MATCH(DS!$L214,'Tham chiếu'!$B$28:$T$28,1))</f>
        <v>2A</v>
      </c>
      <c r="AG214" s="9">
        <v>1</v>
      </c>
      <c r="AH214" s="48">
        <f>INDEX(table5,MATCH($K214,'Tham chiếu'!$A$53:$A$61,1),MATCH(DS!$L214,'Tham chiếu'!$B$52:$T$52,1))</f>
        <v>3</v>
      </c>
      <c r="AI214" s="9">
        <v>2</v>
      </c>
      <c r="AJ214" s="48">
        <f>INDEX(table5,MATCH($K214,'Tham chiếu'!$A$53:$A$61,1),MATCH(DS!$L214,'Tham chiếu'!$B$52:$T$52,1))</f>
        <v>3</v>
      </c>
      <c r="AK214" s="9">
        <v>2</v>
      </c>
      <c r="AL214" s="48">
        <f>INDEX(table5,MATCH($K214,'Tham chiếu'!$A$53:$A$61,1),MATCH(DS!$L214,'Tham chiếu'!$B$52:$T$52,1))</f>
        <v>3</v>
      </c>
      <c r="AM214" s="9">
        <v>2</v>
      </c>
      <c r="AN214" s="50" t="str">
        <f>INDEX(table2,MATCH($K214,'Tham chiếu'!$A$17:$A$25,1),MATCH(DS!$L214,'Tham chiếu'!$B$16:$S$16,1))</f>
        <v>2A</v>
      </c>
      <c r="AO214" s="9">
        <v>1</v>
      </c>
      <c r="AP214" s="48" t="str">
        <f>INDEX(table3,MATCH($K214,'Tham chiếu'!$A$29:$A$37,1),MATCH(DS!$L214,'Tham chiếu'!$B$28:$T$28,1))</f>
        <v>2A</v>
      </c>
      <c r="AQ214" s="48">
        <v>1</v>
      </c>
      <c r="AR214" s="77">
        <f>INDEX(table7,MATCH($K214,'Tham chiếu'!$A$78:$A$87,1),MATCH(DS!$L214,'Tham chiếu'!$B$77:$T$77,1))</f>
        <v>1</v>
      </c>
      <c r="AS214" s="9">
        <v>1</v>
      </c>
      <c r="AT214" s="48">
        <f>INDEX(table6,MATCH($K214,'Tham chiếu'!$A$65:$A$74,1),MATCH(DS!$L214,'Tham chiếu'!$B$64:$T$64,1))</f>
        <v>2</v>
      </c>
      <c r="AU214" s="57">
        <f t="shared" si="43"/>
        <v>2861000</v>
      </c>
      <c r="AV214" s="58">
        <v>2687000</v>
      </c>
      <c r="AW214" s="59" t="b">
        <f t="shared" si="38"/>
        <v>0</v>
      </c>
    </row>
    <row r="215" spans="1:49" ht="27.6" customHeight="1" x14ac:dyDescent="0.25">
      <c r="A215" s="3">
        <v>210</v>
      </c>
      <c r="B215" s="9" t="s">
        <v>123</v>
      </c>
      <c r="C215" s="9" t="s">
        <v>587</v>
      </c>
      <c r="D215" s="9" t="s">
        <v>148</v>
      </c>
      <c r="E215" s="9" t="str">
        <f t="shared" si="45"/>
        <v>Vũ tường Vy</v>
      </c>
      <c r="F215" s="9" t="b">
        <f t="shared" si="41"/>
        <v>0</v>
      </c>
      <c r="G215" s="9" t="s">
        <v>588</v>
      </c>
      <c r="H215" s="9" t="str">
        <f t="shared" si="44"/>
        <v>2017</v>
      </c>
      <c r="I215" s="9" t="s">
        <v>44</v>
      </c>
      <c r="J215" s="9" t="str">
        <f t="shared" si="46"/>
        <v>1CI6</v>
      </c>
      <c r="K215" s="48">
        <v>118</v>
      </c>
      <c r="L215" s="48">
        <v>22</v>
      </c>
      <c r="M215" s="9" t="s">
        <v>36</v>
      </c>
      <c r="N215" s="9" t="s">
        <v>37</v>
      </c>
      <c r="O215" s="9"/>
      <c r="P215" s="9"/>
      <c r="Q215" s="9"/>
      <c r="R215" s="9"/>
      <c r="S215" s="9" t="s">
        <v>589</v>
      </c>
      <c r="T215" s="9" t="s">
        <v>590</v>
      </c>
      <c r="U215" s="9" t="s">
        <v>591</v>
      </c>
      <c r="V215" s="30" t="s">
        <v>3840</v>
      </c>
      <c r="W215" s="9">
        <v>1</v>
      </c>
      <c r="X215" s="48">
        <f>INDEX(table1,MATCH($K215,'Tham chiếu'!$A$3:$A$13,1),MATCH(DS!$L215,'Tham chiếu'!$B$2:$M$2,1))</f>
        <v>50</v>
      </c>
      <c r="Y215" s="9">
        <v>1</v>
      </c>
      <c r="Z215" s="48">
        <f>INDEX(table1,MATCH($K215,'Tham chiếu'!$A$3:$A$13,1),MATCH(DS!$L215,'Tham chiếu'!$B$2:$M$2,1))</f>
        <v>50</v>
      </c>
      <c r="AA215" s="9">
        <v>1</v>
      </c>
      <c r="AB215" s="50">
        <f>INDEX(table2,MATCH($K215,'Tham chiếu'!$A$17:$A$25,1),MATCH(DS!$L215,'Tham chiếu'!$B$16:$S$16,1))</f>
        <v>1</v>
      </c>
      <c r="AC215" s="9">
        <v>1</v>
      </c>
      <c r="AD215" s="73">
        <f>INDEX(table4,MATCH($K215,'Tham chiếu'!$A$41:$A$49,1),MATCH(DS!$L215,'Tham chiếu'!$B$40:$T$40,1))</f>
        <v>1</v>
      </c>
      <c r="AE215" s="9">
        <v>1</v>
      </c>
      <c r="AF215" s="74">
        <f>INDEX(table3,MATCH($K215,'Tham chiếu'!$A$29:$A$37,1),MATCH(DS!$L215,'Tham chiếu'!$B$28:$T$28,1))</f>
        <v>1</v>
      </c>
      <c r="AG215" s="9">
        <v>1</v>
      </c>
      <c r="AH215" s="48">
        <f>INDEX(table5,MATCH($K215,'Tham chiếu'!$A$53:$A$61,1),MATCH(DS!$L215,'Tham chiếu'!$B$52:$T$52,1))</f>
        <v>1</v>
      </c>
      <c r="AI215" s="9">
        <v>2</v>
      </c>
      <c r="AJ215" s="48">
        <f>INDEX(table5,MATCH($K215,'Tham chiếu'!$A$53:$A$61,1),MATCH(DS!$L215,'Tham chiếu'!$B$52:$T$52,1))</f>
        <v>1</v>
      </c>
      <c r="AK215" s="9">
        <v>1</v>
      </c>
      <c r="AL215" s="48">
        <f>INDEX(table5,MATCH($K215,'Tham chiếu'!$A$53:$A$61,1),MATCH(DS!$L215,'Tham chiếu'!$B$52:$T$52,1))</f>
        <v>1</v>
      </c>
      <c r="AM215" s="9">
        <v>1</v>
      </c>
      <c r="AN215" s="50">
        <f>INDEX(table2,MATCH($K215,'Tham chiếu'!$A$17:$A$25,1),MATCH(DS!$L215,'Tham chiếu'!$B$16:$S$16,1))</f>
        <v>1</v>
      </c>
      <c r="AO215" s="9">
        <v>1</v>
      </c>
      <c r="AP215" s="48">
        <f>INDEX(table3,MATCH($K215,'Tham chiếu'!$A$29:$A$37,1),MATCH(DS!$L215,'Tham chiếu'!$B$28:$T$28,1))</f>
        <v>1</v>
      </c>
      <c r="AQ215" s="48">
        <v>1</v>
      </c>
      <c r="AR215" s="77">
        <f>INDEX(table7,MATCH($K215,'Tham chiếu'!$A$78:$A$87,1),MATCH(DS!$L215,'Tham chiếu'!$B$77:$T$77,1))</f>
        <v>1</v>
      </c>
      <c r="AS215" s="9">
        <v>1</v>
      </c>
      <c r="AT215" s="48">
        <f>INDEX(table6,MATCH($K215,'Tham chiếu'!$A$65:$A$74,1),MATCH(DS!$L215,'Tham chiếu'!$B$64:$T$64,1))</f>
        <v>1</v>
      </c>
      <c r="AU215" s="57">
        <f t="shared" si="43"/>
        <v>2719000</v>
      </c>
      <c r="AV215" s="58">
        <v>1935000</v>
      </c>
      <c r="AW215" s="59" t="b">
        <f t="shared" si="38"/>
        <v>0</v>
      </c>
    </row>
    <row r="216" spans="1:49" ht="23.45" customHeight="1" x14ac:dyDescent="0.25">
      <c r="A216" s="3">
        <v>211</v>
      </c>
      <c r="B216" s="9" t="s">
        <v>123</v>
      </c>
      <c r="C216" s="9" t="s">
        <v>1464</v>
      </c>
      <c r="D216" s="9" t="s">
        <v>219</v>
      </c>
      <c r="E216" s="9" t="str">
        <f t="shared" si="45"/>
        <v>Hoàng Trúc An</v>
      </c>
      <c r="F216" s="9" t="b">
        <f t="shared" si="41"/>
        <v>0</v>
      </c>
      <c r="G216" s="9" t="s">
        <v>1465</v>
      </c>
      <c r="H216" s="9" t="str">
        <f t="shared" si="44"/>
        <v>2017</v>
      </c>
      <c r="I216" s="9" t="s">
        <v>44</v>
      </c>
      <c r="J216" s="9" t="str">
        <f t="shared" si="46"/>
        <v>1CI7</v>
      </c>
      <c r="K216" s="48">
        <v>123</v>
      </c>
      <c r="L216" s="48">
        <v>26</v>
      </c>
      <c r="M216" s="9" t="s">
        <v>36</v>
      </c>
      <c r="N216" s="9" t="s">
        <v>227</v>
      </c>
      <c r="O216" s="9"/>
      <c r="P216" s="9"/>
      <c r="Q216" s="9"/>
      <c r="R216" s="9"/>
      <c r="S216" s="9" t="s">
        <v>1466</v>
      </c>
      <c r="T216" s="9" t="s">
        <v>1467</v>
      </c>
      <c r="U216" s="9" t="s">
        <v>1468</v>
      </c>
      <c r="V216" s="30" t="s">
        <v>3841</v>
      </c>
      <c r="W216" s="9"/>
      <c r="X216" s="48"/>
      <c r="Y216" s="9">
        <v>1</v>
      </c>
      <c r="Z216" s="48">
        <f>INDEX(table1,MATCH($K216,'Tham chiếu'!$A$3:$A$13,1),MATCH(DS!$L216,'Tham chiếu'!$B$2:$M$2,1))</f>
        <v>50</v>
      </c>
      <c r="AA216" s="9"/>
      <c r="AB216" s="50"/>
      <c r="AC216" s="9">
        <v>2</v>
      </c>
      <c r="AD216" s="73" t="str">
        <f>INDEX(table4,MATCH($K216,'Tham chiếu'!$A$41:$A$49,1),MATCH(DS!$L216,'Tham chiếu'!$B$40:$T$40,1))</f>
        <v>2B</v>
      </c>
      <c r="AE216" s="9"/>
      <c r="AF216" s="74"/>
      <c r="AG216" s="9">
        <v>1</v>
      </c>
      <c r="AH216" s="48">
        <f>INDEX(table5,MATCH($K216,'Tham chiếu'!$A$53:$A$61,1),MATCH(DS!$L216,'Tham chiếu'!$B$52:$T$52,1))</f>
        <v>3</v>
      </c>
      <c r="AI216" s="9">
        <v>2</v>
      </c>
      <c r="AJ216" s="48">
        <f>INDEX(table5,MATCH($K216,'Tham chiếu'!$A$53:$A$61,1),MATCH(DS!$L216,'Tham chiếu'!$B$52:$T$52,1))</f>
        <v>3</v>
      </c>
      <c r="AK216" s="9">
        <v>1</v>
      </c>
      <c r="AL216" s="48">
        <f>INDEX(table5,MATCH($K216,'Tham chiếu'!$A$53:$A$61,1),MATCH(DS!$L216,'Tham chiếu'!$B$52:$T$52,1))</f>
        <v>3</v>
      </c>
      <c r="AM216" s="9">
        <v>1</v>
      </c>
      <c r="AN216" s="50" t="str">
        <f>INDEX(table2,MATCH($K216,'Tham chiếu'!$A$17:$A$25,1),MATCH(DS!$L216,'Tham chiếu'!$B$16:$S$16,1))</f>
        <v>2A</v>
      </c>
      <c r="AO216" s="9">
        <v>1</v>
      </c>
      <c r="AP216" s="48" t="str">
        <f>INDEX(table3,MATCH($K216,'Tham chiếu'!$A$29:$A$37,1),MATCH(DS!$L216,'Tham chiếu'!$B$28:$T$28,1))</f>
        <v>2A</v>
      </c>
      <c r="AQ216" s="48">
        <v>1</v>
      </c>
      <c r="AR216" s="77">
        <f>INDEX(table7,MATCH($K216,'Tham chiếu'!$A$78:$A$87,1),MATCH(DS!$L216,'Tham chiếu'!$B$77:$T$77,1))</f>
        <v>2</v>
      </c>
      <c r="AS216" s="9">
        <v>1</v>
      </c>
      <c r="AT216" s="48">
        <f>INDEX(table6,MATCH($K216,'Tham chiếu'!$A$65:$A$74,1),MATCH(DS!$L216,'Tham chiếu'!$B$64:$T$64,1))</f>
        <v>2</v>
      </c>
      <c r="AU216" s="57">
        <f t="shared" si="43"/>
        <v>2209000</v>
      </c>
      <c r="AV216" s="58">
        <v>2122000</v>
      </c>
      <c r="AW216" s="59" t="b">
        <f t="shared" si="38"/>
        <v>0</v>
      </c>
    </row>
    <row r="217" spans="1:49" ht="27.6" customHeight="1" x14ac:dyDescent="0.25">
      <c r="A217" s="3">
        <v>212</v>
      </c>
      <c r="B217" s="9" t="s">
        <v>123</v>
      </c>
      <c r="C217" s="9" t="s">
        <v>2371</v>
      </c>
      <c r="D217" s="9" t="s">
        <v>219</v>
      </c>
      <c r="E217" s="9" t="str">
        <f t="shared" si="45"/>
        <v>Huỳnh Diệp An</v>
      </c>
      <c r="F217" s="9" t="b">
        <f t="shared" si="41"/>
        <v>0</v>
      </c>
      <c r="G217" s="9" t="s">
        <v>2378</v>
      </c>
      <c r="H217" s="9" t="str">
        <f t="shared" si="44"/>
        <v>2017</v>
      </c>
      <c r="I217" s="9" t="s">
        <v>44</v>
      </c>
      <c r="J217" s="9" t="str">
        <f t="shared" si="46"/>
        <v>1CI7</v>
      </c>
      <c r="K217" s="9">
        <v>120</v>
      </c>
      <c r="L217" s="9">
        <v>23</v>
      </c>
      <c r="M217" s="9" t="s">
        <v>36</v>
      </c>
      <c r="N217" s="9" t="s">
        <v>227</v>
      </c>
      <c r="O217" s="9"/>
      <c r="P217" s="9"/>
      <c r="Q217" s="9"/>
      <c r="R217" s="9"/>
      <c r="S217" s="9" t="s">
        <v>2739</v>
      </c>
      <c r="T217" s="9" t="s">
        <v>2740</v>
      </c>
      <c r="U217" s="9" t="s">
        <v>2741</v>
      </c>
      <c r="V217" s="30" t="s">
        <v>3757</v>
      </c>
      <c r="W217" s="48">
        <v>1</v>
      </c>
      <c r="X217" s="48">
        <f>INDEX(table1,MATCH($K217,'Tham chiếu'!$A$3:$A$13,1),MATCH(DS!$L217,'Tham chiếu'!$B$2:$M$2,1))</f>
        <v>50</v>
      </c>
      <c r="Y217" s="49">
        <v>1</v>
      </c>
      <c r="Z217" s="48">
        <f>INDEX(table1,MATCH($K217,'Tham chiếu'!$A$3:$A$13,1),MATCH(DS!$L217,'Tham chiếu'!$B$2:$M$2,1))</f>
        <v>50</v>
      </c>
      <c r="AA217" s="50">
        <v>1</v>
      </c>
      <c r="AB217" s="50" t="str">
        <f>INDEX(table2,MATCH($K217,'Tham chiếu'!$A$17:$A$25,1),MATCH(DS!$L217,'Tham chiếu'!$B$16:$S$16,1))</f>
        <v>2A</v>
      </c>
      <c r="AC217" s="53">
        <v>2</v>
      </c>
      <c r="AD217" s="73" t="str">
        <f>INDEX(table4,MATCH($K217,'Tham chiếu'!$A$41:$A$49,1),MATCH(DS!$L217,'Tham chiếu'!$B$40:$T$40,1))</f>
        <v>2A</v>
      </c>
      <c r="AE217" s="54"/>
      <c r="AF217" s="74"/>
      <c r="AG217" s="48">
        <v>1</v>
      </c>
      <c r="AH217" s="48">
        <f>INDEX(table5,MATCH($K217,'Tham chiếu'!$A$53:$A$61,1),MATCH(DS!$L217,'Tham chiếu'!$B$52:$T$52,1))</f>
        <v>3</v>
      </c>
      <c r="AI217" s="49">
        <v>2</v>
      </c>
      <c r="AJ217" s="48">
        <f>INDEX(table5,MATCH($K217,'Tham chiếu'!$A$53:$A$61,1),MATCH(DS!$L217,'Tham chiếu'!$B$52:$T$52,1))</f>
        <v>3</v>
      </c>
      <c r="AK217" s="53">
        <v>1</v>
      </c>
      <c r="AL217" s="48">
        <f>INDEX(table5,MATCH($K217,'Tham chiếu'!$A$53:$A$61,1),MATCH(DS!$L217,'Tham chiếu'!$B$52:$T$52,1))</f>
        <v>3</v>
      </c>
      <c r="AM217" s="50">
        <v>1</v>
      </c>
      <c r="AN217" s="50" t="str">
        <f>INDEX(table2,MATCH($K217,'Tham chiếu'!$A$17:$A$25,1),MATCH(DS!$L217,'Tham chiếu'!$B$16:$S$16,1))</f>
        <v>2A</v>
      </c>
      <c r="AO217" s="54">
        <v>1</v>
      </c>
      <c r="AP217" s="48" t="str">
        <f>INDEX(table3,MATCH($K217,'Tham chiếu'!$A$29:$A$37,1),MATCH(DS!$L217,'Tham chiếu'!$B$28:$T$28,1))</f>
        <v>2A</v>
      </c>
      <c r="AQ217" s="48">
        <v>1</v>
      </c>
      <c r="AR217" s="77">
        <f>INDEX(table7,MATCH($K217,'Tham chiếu'!$A$78:$A$87,1),MATCH(DS!$L217,'Tham chiếu'!$B$77:$T$77,1))</f>
        <v>1</v>
      </c>
      <c r="AS217" s="49"/>
      <c r="AT217" s="48"/>
      <c r="AU217" s="57">
        <f t="shared" si="43"/>
        <v>2317000</v>
      </c>
      <c r="AV217" s="58">
        <v>2867000</v>
      </c>
      <c r="AW217" s="59" t="b">
        <f t="shared" si="38"/>
        <v>0</v>
      </c>
    </row>
    <row r="218" spans="1:49" ht="27.6" customHeight="1" x14ac:dyDescent="0.25">
      <c r="A218" s="3">
        <v>213</v>
      </c>
      <c r="B218" s="9" t="s">
        <v>123</v>
      </c>
      <c r="C218" s="9" t="s">
        <v>852</v>
      </c>
      <c r="D218" s="9" t="s">
        <v>166</v>
      </c>
      <c r="E218" s="9" t="str">
        <f t="shared" si="45"/>
        <v>Bùi Tuấn Anh</v>
      </c>
      <c r="F218" s="9" t="b">
        <f t="shared" si="41"/>
        <v>0</v>
      </c>
      <c r="G218" s="9" t="s">
        <v>853</v>
      </c>
      <c r="H218" s="9" t="str">
        <f t="shared" si="44"/>
        <v>2017</v>
      </c>
      <c r="I218" s="9" t="s">
        <v>18</v>
      </c>
      <c r="J218" s="9" t="str">
        <f t="shared" si="46"/>
        <v>1CI7</v>
      </c>
      <c r="K218" s="48">
        <v>120</v>
      </c>
      <c r="L218" s="48">
        <v>22</v>
      </c>
      <c r="M218" s="9" t="s">
        <v>36</v>
      </c>
      <c r="N218" s="9" t="s">
        <v>227</v>
      </c>
      <c r="O218" s="9"/>
      <c r="P218" s="9"/>
      <c r="Q218" s="9"/>
      <c r="R218" s="9"/>
      <c r="S218" s="9" t="s">
        <v>854</v>
      </c>
      <c r="T218" s="9" t="s">
        <v>855</v>
      </c>
      <c r="U218" s="9" t="s">
        <v>856</v>
      </c>
      <c r="V218" s="30" t="s">
        <v>3842</v>
      </c>
      <c r="W218" s="9">
        <v>1</v>
      </c>
      <c r="X218" s="48">
        <f>INDEX(table1,MATCH($K218,'Tham chiếu'!$A$3:$A$13,1),MATCH(DS!$L218,'Tham chiếu'!$B$2:$M$2,1))</f>
        <v>50</v>
      </c>
      <c r="Y218" s="9">
        <v>1</v>
      </c>
      <c r="Z218" s="48">
        <f>INDEX(table1,MATCH($K218,'Tham chiếu'!$A$3:$A$13,1),MATCH(DS!$L218,'Tham chiếu'!$B$2:$M$2,1))</f>
        <v>50</v>
      </c>
      <c r="AA218" s="9">
        <v>1</v>
      </c>
      <c r="AB218" s="50" t="str">
        <f>INDEX(table2,MATCH($K218,'Tham chiếu'!$A$17:$A$25,1),MATCH(DS!$L218,'Tham chiếu'!$B$16:$S$16,1))</f>
        <v>2A</v>
      </c>
      <c r="AC218" s="9"/>
      <c r="AD218" s="73" t="str">
        <f>INDEX(table4,MATCH($K218,'Tham chiếu'!$A$41:$A$49,1),MATCH(DS!$L218,'Tham chiếu'!$B$40:$T$40,1))</f>
        <v>2A</v>
      </c>
      <c r="AE218" s="9">
        <v>3</v>
      </c>
      <c r="AF218" s="74" t="str">
        <f>INDEX(table3,MATCH($K218,'Tham chiếu'!$A$29:$A$37,1),MATCH(DS!$L218,'Tham chiếu'!$B$28:$T$28,1))</f>
        <v>2A</v>
      </c>
      <c r="AG218" s="9"/>
      <c r="AH218" s="48">
        <f>INDEX(table5,MATCH($K218,'Tham chiếu'!$A$53:$A$61,1),MATCH(DS!$L218,'Tham chiếu'!$B$52:$T$52,1))</f>
        <v>2</v>
      </c>
      <c r="AI218" s="9">
        <v>3</v>
      </c>
      <c r="AJ218" s="48">
        <f>INDEX(table5,MATCH($K218,'Tham chiếu'!$A$53:$A$61,1),MATCH(DS!$L218,'Tham chiếu'!$B$52:$T$52,1))</f>
        <v>2</v>
      </c>
      <c r="AK218" s="9">
        <v>1</v>
      </c>
      <c r="AL218" s="48">
        <f>INDEX(table5,MATCH($K218,'Tham chiếu'!$A$53:$A$61,1),MATCH(DS!$L218,'Tham chiếu'!$B$52:$T$52,1))</f>
        <v>2</v>
      </c>
      <c r="AM218" s="9">
        <v>1</v>
      </c>
      <c r="AN218" s="50" t="str">
        <f>INDEX(table2,MATCH($K218,'Tham chiếu'!$A$17:$A$25,1),MATCH(DS!$L218,'Tham chiếu'!$B$16:$S$16,1))</f>
        <v>2A</v>
      </c>
      <c r="AO218" s="9"/>
      <c r="AP218" s="48" t="str">
        <f>INDEX(table3,MATCH($K218,'Tham chiếu'!$A$29:$A$37,1),MATCH(DS!$L218,'Tham chiếu'!$B$28:$T$28,1))</f>
        <v>2A</v>
      </c>
      <c r="AQ218" s="48">
        <v>1</v>
      </c>
      <c r="AR218" s="77">
        <f>INDEX(table7,MATCH($K218,'Tham chiếu'!$A$78:$A$87,1),MATCH(DS!$L218,'Tham chiếu'!$B$77:$T$77,1))</f>
        <v>1</v>
      </c>
      <c r="AS218" s="9"/>
      <c r="AT218" s="48"/>
      <c r="AU218" s="57">
        <f t="shared" si="43"/>
        <v>2465000</v>
      </c>
      <c r="AV218" s="58">
        <v>2381000</v>
      </c>
      <c r="AW218" s="59" t="b">
        <f t="shared" si="38"/>
        <v>0</v>
      </c>
    </row>
    <row r="219" spans="1:49" ht="27.6" customHeight="1" x14ac:dyDescent="0.25">
      <c r="A219" s="3">
        <v>214</v>
      </c>
      <c r="B219" s="9" t="s">
        <v>123</v>
      </c>
      <c r="C219" s="9" t="s">
        <v>1434</v>
      </c>
      <c r="D219" s="9" t="s">
        <v>166</v>
      </c>
      <c r="E219" s="9" t="str">
        <f t="shared" si="45"/>
        <v>Phạm Quốc Anh</v>
      </c>
      <c r="F219" s="9" t="b">
        <f t="shared" si="41"/>
        <v>0</v>
      </c>
      <c r="G219" s="9" t="s">
        <v>445</v>
      </c>
      <c r="H219" s="9" t="str">
        <f t="shared" si="44"/>
        <v>2017</v>
      </c>
      <c r="I219" s="9" t="s">
        <v>18</v>
      </c>
      <c r="J219" s="9" t="str">
        <f t="shared" si="46"/>
        <v>1CI7</v>
      </c>
      <c r="K219" s="48">
        <v>124</v>
      </c>
      <c r="L219" s="48">
        <v>22</v>
      </c>
      <c r="M219" s="9" t="s">
        <v>36</v>
      </c>
      <c r="N219" s="9" t="s">
        <v>227</v>
      </c>
      <c r="O219" s="9"/>
      <c r="P219" s="9"/>
      <c r="Q219" s="9"/>
      <c r="R219" s="9"/>
      <c r="S219" s="9" t="s">
        <v>1435</v>
      </c>
      <c r="T219" s="9" t="s">
        <v>1436</v>
      </c>
      <c r="U219" s="9" t="s">
        <v>1437</v>
      </c>
      <c r="V219" s="30" t="s">
        <v>3843</v>
      </c>
      <c r="W219" s="9">
        <v>1</v>
      </c>
      <c r="X219" s="48">
        <f>INDEX(table1,MATCH($K219,'Tham chiếu'!$A$3:$A$13,1),MATCH(DS!$L219,'Tham chiếu'!$B$2:$M$2,1))</f>
        <v>50</v>
      </c>
      <c r="Y219" s="9">
        <v>1</v>
      </c>
      <c r="Z219" s="48">
        <f>INDEX(table1,MATCH($K219,'Tham chiếu'!$A$3:$A$13,1),MATCH(DS!$L219,'Tham chiếu'!$B$2:$M$2,1))</f>
        <v>50</v>
      </c>
      <c r="AA219" s="9">
        <v>3</v>
      </c>
      <c r="AB219" s="50" t="str">
        <f>INDEX(table2,MATCH($K219,'Tham chiếu'!$A$17:$A$25,1),MATCH(DS!$L219,'Tham chiếu'!$B$16:$S$16,1))</f>
        <v>2A</v>
      </c>
      <c r="AC219" s="9"/>
      <c r="AD219" s="73" t="str">
        <f>INDEX(table4,MATCH($K219,'Tham chiếu'!$A$41:$A$49,1),MATCH(DS!$L219,'Tham chiếu'!$B$40:$T$40,1))</f>
        <v>2A</v>
      </c>
      <c r="AE219" s="9">
        <v>3</v>
      </c>
      <c r="AF219" s="74" t="str">
        <f>INDEX(table3,MATCH($K219,'Tham chiếu'!$A$29:$A$37,1),MATCH(DS!$L219,'Tham chiếu'!$B$28:$T$28,1))</f>
        <v>2A</v>
      </c>
      <c r="AG219" s="9">
        <v>3</v>
      </c>
      <c r="AH219" s="48">
        <f>INDEX(table5,MATCH($K219,'Tham chiếu'!$A$53:$A$61,1),MATCH(DS!$L219,'Tham chiếu'!$B$52:$T$52,1))</f>
        <v>2</v>
      </c>
      <c r="AI219" s="9">
        <v>3</v>
      </c>
      <c r="AJ219" s="48">
        <f>INDEX(table5,MATCH($K219,'Tham chiếu'!$A$53:$A$61,1),MATCH(DS!$L219,'Tham chiếu'!$B$52:$T$52,1))</f>
        <v>2</v>
      </c>
      <c r="AK219" s="9">
        <v>1</v>
      </c>
      <c r="AL219" s="48">
        <f>INDEX(table5,MATCH($K219,'Tham chiếu'!$A$53:$A$61,1),MATCH(DS!$L219,'Tham chiếu'!$B$52:$T$52,1))</f>
        <v>2</v>
      </c>
      <c r="AM219" s="9">
        <v>1</v>
      </c>
      <c r="AN219" s="50" t="str">
        <f>INDEX(table2,MATCH($K219,'Tham chiếu'!$A$17:$A$25,1),MATCH(DS!$L219,'Tham chiếu'!$B$16:$S$16,1))</f>
        <v>2A</v>
      </c>
      <c r="AO219" s="9">
        <v>1</v>
      </c>
      <c r="AP219" s="48" t="str">
        <f>INDEX(table3,MATCH($K219,'Tham chiếu'!$A$29:$A$37,1),MATCH(DS!$L219,'Tham chiếu'!$B$28:$T$28,1))</f>
        <v>2A</v>
      </c>
      <c r="AQ219" s="48">
        <v>1</v>
      </c>
      <c r="AR219" s="77">
        <f>INDEX(table7,MATCH($K219,'Tham chiếu'!$A$78:$A$87,1),MATCH(DS!$L219,'Tham chiếu'!$B$77:$T$77,1))</f>
        <v>1</v>
      </c>
      <c r="AS219" s="9">
        <v>1</v>
      </c>
      <c r="AT219" s="48">
        <f>INDEX(table6,MATCH($K219,'Tham chiếu'!$A$65:$A$74,1),MATCH(DS!$L219,'Tham chiếu'!$B$64:$T$64,1))</f>
        <v>2</v>
      </c>
      <c r="AU219" s="57">
        <f t="shared" si="43"/>
        <v>4096000</v>
      </c>
      <c r="AV219" s="58">
        <v>2902000</v>
      </c>
      <c r="AW219" s="59" t="b">
        <f t="shared" si="38"/>
        <v>0</v>
      </c>
    </row>
    <row r="220" spans="1:49" ht="27.6" customHeight="1" x14ac:dyDescent="0.25">
      <c r="A220" s="3">
        <v>215</v>
      </c>
      <c r="B220" s="9" t="s">
        <v>4676</v>
      </c>
      <c r="C220" s="9" t="s">
        <v>4792</v>
      </c>
      <c r="D220" s="9" t="s">
        <v>166</v>
      </c>
      <c r="E220" s="9" t="s">
        <v>4793</v>
      </c>
      <c r="F220" s="9"/>
      <c r="G220" s="9" t="s">
        <v>4794</v>
      </c>
      <c r="H220" s="9" t="s">
        <v>4612</v>
      </c>
      <c r="I220" s="9" t="s">
        <v>44</v>
      </c>
      <c r="J220" s="9" t="s">
        <v>227</v>
      </c>
      <c r="K220" s="9">
        <v>120</v>
      </c>
      <c r="L220" s="9">
        <v>25</v>
      </c>
      <c r="M220" s="9" t="s">
        <v>36</v>
      </c>
      <c r="N220" s="9" t="s">
        <v>227</v>
      </c>
      <c r="O220" s="9"/>
      <c r="P220" s="9"/>
      <c r="Q220" s="9"/>
      <c r="R220" s="9"/>
      <c r="S220" s="9" t="s">
        <v>2083</v>
      </c>
      <c r="T220" s="9" t="s">
        <v>4795</v>
      </c>
      <c r="U220" s="9" t="s">
        <v>4796</v>
      </c>
      <c r="V220" s="61" t="s">
        <v>4797</v>
      </c>
      <c r="W220" s="9">
        <v>1</v>
      </c>
      <c r="X220" s="48">
        <f>INDEX(table1,MATCH($K22,'Tham chiếu'!$A$3:$A$13,1),MATCH(DS!$L22,'Tham chiếu'!$B$2:$M$2,1))</f>
        <v>50</v>
      </c>
      <c r="Y220" s="9">
        <v>1</v>
      </c>
      <c r="Z220" s="48">
        <f>INDEX(table1,MATCH($K220,'Tham chiếu'!$A$3:$A$13,1),MATCH(DS!$L220,'Tham chiếu'!$B$2:$M$2,1))</f>
        <v>50</v>
      </c>
      <c r="AA220" s="9"/>
      <c r="AB220" s="50"/>
      <c r="AC220" s="9">
        <v>2</v>
      </c>
      <c r="AD220" s="73" t="str">
        <f>INDEX(table4,MATCH($K220,'Tham chiếu'!$A$41:$A$49,1),MATCH(DS!$L220,'Tham chiếu'!$B$40:$T$40,1))</f>
        <v>2B</v>
      </c>
      <c r="AE220" s="9"/>
      <c r="AF220" s="74"/>
      <c r="AG220" s="9">
        <v>1</v>
      </c>
      <c r="AH220" s="48">
        <f>INDEX(table5,MATCH($K220,'Tham chiếu'!$A$53:$A$61,1),MATCH(DS!$L220,'Tham chiếu'!$B$52:$T$52,1))</f>
        <v>3</v>
      </c>
      <c r="AI220" s="9">
        <v>1</v>
      </c>
      <c r="AJ220" s="48">
        <f>INDEX(table5,MATCH($K220,'Tham chiếu'!$A$53:$A$61,1),MATCH(DS!$L220,'Tham chiếu'!$B$52:$T$52,1))</f>
        <v>3</v>
      </c>
      <c r="AK220" s="9">
        <v>1</v>
      </c>
      <c r="AL220" s="48">
        <f>INDEX(table5,MATCH($K220,'Tham chiếu'!$A$53:$A$61,1),MATCH(DS!$L220,'Tham chiếu'!$B$52:$T$52,1))</f>
        <v>3</v>
      </c>
      <c r="AM220" s="9">
        <v>1</v>
      </c>
      <c r="AN220" s="50" t="str">
        <f>INDEX(table2,MATCH($K220,'Tham chiếu'!$A$17:$A$25,1),MATCH(DS!$L220,'Tham chiếu'!$B$16:$S$16,1))</f>
        <v>2A</v>
      </c>
      <c r="AO220" s="9">
        <v>1</v>
      </c>
      <c r="AP220" s="48" t="str">
        <f>INDEX(table3,MATCH($K220,'Tham chiếu'!$A$29:$A$37,1),MATCH(DS!$L220,'Tham chiếu'!$B$28:$T$28,1))</f>
        <v>2A</v>
      </c>
      <c r="AQ220" s="9">
        <v>1</v>
      </c>
      <c r="AR220" s="77">
        <f>INDEX(table7,MATCH($K220,'Tham chiếu'!$A$78:$A$87,1),MATCH(DS!$L220,'Tham chiếu'!$B$77:$T$77,1))</f>
        <v>2</v>
      </c>
      <c r="AS220" s="9"/>
      <c r="AT220" s="48">
        <f>INDEX(table6,MATCH($K220,'Tham chiếu'!$A$65:$A$74,1),MATCH(DS!$L220,'Tham chiếu'!$B$64:$T$64,1))</f>
        <v>2</v>
      </c>
      <c r="AU220" s="57">
        <f t="shared" si="43"/>
        <v>1855000</v>
      </c>
      <c r="AV220" s="58">
        <v>1523000</v>
      </c>
      <c r="AW220" s="59" t="b">
        <f t="shared" si="38"/>
        <v>0</v>
      </c>
    </row>
    <row r="221" spans="1:49" ht="27.6" customHeight="1" x14ac:dyDescent="0.25">
      <c r="A221" s="3">
        <v>216</v>
      </c>
      <c r="B221" s="9" t="s">
        <v>123</v>
      </c>
      <c r="C221" s="9" t="s">
        <v>2254</v>
      </c>
      <c r="D221" s="9" t="s">
        <v>267</v>
      </c>
      <c r="E221" s="9" t="str">
        <f t="shared" ref="E221:E252" si="47">C221&amp;" "&amp;D221</f>
        <v>Ngô Vi Sơn Bách</v>
      </c>
      <c r="F221" s="9" t="b">
        <f t="shared" ref="F221:F233" si="48">E221=E222</f>
        <v>0</v>
      </c>
      <c r="G221" s="9" t="s">
        <v>1298</v>
      </c>
      <c r="H221" s="9" t="str">
        <f t="shared" ref="H221:H233" si="49">RIGHT(G221,4)</f>
        <v>2017</v>
      </c>
      <c r="I221" s="9" t="s">
        <v>18</v>
      </c>
      <c r="J221" s="9" t="str">
        <f t="shared" ref="J221:J252" si="50">N221&amp;O221&amp;P221&amp;Q221&amp;R221</f>
        <v>1CI7</v>
      </c>
      <c r="K221" s="48">
        <v>120</v>
      </c>
      <c r="L221" s="48">
        <v>19</v>
      </c>
      <c r="M221" s="9" t="s">
        <v>36</v>
      </c>
      <c r="N221" s="9" t="s">
        <v>227</v>
      </c>
      <c r="O221" s="9"/>
      <c r="P221" s="9"/>
      <c r="Q221" s="9"/>
      <c r="R221" s="9"/>
      <c r="S221" s="9" t="s">
        <v>1299</v>
      </c>
      <c r="T221" s="9" t="s">
        <v>1300</v>
      </c>
      <c r="U221" s="9" t="s">
        <v>1301</v>
      </c>
      <c r="V221" s="30" t="s">
        <v>3844</v>
      </c>
      <c r="W221" s="9">
        <v>1</v>
      </c>
      <c r="X221" s="48">
        <f>INDEX(table1,MATCH($K221,'Tham chiếu'!$A$3:$A$13,1),MATCH(DS!$L221,'Tham chiếu'!$B$2:$M$2,1))</f>
        <v>50</v>
      </c>
      <c r="Y221" s="9">
        <v>2</v>
      </c>
      <c r="Z221" s="48">
        <f>INDEX(table1,MATCH($K221,'Tham chiếu'!$A$3:$A$13,1),MATCH(DS!$L221,'Tham chiếu'!$B$2:$M$2,1))</f>
        <v>50</v>
      </c>
      <c r="AA221" s="9">
        <v>1</v>
      </c>
      <c r="AB221" s="50" t="str">
        <f>INDEX(table2,MATCH($K221,'Tham chiếu'!$A$17:$A$25,1),MATCH(DS!$L221,'Tham chiếu'!$B$16:$S$16,1))</f>
        <v>2A</v>
      </c>
      <c r="AC221" s="9"/>
      <c r="AD221" s="73" t="str">
        <f>INDEX(table4,MATCH($K221,'Tham chiếu'!$A$41:$A$49,1),MATCH(DS!$L221,'Tham chiếu'!$B$40:$T$40,1))</f>
        <v>2A</v>
      </c>
      <c r="AE221" s="9">
        <v>1</v>
      </c>
      <c r="AF221" s="74" t="str">
        <f>INDEX(table3,MATCH($K221,'Tham chiếu'!$A$29:$A$37,1),MATCH(DS!$L221,'Tham chiếu'!$B$28:$T$28,1))</f>
        <v>2A</v>
      </c>
      <c r="AG221" s="9">
        <v>1</v>
      </c>
      <c r="AH221" s="48">
        <f>INDEX(table5,MATCH($K221,'Tham chiếu'!$A$53:$A$61,1),MATCH(DS!$L221,'Tham chiếu'!$B$52:$T$52,1))</f>
        <v>2</v>
      </c>
      <c r="AI221" s="9">
        <v>2</v>
      </c>
      <c r="AJ221" s="48">
        <f>INDEX(table5,MATCH($K221,'Tham chiếu'!$A$53:$A$61,1),MATCH(DS!$L221,'Tham chiếu'!$B$52:$T$52,1))</f>
        <v>2</v>
      </c>
      <c r="AK221" s="9">
        <v>1</v>
      </c>
      <c r="AL221" s="48">
        <f>INDEX(table5,MATCH($K221,'Tham chiếu'!$A$53:$A$61,1),MATCH(DS!$L221,'Tham chiếu'!$B$52:$T$52,1))</f>
        <v>2</v>
      </c>
      <c r="AM221" s="9">
        <v>1</v>
      </c>
      <c r="AN221" s="50" t="str">
        <f>INDEX(table2,MATCH($K221,'Tham chiếu'!$A$17:$A$25,1),MATCH(DS!$L221,'Tham chiếu'!$B$16:$S$16,1))</f>
        <v>2A</v>
      </c>
      <c r="AO221" s="9">
        <v>1</v>
      </c>
      <c r="AP221" s="48" t="str">
        <f>INDEX(table3,MATCH($K221,'Tham chiếu'!$A$29:$A$37,1),MATCH(DS!$L221,'Tham chiếu'!$B$28:$T$28,1))</f>
        <v>2A</v>
      </c>
      <c r="AQ221" s="48">
        <v>1</v>
      </c>
      <c r="AR221" s="77">
        <f>INDEX(table7,MATCH($K221,'Tham chiếu'!$A$78:$A$87,1),MATCH(DS!$L221,'Tham chiếu'!$B$77:$T$77,1))</f>
        <v>1</v>
      </c>
      <c r="AS221" s="9">
        <v>1</v>
      </c>
      <c r="AT221" s="48">
        <f>INDEX(table6,MATCH($K221,'Tham chiếu'!$A$65:$A$74,1),MATCH(DS!$L221,'Tham chiếu'!$B$64:$T$64,1))</f>
        <v>2</v>
      </c>
      <c r="AU221" s="57">
        <f t="shared" si="43"/>
        <v>2736000</v>
      </c>
      <c r="AV221" s="58">
        <v>2381000</v>
      </c>
      <c r="AW221" s="59" t="b">
        <f t="shared" si="38"/>
        <v>0</v>
      </c>
    </row>
    <row r="222" spans="1:49" ht="27.6" customHeight="1" x14ac:dyDescent="0.25">
      <c r="A222" s="3">
        <v>217</v>
      </c>
      <c r="B222" s="9" t="s">
        <v>123</v>
      </c>
      <c r="C222" s="9" t="s">
        <v>1211</v>
      </c>
      <c r="D222" s="9" t="s">
        <v>506</v>
      </c>
      <c r="E222" s="9" t="str">
        <f t="shared" si="47"/>
        <v>Nguyễn Diệu Chi</v>
      </c>
      <c r="F222" s="9" t="b">
        <f t="shared" si="48"/>
        <v>0</v>
      </c>
      <c r="G222" s="9" t="s">
        <v>848</v>
      </c>
      <c r="H222" s="9" t="str">
        <f t="shared" si="49"/>
        <v>2017</v>
      </c>
      <c r="I222" s="9" t="s">
        <v>44</v>
      </c>
      <c r="J222" s="9" t="str">
        <f t="shared" si="50"/>
        <v>1CI7</v>
      </c>
      <c r="K222" s="9">
        <v>110</v>
      </c>
      <c r="L222" s="9">
        <v>18</v>
      </c>
      <c r="M222" s="9" t="s">
        <v>36</v>
      </c>
      <c r="N222" s="9" t="s">
        <v>227</v>
      </c>
      <c r="O222" s="9"/>
      <c r="P222" s="9"/>
      <c r="Q222" s="9"/>
      <c r="R222" s="9"/>
      <c r="S222" s="9" t="s">
        <v>2742</v>
      </c>
      <c r="T222" s="9" t="s">
        <v>2743</v>
      </c>
      <c r="U222" s="9" t="s">
        <v>2744</v>
      </c>
      <c r="V222" s="30" t="s">
        <v>3757</v>
      </c>
      <c r="W222" s="48">
        <v>1</v>
      </c>
      <c r="X222" s="48">
        <f>INDEX(table1,MATCH($K222,'Tham chiếu'!$A$3:$A$13,1),MATCH(DS!$L222,'Tham chiếu'!$B$2:$M$2,1))</f>
        <v>45</v>
      </c>
      <c r="Y222" s="49">
        <v>1</v>
      </c>
      <c r="Z222" s="48">
        <f>INDEX(table1,MATCH($K222,'Tham chiếu'!$A$3:$A$13,1),MATCH(DS!$L222,'Tham chiếu'!$B$2:$M$2,1))</f>
        <v>45</v>
      </c>
      <c r="AA222" s="50">
        <v>1</v>
      </c>
      <c r="AB222" s="50">
        <f>INDEX(table2,MATCH($K222,'Tham chiếu'!$A$17:$A$25,1),MATCH(DS!$L222,'Tham chiếu'!$B$16:$S$16,1))</f>
        <v>1</v>
      </c>
      <c r="AC222" s="53">
        <v>2</v>
      </c>
      <c r="AD222" s="73">
        <f>INDEX(table4,MATCH($K222,'Tham chiếu'!$A$41:$A$49,1),MATCH(DS!$L222,'Tham chiếu'!$B$40:$T$40,1))</f>
        <v>1</v>
      </c>
      <c r="AE222" s="54"/>
      <c r="AF222" s="74"/>
      <c r="AG222" s="48">
        <v>1</v>
      </c>
      <c r="AH222" s="48">
        <f>INDEX(table5,MATCH($K222,'Tham chiếu'!$A$53:$A$61,1),MATCH(DS!$L222,'Tham chiếu'!$B$52:$T$52,1))</f>
        <v>1</v>
      </c>
      <c r="AI222" s="49">
        <v>2</v>
      </c>
      <c r="AJ222" s="48">
        <f>INDEX(table5,MATCH($K222,'Tham chiếu'!$A$53:$A$61,1),MATCH(DS!$L222,'Tham chiếu'!$B$52:$T$52,1))</f>
        <v>1</v>
      </c>
      <c r="AK222" s="53">
        <v>1</v>
      </c>
      <c r="AL222" s="48">
        <f>INDEX(table5,MATCH($K222,'Tham chiếu'!$A$53:$A$61,1),MATCH(DS!$L222,'Tham chiếu'!$B$52:$T$52,1))</f>
        <v>1</v>
      </c>
      <c r="AM222" s="50">
        <v>1</v>
      </c>
      <c r="AN222" s="50">
        <f>INDEX(table2,MATCH($K222,'Tham chiếu'!$A$17:$A$25,1),MATCH(DS!$L222,'Tham chiếu'!$B$16:$S$16,1))</f>
        <v>1</v>
      </c>
      <c r="AO222" s="54">
        <v>1</v>
      </c>
      <c r="AP222" s="48">
        <f>INDEX(table3,MATCH($K222,'Tham chiếu'!$A$29:$A$37,1),MATCH(DS!$L222,'Tham chiếu'!$B$28:$T$28,1))</f>
        <v>1</v>
      </c>
      <c r="AQ222" s="48">
        <v>1</v>
      </c>
      <c r="AR222" s="77">
        <f>INDEX(table7,MATCH($K222,'Tham chiếu'!$A$78:$A$87,1),MATCH(DS!$L222,'Tham chiếu'!$B$77:$T$77,1))</f>
        <v>0</v>
      </c>
      <c r="AS222" s="49"/>
      <c r="AT222" s="48"/>
      <c r="AU222" s="57">
        <f t="shared" si="43"/>
        <v>2317000</v>
      </c>
      <c r="AV222" s="58">
        <v>3037000</v>
      </c>
      <c r="AW222" s="59" t="b">
        <f t="shared" si="38"/>
        <v>0</v>
      </c>
    </row>
    <row r="223" spans="1:49" ht="27.6" customHeight="1" x14ac:dyDescent="0.25">
      <c r="A223" s="3">
        <v>218</v>
      </c>
      <c r="B223" s="9" t="s">
        <v>123</v>
      </c>
      <c r="C223" s="9" t="s">
        <v>1008</v>
      </c>
      <c r="D223" s="9" t="s">
        <v>506</v>
      </c>
      <c r="E223" s="9" t="str">
        <f t="shared" si="47"/>
        <v>Trần Phương Chi</v>
      </c>
      <c r="F223" s="9" t="b">
        <f t="shared" si="48"/>
        <v>0</v>
      </c>
      <c r="G223" s="9" t="s">
        <v>1009</v>
      </c>
      <c r="H223" s="9" t="str">
        <f t="shared" si="49"/>
        <v>2017</v>
      </c>
      <c r="I223" s="9" t="s">
        <v>44</v>
      </c>
      <c r="J223" s="9" t="str">
        <f t="shared" si="50"/>
        <v>1CI7</v>
      </c>
      <c r="K223" s="48">
        <v>112</v>
      </c>
      <c r="L223" s="48">
        <v>18</v>
      </c>
      <c r="M223" s="9" t="s">
        <v>36</v>
      </c>
      <c r="N223" s="9" t="s">
        <v>227</v>
      </c>
      <c r="O223" s="9"/>
      <c r="P223" s="9"/>
      <c r="Q223" s="9"/>
      <c r="R223" s="9"/>
      <c r="S223" s="9" t="s">
        <v>1010</v>
      </c>
      <c r="T223" s="9" t="s">
        <v>1011</v>
      </c>
      <c r="U223" s="9" t="s">
        <v>1012</v>
      </c>
      <c r="V223" s="30" t="s">
        <v>3845</v>
      </c>
      <c r="W223" s="9">
        <v>1</v>
      </c>
      <c r="X223" s="48">
        <f>INDEX(table1,MATCH($K223,'Tham chiếu'!$A$3:$A$13,1),MATCH(DS!$L223,'Tham chiếu'!$B$2:$M$2,1))</f>
        <v>45</v>
      </c>
      <c r="Y223" s="9">
        <v>1</v>
      </c>
      <c r="Z223" s="48">
        <f>INDEX(table1,MATCH($K223,'Tham chiếu'!$A$3:$A$13,1),MATCH(DS!$L223,'Tham chiếu'!$B$2:$M$2,1))</f>
        <v>45</v>
      </c>
      <c r="AA223" s="9"/>
      <c r="AB223" s="50"/>
      <c r="AC223" s="9">
        <v>3</v>
      </c>
      <c r="AD223" s="73">
        <f>INDEX(table4,MATCH($K223,'Tham chiếu'!$A$41:$A$49,1),MATCH(DS!$L223,'Tham chiếu'!$B$40:$T$40,1))</f>
        <v>1</v>
      </c>
      <c r="AE223" s="9"/>
      <c r="AF223" s="74"/>
      <c r="AG223" s="9">
        <v>2</v>
      </c>
      <c r="AH223" s="48">
        <f>INDEX(table5,MATCH($K223,'Tham chiếu'!$A$53:$A$61,1),MATCH(DS!$L223,'Tham chiếu'!$B$52:$T$52,1))</f>
        <v>1</v>
      </c>
      <c r="AI223" s="9">
        <v>2</v>
      </c>
      <c r="AJ223" s="48">
        <f>INDEX(table5,MATCH($K223,'Tham chiếu'!$A$53:$A$61,1),MATCH(DS!$L223,'Tham chiếu'!$B$52:$T$52,1))</f>
        <v>1</v>
      </c>
      <c r="AK223" s="9">
        <v>1</v>
      </c>
      <c r="AL223" s="48">
        <f>INDEX(table5,MATCH($K223,'Tham chiếu'!$A$53:$A$61,1),MATCH(DS!$L223,'Tham chiếu'!$B$52:$T$52,1))</f>
        <v>1</v>
      </c>
      <c r="AM223" s="9">
        <v>1</v>
      </c>
      <c r="AN223" s="50">
        <f>INDEX(table2,MATCH($K223,'Tham chiếu'!$A$17:$A$25,1),MATCH(DS!$L223,'Tham chiếu'!$B$16:$S$16,1))</f>
        <v>1</v>
      </c>
      <c r="AO223" s="9">
        <v>1</v>
      </c>
      <c r="AP223" s="48">
        <f>INDEX(table3,MATCH($K223,'Tham chiếu'!$A$29:$A$37,1),MATCH(DS!$L223,'Tham chiếu'!$B$28:$T$28,1))</f>
        <v>1</v>
      </c>
      <c r="AQ223" s="48">
        <v>1</v>
      </c>
      <c r="AR223" s="77">
        <f>INDEX(table7,MATCH($K223,'Tham chiếu'!$A$78:$A$87,1),MATCH(DS!$L223,'Tham chiếu'!$B$77:$T$77,1))</f>
        <v>0</v>
      </c>
      <c r="AS223" s="9">
        <v>1</v>
      </c>
      <c r="AT223" s="48">
        <f>INDEX(table6,MATCH($K223,'Tham chiếu'!$A$65:$A$74,1),MATCH(DS!$L223,'Tham chiếu'!$B$64:$T$64,1))</f>
        <v>1</v>
      </c>
      <c r="AU223" s="57">
        <f t="shared" si="43"/>
        <v>2787000</v>
      </c>
      <c r="AV223" s="58">
        <v>2254000</v>
      </c>
      <c r="AW223" s="59" t="b">
        <f t="shared" si="38"/>
        <v>0</v>
      </c>
    </row>
    <row r="224" spans="1:49" ht="27.6" customHeight="1" x14ac:dyDescent="0.25">
      <c r="A224" s="3">
        <v>219</v>
      </c>
      <c r="B224" s="9" t="s">
        <v>123</v>
      </c>
      <c r="C224" s="9" t="s">
        <v>1979</v>
      </c>
      <c r="D224" s="9" t="s">
        <v>1880</v>
      </c>
      <c r="E224" s="9" t="str">
        <f t="shared" si="47"/>
        <v>Hoàng Dương Ngọc Diệp</v>
      </c>
      <c r="F224" s="9" t="b">
        <f t="shared" si="48"/>
        <v>0</v>
      </c>
      <c r="G224" s="9" t="s">
        <v>1980</v>
      </c>
      <c r="H224" s="9" t="str">
        <f t="shared" si="49"/>
        <v>2017</v>
      </c>
      <c r="I224" s="9" t="s">
        <v>44</v>
      </c>
      <c r="J224" s="9" t="str">
        <f t="shared" si="50"/>
        <v>1CI7</v>
      </c>
      <c r="K224" s="48">
        <v>115</v>
      </c>
      <c r="L224" s="48">
        <v>19</v>
      </c>
      <c r="M224" s="9" t="s">
        <v>36</v>
      </c>
      <c r="N224" s="9" t="s">
        <v>227</v>
      </c>
      <c r="O224" s="9"/>
      <c r="P224" s="9"/>
      <c r="Q224" s="9"/>
      <c r="R224" s="9"/>
      <c r="S224" s="9" t="s">
        <v>1981</v>
      </c>
      <c r="T224" s="9" t="s">
        <v>1982</v>
      </c>
      <c r="U224" s="9" t="s">
        <v>1983</v>
      </c>
      <c r="V224" s="30" t="s">
        <v>3846</v>
      </c>
      <c r="W224" s="9">
        <v>1</v>
      </c>
      <c r="X224" s="48">
        <f>INDEX(table1,MATCH($K224,'Tham chiếu'!$A$3:$A$13,1),MATCH(DS!$L224,'Tham chiếu'!$B$2:$M$2,1))</f>
        <v>50</v>
      </c>
      <c r="Y224" s="9">
        <v>1</v>
      </c>
      <c r="Z224" s="48">
        <f>INDEX(table1,MATCH($K224,'Tham chiếu'!$A$3:$A$13,1),MATCH(DS!$L224,'Tham chiếu'!$B$2:$M$2,1))</f>
        <v>50</v>
      </c>
      <c r="AA224" s="9">
        <v>1</v>
      </c>
      <c r="AB224" s="50">
        <f>INDEX(table2,MATCH($K224,'Tham chiếu'!$A$17:$A$25,1),MATCH(DS!$L224,'Tham chiếu'!$B$16:$S$16,1))</f>
        <v>1</v>
      </c>
      <c r="AC224" s="9">
        <v>3</v>
      </c>
      <c r="AD224" s="73">
        <f>INDEX(table4,MATCH($K224,'Tham chiếu'!$A$41:$A$49,1),MATCH(DS!$L224,'Tham chiếu'!$B$40:$T$40,1))</f>
        <v>1</v>
      </c>
      <c r="AE224" s="9"/>
      <c r="AF224" s="74"/>
      <c r="AG224" s="9"/>
      <c r="AH224" s="48">
        <f>INDEX(table5,MATCH($K224,'Tham chiếu'!$A$53:$A$61,1),MATCH(DS!$L224,'Tham chiếu'!$B$52:$T$52,1))</f>
        <v>1</v>
      </c>
      <c r="AI224" s="9">
        <v>2</v>
      </c>
      <c r="AJ224" s="48">
        <f>INDEX(table5,MATCH($K224,'Tham chiếu'!$A$53:$A$61,1),MATCH(DS!$L224,'Tham chiếu'!$B$52:$T$52,1))</f>
        <v>1</v>
      </c>
      <c r="AK224" s="9">
        <v>1</v>
      </c>
      <c r="AL224" s="48">
        <f>INDEX(table5,MATCH($K224,'Tham chiếu'!$A$53:$A$61,1),MATCH(DS!$L224,'Tham chiếu'!$B$52:$T$52,1))</f>
        <v>1</v>
      </c>
      <c r="AM224" s="9">
        <v>1</v>
      </c>
      <c r="AN224" s="50">
        <f>INDEX(table2,MATCH($K224,'Tham chiếu'!$A$17:$A$25,1),MATCH(DS!$L224,'Tham chiếu'!$B$16:$S$16,1))</f>
        <v>1</v>
      </c>
      <c r="AO224" s="9"/>
      <c r="AP224" s="48">
        <f>INDEX(table3,MATCH($K224,'Tham chiếu'!$A$29:$A$37,1),MATCH(DS!$L224,'Tham chiếu'!$B$28:$T$28,1))</f>
        <v>1</v>
      </c>
      <c r="AQ224" s="48">
        <v>1</v>
      </c>
      <c r="AR224" s="77">
        <f>INDEX(table7,MATCH($K224,'Tham chiếu'!$A$78:$A$87,1),MATCH(DS!$L224,'Tham chiếu'!$B$77:$T$77,1))</f>
        <v>1</v>
      </c>
      <c r="AS224" s="9">
        <v>1</v>
      </c>
      <c r="AT224" s="48">
        <f>INDEX(table6,MATCH($K224,'Tham chiếu'!$A$65:$A$74,1),MATCH(DS!$L224,'Tham chiếu'!$B$64:$T$64,1))</f>
        <v>1</v>
      </c>
      <c r="AU224" s="57">
        <f t="shared" si="43"/>
        <v>2555000</v>
      </c>
      <c r="AV224" s="58">
        <v>2580000</v>
      </c>
      <c r="AW224" s="59" t="b">
        <f t="shared" si="38"/>
        <v>0</v>
      </c>
    </row>
    <row r="225" spans="1:49" ht="27.6" customHeight="1" x14ac:dyDescent="0.25">
      <c r="A225" s="3">
        <v>220</v>
      </c>
      <c r="B225" s="9" t="s">
        <v>123</v>
      </c>
      <c r="C225" s="9" t="s">
        <v>624</v>
      </c>
      <c r="D225" s="9" t="s">
        <v>319</v>
      </c>
      <c r="E225" s="9" t="str">
        <f t="shared" si="47"/>
        <v>Phan Anh Huy</v>
      </c>
      <c r="F225" s="9" t="b">
        <f t="shared" si="48"/>
        <v>0</v>
      </c>
      <c r="G225" s="9" t="s">
        <v>625</v>
      </c>
      <c r="H225" s="9" t="str">
        <f t="shared" si="49"/>
        <v>2017</v>
      </c>
      <c r="I225" s="9" t="s">
        <v>18</v>
      </c>
      <c r="J225" s="9" t="str">
        <f t="shared" si="50"/>
        <v>1CI7</v>
      </c>
      <c r="K225" s="9">
        <v>115</v>
      </c>
      <c r="L225" s="9">
        <v>23</v>
      </c>
      <c r="M225" s="9" t="s">
        <v>36</v>
      </c>
      <c r="N225" s="9" t="s">
        <v>227</v>
      </c>
      <c r="O225" s="9"/>
      <c r="P225" s="9"/>
      <c r="Q225" s="9"/>
      <c r="R225" s="9"/>
      <c r="S225" s="9" t="s">
        <v>626</v>
      </c>
      <c r="T225" s="9" t="s">
        <v>627</v>
      </c>
      <c r="U225" s="9" t="s">
        <v>628</v>
      </c>
      <c r="V225" s="30" t="s">
        <v>4325</v>
      </c>
      <c r="W225" s="48"/>
      <c r="X225" s="48"/>
      <c r="Y225" s="49">
        <v>1</v>
      </c>
      <c r="Z225" s="48">
        <f>INDEX(table1,MATCH($K225,'Tham chiếu'!$A$3:$A$13,1),MATCH(DS!$L225,'Tham chiếu'!$B$2:$M$2,1))</f>
        <v>50</v>
      </c>
      <c r="AA225" s="50">
        <v>1</v>
      </c>
      <c r="AB225" s="50">
        <f>INDEX(table2,MATCH($K225,'Tham chiếu'!$A$17:$A$25,1),MATCH(DS!$L225,'Tham chiếu'!$B$16:$S$16,1))</f>
        <v>1</v>
      </c>
      <c r="AC225" s="53"/>
      <c r="AD225" s="73" t="str">
        <f>INDEX(table4,MATCH($K225,'Tham chiếu'!$A$41:$A$49,1),MATCH(DS!$L225,'Tham chiếu'!$B$40:$T$40,1))</f>
        <v>2A</v>
      </c>
      <c r="AE225" s="54">
        <v>1</v>
      </c>
      <c r="AF225" s="74">
        <f>INDEX(table3,MATCH($K225,'Tham chiếu'!$A$29:$A$37,1),MATCH(DS!$L225,'Tham chiếu'!$B$28:$T$28,1))</f>
        <v>2</v>
      </c>
      <c r="AG225" s="48">
        <v>1</v>
      </c>
      <c r="AH225" s="48">
        <f>INDEX(table5,MATCH($K225,'Tham chiếu'!$A$53:$A$61,1),MATCH(DS!$L225,'Tham chiếu'!$B$52:$T$52,1))</f>
        <v>2</v>
      </c>
      <c r="AI225" s="49">
        <v>2</v>
      </c>
      <c r="AJ225" s="48">
        <f>INDEX(table5,MATCH($K225,'Tham chiếu'!$A$53:$A$61,1),MATCH(DS!$L225,'Tham chiếu'!$B$52:$T$52,1))</f>
        <v>2</v>
      </c>
      <c r="AK225" s="53">
        <v>1</v>
      </c>
      <c r="AL225" s="48">
        <f>INDEX(table5,MATCH($K225,'Tham chiếu'!$A$53:$A$61,1),MATCH(DS!$L225,'Tham chiếu'!$B$52:$T$52,1))</f>
        <v>2</v>
      </c>
      <c r="AM225" s="50">
        <v>1</v>
      </c>
      <c r="AN225" s="50">
        <f>INDEX(table2,MATCH($K225,'Tham chiếu'!$A$17:$A$25,1),MATCH(DS!$L225,'Tham chiếu'!$B$16:$S$16,1))</f>
        <v>1</v>
      </c>
      <c r="AO225" s="54"/>
      <c r="AP225" s="48">
        <f>INDEX(table3,MATCH($K225,'Tham chiếu'!$A$29:$A$37,1),MATCH(DS!$L225,'Tham chiếu'!$B$28:$T$28,1))</f>
        <v>2</v>
      </c>
      <c r="AQ225" s="48">
        <v>1</v>
      </c>
      <c r="AR225" s="77">
        <f>INDEX(table7,MATCH($K225,'Tham chiếu'!$A$78:$A$87,1),MATCH(DS!$L225,'Tham chiếu'!$B$77:$T$77,1))</f>
        <v>1</v>
      </c>
      <c r="AS225" s="49">
        <v>1</v>
      </c>
      <c r="AT225" s="48">
        <f>INDEX(table6,MATCH($K225,'Tham chiếu'!$A$65:$A$74,1),MATCH(DS!$L225,'Tham chiếu'!$B$64:$T$64,1))</f>
        <v>2</v>
      </c>
      <c r="AU225" s="57">
        <f t="shared" si="43"/>
        <v>2216000</v>
      </c>
      <c r="AV225" s="58">
        <v>2381000</v>
      </c>
      <c r="AW225" s="59" t="b">
        <f t="shared" si="38"/>
        <v>0</v>
      </c>
    </row>
    <row r="226" spans="1:49" ht="30" customHeight="1" x14ac:dyDescent="0.25">
      <c r="A226" s="3">
        <v>221</v>
      </c>
      <c r="B226" s="9" t="s">
        <v>123</v>
      </c>
      <c r="C226" s="9" t="s">
        <v>2372</v>
      </c>
      <c r="D226" s="9" t="s">
        <v>77</v>
      </c>
      <c r="E226" s="9" t="str">
        <f t="shared" si="47"/>
        <v>Trần Minh Khang</v>
      </c>
      <c r="F226" s="9" t="b">
        <f t="shared" si="48"/>
        <v>0</v>
      </c>
      <c r="G226" s="9" t="s">
        <v>1337</v>
      </c>
      <c r="H226" s="9" t="str">
        <f t="shared" si="49"/>
        <v>2017</v>
      </c>
      <c r="I226" s="9" t="s">
        <v>18</v>
      </c>
      <c r="J226" s="9" t="str">
        <f t="shared" si="50"/>
        <v>1CI7</v>
      </c>
      <c r="K226" s="9">
        <v>115</v>
      </c>
      <c r="L226" s="9">
        <v>25.4</v>
      </c>
      <c r="M226" s="9" t="s">
        <v>36</v>
      </c>
      <c r="N226" s="9" t="s">
        <v>227</v>
      </c>
      <c r="O226" s="9"/>
      <c r="P226" s="9"/>
      <c r="Q226" s="9"/>
      <c r="R226" s="9"/>
      <c r="S226" s="9" t="s">
        <v>2745</v>
      </c>
      <c r="T226" s="9" t="s">
        <v>2746</v>
      </c>
      <c r="U226" s="9" t="s">
        <v>2747</v>
      </c>
      <c r="V226" s="30" t="s">
        <v>3847</v>
      </c>
      <c r="W226" s="48">
        <v>2</v>
      </c>
      <c r="X226" s="48">
        <f>INDEX(table1,MATCH($K226,'Tham chiếu'!$A$3:$A$13,1),MATCH(DS!$L226,'Tham chiếu'!$B$2:$M$2,1))</f>
        <v>50</v>
      </c>
      <c r="Y226" s="49">
        <v>2</v>
      </c>
      <c r="Z226" s="48">
        <f>INDEX(table1,MATCH($K226,'Tham chiếu'!$A$3:$A$13,1),MATCH(DS!$L226,'Tham chiếu'!$B$2:$M$2,1))</f>
        <v>50</v>
      </c>
      <c r="AA226" s="50">
        <v>1</v>
      </c>
      <c r="AB226" s="50" t="str">
        <f>INDEX(table2,MATCH($K226,'Tham chiếu'!$A$17:$A$25,1),MATCH(DS!$L226,'Tham chiếu'!$B$16:$S$16,1))</f>
        <v>2A</v>
      </c>
      <c r="AC226" s="53"/>
      <c r="AD226" s="73" t="str">
        <f>INDEX(table4,MATCH($K226,'Tham chiếu'!$A$41:$A$49,1),MATCH(DS!$L226,'Tham chiếu'!$B$40:$T$40,1))</f>
        <v>2B</v>
      </c>
      <c r="AE226" s="54">
        <v>2</v>
      </c>
      <c r="AF226" s="74" t="str">
        <f>INDEX(table3,MATCH($K226,'Tham chiếu'!$A$29:$A$37,1),MATCH(DS!$L226,'Tham chiếu'!$B$28:$T$28,1))</f>
        <v>2B</v>
      </c>
      <c r="AG226" s="48">
        <v>2</v>
      </c>
      <c r="AH226" s="48">
        <f>INDEX(table5,MATCH($K226,'Tham chiếu'!$A$53:$A$61,1),MATCH(DS!$L226,'Tham chiếu'!$B$52:$T$52,1))</f>
        <v>2</v>
      </c>
      <c r="AI226" s="49">
        <v>2</v>
      </c>
      <c r="AJ226" s="48">
        <f>INDEX(table5,MATCH($K226,'Tham chiếu'!$A$53:$A$61,1),MATCH(DS!$L226,'Tham chiếu'!$B$52:$T$52,1))</f>
        <v>2</v>
      </c>
      <c r="AK226" s="53">
        <v>2</v>
      </c>
      <c r="AL226" s="48">
        <f>INDEX(table5,MATCH($K226,'Tham chiếu'!$A$53:$A$61,1),MATCH(DS!$L226,'Tham chiếu'!$B$52:$T$52,1))</f>
        <v>2</v>
      </c>
      <c r="AM226" s="50">
        <v>2</v>
      </c>
      <c r="AN226" s="50" t="str">
        <f>INDEX(table2,MATCH($K226,'Tham chiếu'!$A$17:$A$25,1),MATCH(DS!$L226,'Tham chiếu'!$B$16:$S$16,1))</f>
        <v>2A</v>
      </c>
      <c r="AO226" s="54">
        <v>2</v>
      </c>
      <c r="AP226" s="48" t="str">
        <f>INDEX(table3,MATCH($K226,'Tham chiếu'!$A$29:$A$37,1),MATCH(DS!$L226,'Tham chiếu'!$B$28:$T$28,1))</f>
        <v>2B</v>
      </c>
      <c r="AQ226" s="48">
        <v>1</v>
      </c>
      <c r="AR226" s="77">
        <f>INDEX(table7,MATCH($K226,'Tham chiếu'!$A$78:$A$87,1),MATCH(DS!$L226,'Tham chiếu'!$B$77:$T$77,1))</f>
        <v>1</v>
      </c>
      <c r="AS226" s="49">
        <v>1</v>
      </c>
      <c r="AT226" s="48">
        <f>INDEX(table6,MATCH($K226,'Tham chiếu'!$A$65:$A$74,1),MATCH(DS!$L226,'Tham chiếu'!$B$64:$T$64,1))</f>
        <v>2</v>
      </c>
      <c r="AU226" s="57">
        <f t="shared" si="43"/>
        <v>3776000</v>
      </c>
      <c r="AV226" s="58">
        <v>3224000</v>
      </c>
      <c r="AW226" s="59" t="b">
        <f t="shared" si="38"/>
        <v>0</v>
      </c>
    </row>
    <row r="227" spans="1:49" ht="27.6" customHeight="1" x14ac:dyDescent="0.25">
      <c r="A227" s="3">
        <v>222</v>
      </c>
      <c r="B227" s="9" t="s">
        <v>123</v>
      </c>
      <c r="C227" s="9" t="s">
        <v>819</v>
      </c>
      <c r="D227" s="9" t="s">
        <v>820</v>
      </c>
      <c r="E227" s="9" t="str">
        <f t="shared" si="47"/>
        <v>NGUYỄN HỮU KHOA</v>
      </c>
      <c r="F227" s="9" t="b">
        <f t="shared" si="48"/>
        <v>0</v>
      </c>
      <c r="G227" s="9" t="s">
        <v>796</v>
      </c>
      <c r="H227" s="9" t="str">
        <f t="shared" si="49"/>
        <v>2017</v>
      </c>
      <c r="I227" s="9" t="s">
        <v>18</v>
      </c>
      <c r="J227" s="9" t="str">
        <f t="shared" si="50"/>
        <v>1CI7</v>
      </c>
      <c r="K227" s="48">
        <v>122</v>
      </c>
      <c r="L227" s="48">
        <v>24</v>
      </c>
      <c r="M227" s="9" t="s">
        <v>36</v>
      </c>
      <c r="N227" s="9" t="s">
        <v>227</v>
      </c>
      <c r="O227" s="9"/>
      <c r="P227" s="9"/>
      <c r="Q227" s="9"/>
      <c r="R227" s="9"/>
      <c r="S227" s="9" t="s">
        <v>821</v>
      </c>
      <c r="T227" s="9" t="s">
        <v>822</v>
      </c>
      <c r="U227" s="9" t="s">
        <v>823</v>
      </c>
      <c r="V227" s="30" t="s">
        <v>3765</v>
      </c>
      <c r="W227" s="9">
        <v>1</v>
      </c>
      <c r="X227" s="48">
        <f>INDEX(table1,MATCH($K227,'Tham chiếu'!$A$3:$A$13,1),MATCH(DS!$L227,'Tham chiếu'!$B$2:$M$2,1))</f>
        <v>50</v>
      </c>
      <c r="Y227" s="9">
        <v>1</v>
      </c>
      <c r="Z227" s="48">
        <f>INDEX(table1,MATCH($K227,'Tham chiếu'!$A$3:$A$13,1),MATCH(DS!$L227,'Tham chiếu'!$B$2:$M$2,1))</f>
        <v>50</v>
      </c>
      <c r="AA227" s="9">
        <v>2</v>
      </c>
      <c r="AB227" s="50" t="str">
        <f>INDEX(table2,MATCH($K227,'Tham chiếu'!$A$17:$A$25,1),MATCH(DS!$L227,'Tham chiếu'!$B$16:$S$16,1))</f>
        <v>2A</v>
      </c>
      <c r="AC227" s="9"/>
      <c r="AD227" s="73" t="str">
        <f>INDEX(table4,MATCH($K227,'Tham chiếu'!$A$41:$A$49,1),MATCH(DS!$L227,'Tham chiếu'!$B$40:$T$40,1))</f>
        <v>2A</v>
      </c>
      <c r="AE227" s="9">
        <v>2</v>
      </c>
      <c r="AF227" s="74" t="str">
        <f>INDEX(table3,MATCH($K227,'Tham chiếu'!$A$29:$A$37,1),MATCH(DS!$L227,'Tham chiếu'!$B$28:$T$28,1))</f>
        <v>2A</v>
      </c>
      <c r="AG227" s="9">
        <v>2</v>
      </c>
      <c r="AH227" s="48">
        <f>INDEX(table5,MATCH($K227,'Tham chiếu'!$A$53:$A$61,1),MATCH(DS!$L227,'Tham chiếu'!$B$52:$T$52,1))</f>
        <v>3</v>
      </c>
      <c r="AI227" s="9">
        <v>2</v>
      </c>
      <c r="AJ227" s="48">
        <f>INDEX(table5,MATCH($K227,'Tham chiếu'!$A$53:$A$61,1),MATCH(DS!$L227,'Tham chiếu'!$B$52:$T$52,1))</f>
        <v>3</v>
      </c>
      <c r="AK227" s="9">
        <v>1</v>
      </c>
      <c r="AL227" s="48">
        <f>INDEX(table5,MATCH($K227,'Tham chiếu'!$A$53:$A$61,1),MATCH(DS!$L227,'Tham chiếu'!$B$52:$T$52,1))</f>
        <v>3</v>
      </c>
      <c r="AM227" s="9">
        <v>1</v>
      </c>
      <c r="AN227" s="50" t="str">
        <f>INDEX(table2,MATCH($K227,'Tham chiếu'!$A$17:$A$25,1),MATCH(DS!$L227,'Tham chiếu'!$B$16:$S$16,1))</f>
        <v>2A</v>
      </c>
      <c r="AO227" s="9">
        <v>1</v>
      </c>
      <c r="AP227" s="48" t="str">
        <f>INDEX(table3,MATCH($K227,'Tham chiếu'!$A$29:$A$37,1),MATCH(DS!$L227,'Tham chiếu'!$B$28:$T$28,1))</f>
        <v>2A</v>
      </c>
      <c r="AQ227" s="48">
        <v>1</v>
      </c>
      <c r="AR227" s="77">
        <f>INDEX(table7,MATCH($K227,'Tham chiếu'!$A$78:$A$87,1),MATCH(DS!$L227,'Tham chiếu'!$B$77:$T$77,1))</f>
        <v>1</v>
      </c>
      <c r="AS227" s="9"/>
      <c r="AT227" s="48"/>
      <c r="AU227" s="57">
        <f t="shared" si="43"/>
        <v>2854000</v>
      </c>
      <c r="AV227" s="66">
        <v>4007000</v>
      </c>
      <c r="AW227" s="59" t="b">
        <f t="shared" si="38"/>
        <v>0</v>
      </c>
    </row>
    <row r="228" spans="1:49" ht="27.6" customHeight="1" x14ac:dyDescent="0.25">
      <c r="A228" s="3">
        <v>223</v>
      </c>
      <c r="B228" s="9" t="s">
        <v>123</v>
      </c>
      <c r="C228" s="9" t="s">
        <v>2373</v>
      </c>
      <c r="D228" s="9" t="s">
        <v>200</v>
      </c>
      <c r="E228" s="9" t="str">
        <f t="shared" si="47"/>
        <v>Nguyễn Đình Đăng Khôi</v>
      </c>
      <c r="F228" s="9" t="b">
        <f t="shared" si="48"/>
        <v>0</v>
      </c>
      <c r="G228" s="9" t="s">
        <v>2379</v>
      </c>
      <c r="H228" s="9" t="str">
        <f t="shared" si="49"/>
        <v>2017</v>
      </c>
      <c r="I228" s="9" t="s">
        <v>18</v>
      </c>
      <c r="J228" s="9" t="str">
        <f t="shared" si="50"/>
        <v>1CI7</v>
      </c>
      <c r="K228" s="9">
        <v>120</v>
      </c>
      <c r="L228" s="9">
        <v>20</v>
      </c>
      <c r="M228" s="9" t="s">
        <v>36</v>
      </c>
      <c r="N228" s="9" t="s">
        <v>227</v>
      </c>
      <c r="O228" s="9"/>
      <c r="P228" s="9"/>
      <c r="Q228" s="9"/>
      <c r="R228" s="9"/>
      <c r="S228" s="9" t="s">
        <v>2748</v>
      </c>
      <c r="T228" s="9" t="s">
        <v>2749</v>
      </c>
      <c r="U228" s="9" t="s">
        <v>2750</v>
      </c>
      <c r="V228" s="30" t="s">
        <v>3848</v>
      </c>
      <c r="W228" s="48"/>
      <c r="X228" s="48"/>
      <c r="Y228" s="49">
        <v>1</v>
      </c>
      <c r="Z228" s="48">
        <f>INDEX(table1,MATCH($K228,'Tham chiếu'!$A$3:$A$13,1),MATCH(DS!$L228,'Tham chiếu'!$B$2:$M$2,1))</f>
        <v>50</v>
      </c>
      <c r="AA228" s="50">
        <v>1</v>
      </c>
      <c r="AB228" s="50" t="str">
        <f>INDEX(table2,MATCH($K228,'Tham chiếu'!$A$17:$A$25,1),MATCH(DS!$L228,'Tham chiếu'!$B$16:$S$16,1))</f>
        <v>2A</v>
      </c>
      <c r="AC228" s="53"/>
      <c r="AD228" s="73" t="str">
        <f>INDEX(table4,MATCH($K228,'Tham chiếu'!$A$41:$A$49,1),MATCH(DS!$L228,'Tham chiếu'!$B$40:$T$40,1))</f>
        <v>2A</v>
      </c>
      <c r="AE228" s="54">
        <v>1</v>
      </c>
      <c r="AF228" s="74" t="str">
        <f>INDEX(table3,MATCH($K228,'Tham chiếu'!$A$29:$A$37,1),MATCH(DS!$L228,'Tham chiếu'!$B$28:$T$28,1))</f>
        <v>2A</v>
      </c>
      <c r="AG228" s="48">
        <v>1</v>
      </c>
      <c r="AH228" s="48">
        <f>INDEX(table5,MATCH($K228,'Tham chiếu'!$A$53:$A$61,1),MATCH(DS!$L228,'Tham chiếu'!$B$52:$T$52,1))</f>
        <v>2</v>
      </c>
      <c r="AI228" s="49">
        <v>2</v>
      </c>
      <c r="AJ228" s="48">
        <f>INDEX(table5,MATCH($K228,'Tham chiếu'!$A$53:$A$61,1),MATCH(DS!$L228,'Tham chiếu'!$B$52:$T$52,1))</f>
        <v>2</v>
      </c>
      <c r="AK228" s="53">
        <v>1</v>
      </c>
      <c r="AL228" s="48">
        <f>INDEX(table5,MATCH($K228,'Tham chiếu'!$A$53:$A$61,1),MATCH(DS!$L228,'Tham chiếu'!$B$52:$T$52,1))</f>
        <v>2</v>
      </c>
      <c r="AM228" s="50">
        <v>1</v>
      </c>
      <c r="AN228" s="50" t="str">
        <f>INDEX(table2,MATCH($K228,'Tham chiếu'!$A$17:$A$25,1),MATCH(DS!$L228,'Tham chiếu'!$B$16:$S$16,1))</f>
        <v>2A</v>
      </c>
      <c r="AO228" s="54">
        <v>1</v>
      </c>
      <c r="AP228" s="48" t="str">
        <f>INDEX(table3,MATCH($K228,'Tham chiếu'!$A$29:$A$37,1),MATCH(DS!$L228,'Tham chiếu'!$B$28:$T$28,1))</f>
        <v>2A</v>
      </c>
      <c r="AQ228" s="48">
        <v>1</v>
      </c>
      <c r="AR228" s="77">
        <f>INDEX(table7,MATCH($K228,'Tham chiếu'!$A$78:$A$87,1),MATCH(DS!$L228,'Tham chiếu'!$B$77:$T$77,1))</f>
        <v>1</v>
      </c>
      <c r="AS228" s="49">
        <v>1</v>
      </c>
      <c r="AT228" s="48">
        <f>INDEX(table6,MATCH($K228,'Tham chiếu'!$A$65:$A$74,1),MATCH(DS!$L228,'Tham chiếu'!$B$64:$T$64,1))</f>
        <v>2</v>
      </c>
      <c r="AU228" s="57">
        <f t="shared" si="43"/>
        <v>2336000</v>
      </c>
      <c r="AV228" s="58">
        <v>3296000</v>
      </c>
      <c r="AW228" s="59" t="b">
        <f t="shared" si="38"/>
        <v>0</v>
      </c>
    </row>
    <row r="229" spans="1:49" ht="27.6" customHeight="1" x14ac:dyDescent="0.25">
      <c r="A229" s="3">
        <v>224</v>
      </c>
      <c r="B229" s="9" t="s">
        <v>123</v>
      </c>
      <c r="C229" s="9" t="s">
        <v>2374</v>
      </c>
      <c r="D229" s="9" t="s">
        <v>680</v>
      </c>
      <c r="E229" s="9" t="str">
        <f t="shared" si="47"/>
        <v>Trần Nguyễn Ngọc Minh Khuê</v>
      </c>
      <c r="F229" s="9" t="b">
        <f t="shared" si="48"/>
        <v>0</v>
      </c>
      <c r="G229" s="9" t="s">
        <v>2380</v>
      </c>
      <c r="H229" s="9" t="str">
        <f t="shared" si="49"/>
        <v>2017</v>
      </c>
      <c r="I229" s="9" t="s">
        <v>44</v>
      </c>
      <c r="J229" s="9" t="str">
        <f t="shared" si="50"/>
        <v>1CI7</v>
      </c>
      <c r="K229" s="9">
        <v>130</v>
      </c>
      <c r="L229" s="9">
        <v>24</v>
      </c>
      <c r="M229" s="9" t="s">
        <v>36</v>
      </c>
      <c r="N229" s="9" t="s">
        <v>227</v>
      </c>
      <c r="O229" s="9"/>
      <c r="P229" s="9"/>
      <c r="Q229" s="9"/>
      <c r="R229" s="9"/>
      <c r="S229" s="9" t="s">
        <v>1760</v>
      </c>
      <c r="T229" s="9" t="s">
        <v>1761</v>
      </c>
      <c r="U229" s="9" t="s">
        <v>1762</v>
      </c>
      <c r="V229" s="30" t="s">
        <v>3849</v>
      </c>
      <c r="W229" s="48">
        <v>1</v>
      </c>
      <c r="X229" s="48">
        <f>INDEX(table1,MATCH($K229,'Tham chiếu'!$A$3:$A$13,1),MATCH(DS!$L229,'Tham chiếu'!$B$2:$M$2,1))</f>
        <v>55</v>
      </c>
      <c r="Y229" s="49">
        <v>1</v>
      </c>
      <c r="Z229" s="48">
        <f>INDEX(table1,MATCH($K229,'Tham chiếu'!$A$3:$A$13,1),MATCH(DS!$L229,'Tham chiếu'!$B$2:$M$2,1))</f>
        <v>55</v>
      </c>
      <c r="AA229" s="50"/>
      <c r="AB229" s="50"/>
      <c r="AC229" s="53">
        <v>2</v>
      </c>
      <c r="AD229" s="73">
        <f>INDEX(table4,MATCH($K229,'Tham chiếu'!$A$41:$A$49,1),MATCH(DS!$L229,'Tham chiếu'!$B$40:$T$40,1))</f>
        <v>4</v>
      </c>
      <c r="AE229" s="54"/>
      <c r="AF229" s="74"/>
      <c r="AG229" s="48">
        <v>1</v>
      </c>
      <c r="AH229" s="48">
        <f>INDEX(table5,MATCH($K229,'Tham chiếu'!$A$53:$A$61,1),MATCH(DS!$L229,'Tham chiếu'!$B$52:$T$52,1))</f>
        <v>4</v>
      </c>
      <c r="AI229" s="49">
        <v>1</v>
      </c>
      <c r="AJ229" s="48">
        <f>INDEX(table5,MATCH($K229,'Tham chiếu'!$A$53:$A$61,1),MATCH(DS!$L229,'Tham chiếu'!$B$52:$T$52,1))</f>
        <v>4</v>
      </c>
      <c r="AK229" s="53">
        <v>1</v>
      </c>
      <c r="AL229" s="48">
        <f>INDEX(table5,MATCH($K229,'Tham chiếu'!$A$53:$A$61,1),MATCH(DS!$L229,'Tham chiếu'!$B$52:$T$52,1))</f>
        <v>4</v>
      </c>
      <c r="AM229" s="50">
        <v>1</v>
      </c>
      <c r="AN229" s="50" t="str">
        <f>INDEX(table2,MATCH($K229,'Tham chiếu'!$A$17:$A$25,1),MATCH(DS!$L229,'Tham chiếu'!$B$16:$S$16,1))</f>
        <v>2B</v>
      </c>
      <c r="AO229" s="54"/>
      <c r="AP229" s="48"/>
      <c r="AQ229" s="48">
        <v>1</v>
      </c>
      <c r="AR229" s="77">
        <f>INDEX(table7,MATCH($K229,'Tham chiếu'!$A$78:$A$87,1),MATCH(DS!$L229,'Tham chiếu'!$B$77:$T$77,1))</f>
        <v>2</v>
      </c>
      <c r="AS229" s="49"/>
      <c r="AT229" s="48"/>
      <c r="AU229" s="57">
        <f t="shared" si="43"/>
        <v>1735000</v>
      </c>
      <c r="AV229" s="58">
        <v>3408000</v>
      </c>
      <c r="AW229" s="59" t="b">
        <f t="shared" si="38"/>
        <v>0</v>
      </c>
    </row>
    <row r="230" spans="1:49" ht="27.6" customHeight="1" x14ac:dyDescent="0.25">
      <c r="A230" s="3">
        <v>225</v>
      </c>
      <c r="B230" s="9" t="s">
        <v>123</v>
      </c>
      <c r="C230" s="9" t="s">
        <v>2155</v>
      </c>
      <c r="D230" s="9" t="s">
        <v>325</v>
      </c>
      <c r="E230" s="9" t="str">
        <f t="shared" si="47"/>
        <v>Phạm Nguyễn Bảo Lâm</v>
      </c>
      <c r="F230" s="9" t="b">
        <f t="shared" si="48"/>
        <v>0</v>
      </c>
      <c r="G230" s="9" t="s">
        <v>2156</v>
      </c>
      <c r="H230" s="9" t="str">
        <f t="shared" si="49"/>
        <v>2017</v>
      </c>
      <c r="I230" s="9" t="s">
        <v>18</v>
      </c>
      <c r="J230" s="9" t="str">
        <f t="shared" si="50"/>
        <v>1CI7</v>
      </c>
      <c r="K230" s="48">
        <v>120</v>
      </c>
      <c r="L230" s="48">
        <v>17</v>
      </c>
      <c r="M230" s="9" t="s">
        <v>36</v>
      </c>
      <c r="N230" s="9" t="s">
        <v>227</v>
      </c>
      <c r="O230" s="9"/>
      <c r="P230" s="9"/>
      <c r="Q230" s="9"/>
      <c r="R230" s="9"/>
      <c r="S230" s="9" t="s">
        <v>1427</v>
      </c>
      <c r="T230" s="9" t="s">
        <v>2157</v>
      </c>
      <c r="U230" s="9" t="s">
        <v>2158</v>
      </c>
      <c r="V230" s="30" t="s">
        <v>3850</v>
      </c>
      <c r="W230" s="9">
        <v>2</v>
      </c>
      <c r="X230" s="48">
        <f>INDEX(table1,MATCH($K23,'Tham chiếu'!$A$3:$A$13,1),MATCH(DS!$L23,'Tham chiếu'!$B$2:$M$2,1))</f>
        <v>60</v>
      </c>
      <c r="Y230" s="9">
        <v>2</v>
      </c>
      <c r="Z230" s="48">
        <f>INDEX(table1,MATCH($K230,'Tham chiếu'!$A$3:$A$13,1),MATCH(DS!$L230,'Tham chiếu'!$B$2:$M$2,1))</f>
        <v>50</v>
      </c>
      <c r="AA230" s="9">
        <v>2</v>
      </c>
      <c r="AB230" s="50">
        <f>INDEX(table2,MATCH($K230,'Tham chiếu'!$A$17:$A$25,1),MATCH(DS!$L230,'Tham chiếu'!$B$16:$S$16,1))</f>
        <v>2</v>
      </c>
      <c r="AC230" s="9"/>
      <c r="AD230" s="73">
        <f>INDEX(table4,MATCH($K230,'Tham chiếu'!$A$41:$A$49,1),MATCH(DS!$L230,'Tham chiếu'!$B$40:$T$40,1))</f>
        <v>2</v>
      </c>
      <c r="AE230" s="9">
        <v>2</v>
      </c>
      <c r="AF230" s="74">
        <f>INDEX(table3,MATCH($K230,'Tham chiếu'!$A$29:$A$37,1),MATCH(DS!$L230,'Tham chiếu'!$B$28:$T$28,1))</f>
        <v>2</v>
      </c>
      <c r="AG230" s="9">
        <v>2</v>
      </c>
      <c r="AH230" s="48">
        <f>INDEX(table5,MATCH($K230,'Tham chiếu'!$A$53:$A$61,1),MATCH(DS!$L230,'Tham chiếu'!$B$52:$T$52,1))</f>
        <v>2</v>
      </c>
      <c r="AI230" s="9">
        <v>2</v>
      </c>
      <c r="AJ230" s="48">
        <f>INDEX(table5,MATCH($K230,'Tham chiếu'!$A$53:$A$61,1),MATCH(DS!$L230,'Tham chiếu'!$B$52:$T$52,1))</f>
        <v>2</v>
      </c>
      <c r="AK230" s="9">
        <v>1</v>
      </c>
      <c r="AL230" s="48">
        <f>INDEX(table5,MATCH($K230,'Tham chiếu'!$A$53:$A$61,1),MATCH(DS!$L230,'Tham chiếu'!$B$52:$T$52,1))</f>
        <v>2</v>
      </c>
      <c r="AM230" s="9">
        <v>1</v>
      </c>
      <c r="AN230" s="50">
        <f>INDEX(table2,MATCH($K230,'Tham chiếu'!$A$17:$A$25,1),MATCH(DS!$L230,'Tham chiếu'!$B$16:$S$16,1))</f>
        <v>2</v>
      </c>
      <c r="AO230" s="9">
        <v>1</v>
      </c>
      <c r="AP230" s="48">
        <f>INDEX(table3,MATCH($K230,'Tham chiếu'!$A$29:$A$37,1),MATCH(DS!$L230,'Tham chiếu'!$B$28:$T$28,1))</f>
        <v>2</v>
      </c>
      <c r="AQ230" s="48"/>
      <c r="AR230" s="77">
        <f>INDEX(table7,MATCH($K230,'Tham chiếu'!$A$78:$A$87,1),MATCH(DS!$L230,'Tham chiếu'!$B$77:$T$77,1))</f>
        <v>1</v>
      </c>
      <c r="AS230" s="9"/>
      <c r="AT230" s="48"/>
      <c r="AU230" s="57">
        <f t="shared" si="43"/>
        <v>2974000</v>
      </c>
      <c r="AV230" s="58">
        <v>3224000</v>
      </c>
      <c r="AW230" s="59" t="b">
        <f t="shared" si="38"/>
        <v>0</v>
      </c>
    </row>
    <row r="231" spans="1:49" ht="27.6" customHeight="1" x14ac:dyDescent="0.25">
      <c r="A231" s="3">
        <v>226</v>
      </c>
      <c r="B231" s="9" t="s">
        <v>123</v>
      </c>
      <c r="C231" s="9" t="s">
        <v>1753</v>
      </c>
      <c r="D231" s="9" t="s">
        <v>337</v>
      </c>
      <c r="E231" s="9" t="str">
        <f t="shared" si="47"/>
        <v>Phạm Khánh Linh</v>
      </c>
      <c r="F231" s="9" t="b">
        <f t="shared" si="48"/>
        <v>0</v>
      </c>
      <c r="G231" s="9" t="s">
        <v>1754</v>
      </c>
      <c r="H231" s="9" t="str">
        <f t="shared" si="49"/>
        <v>2017</v>
      </c>
      <c r="I231" s="9" t="s">
        <v>44</v>
      </c>
      <c r="J231" s="9" t="str">
        <f t="shared" si="50"/>
        <v>1CI7</v>
      </c>
      <c r="K231" s="48">
        <v>112</v>
      </c>
      <c r="L231" s="48">
        <v>22</v>
      </c>
      <c r="M231" s="9" t="s">
        <v>36</v>
      </c>
      <c r="N231" s="9" t="s">
        <v>227</v>
      </c>
      <c r="O231" s="9"/>
      <c r="P231" s="9"/>
      <c r="Q231" s="9"/>
      <c r="R231" s="9"/>
      <c r="S231" s="9" t="s">
        <v>1755</v>
      </c>
      <c r="T231" s="9" t="s">
        <v>1756</v>
      </c>
      <c r="U231" s="9" t="s">
        <v>1757</v>
      </c>
      <c r="V231" s="30" t="s">
        <v>3851</v>
      </c>
      <c r="W231" s="9"/>
      <c r="X231" s="48"/>
      <c r="Y231" s="9">
        <v>2</v>
      </c>
      <c r="Z231" s="48">
        <f>INDEX(table1,MATCH($K231,'Tham chiếu'!$A$3:$A$13,1),MATCH(DS!$L231,'Tham chiếu'!$B$2:$M$2,1))</f>
        <v>50</v>
      </c>
      <c r="AA231" s="9"/>
      <c r="AB231" s="50"/>
      <c r="AC231" s="9">
        <v>2</v>
      </c>
      <c r="AD231" s="73">
        <f>INDEX(table4,MATCH($K231,'Tham chiếu'!$A$41:$A$49,1),MATCH(DS!$L231,'Tham chiếu'!$B$40:$T$40,1))</f>
        <v>1</v>
      </c>
      <c r="AE231" s="9"/>
      <c r="AF231" s="74"/>
      <c r="AG231" s="9">
        <v>2</v>
      </c>
      <c r="AH231" s="48">
        <f>INDEX(table5,MATCH($K231,'Tham chiếu'!$A$53:$A$61,1),MATCH(DS!$L231,'Tham chiếu'!$B$52:$T$52,1))</f>
        <v>1</v>
      </c>
      <c r="AI231" s="9">
        <v>2</v>
      </c>
      <c r="AJ231" s="48">
        <f>INDEX(table5,MATCH($K231,'Tham chiếu'!$A$53:$A$61,1),MATCH(DS!$L231,'Tham chiếu'!$B$52:$T$52,1))</f>
        <v>1</v>
      </c>
      <c r="AK231" s="9"/>
      <c r="AL231" s="48"/>
      <c r="AM231" s="9"/>
      <c r="AN231" s="50"/>
      <c r="AO231" s="9"/>
      <c r="AP231" s="48"/>
      <c r="AQ231" s="48"/>
      <c r="AR231" s="77"/>
      <c r="AS231" s="9"/>
      <c r="AT231" s="48"/>
      <c r="AU231" s="57">
        <f t="shared" si="43"/>
        <v>1524000</v>
      </c>
      <c r="AV231" s="58">
        <v>2535000</v>
      </c>
      <c r="AW231" s="59" t="b">
        <f t="shared" si="38"/>
        <v>0</v>
      </c>
    </row>
    <row r="232" spans="1:49" ht="27.6" customHeight="1" x14ac:dyDescent="0.25">
      <c r="A232" s="3">
        <v>227</v>
      </c>
      <c r="B232" s="9" t="s">
        <v>16</v>
      </c>
      <c r="C232" s="9" t="s">
        <v>224</v>
      </c>
      <c r="D232" s="9" t="s">
        <v>225</v>
      </c>
      <c r="E232" s="9" t="str">
        <f t="shared" si="47"/>
        <v>VŨ NGỌC TRÚC MAI</v>
      </c>
      <c r="F232" s="9" t="b">
        <f t="shared" si="48"/>
        <v>0</v>
      </c>
      <c r="G232" s="9" t="s">
        <v>226</v>
      </c>
      <c r="H232" s="9" t="str">
        <f t="shared" si="49"/>
        <v>2017</v>
      </c>
      <c r="I232" s="9" t="s">
        <v>44</v>
      </c>
      <c r="J232" s="9" t="str">
        <f t="shared" si="50"/>
        <v>1CI7</v>
      </c>
      <c r="K232" s="48">
        <v>122</v>
      </c>
      <c r="L232" s="48">
        <v>30</v>
      </c>
      <c r="M232" s="9" t="s">
        <v>36</v>
      </c>
      <c r="N232" s="9" t="s">
        <v>227</v>
      </c>
      <c r="O232" s="9"/>
      <c r="P232" s="9"/>
      <c r="Q232" s="9"/>
      <c r="R232" s="9"/>
      <c r="S232" s="9" t="s">
        <v>228</v>
      </c>
      <c r="T232" s="9" t="s">
        <v>229</v>
      </c>
      <c r="U232" s="9" t="s">
        <v>230</v>
      </c>
      <c r="V232" s="30" t="s">
        <v>3852</v>
      </c>
      <c r="W232" s="9"/>
      <c r="X232" s="48"/>
      <c r="Y232" s="9">
        <v>1</v>
      </c>
      <c r="Z232" s="48">
        <f>INDEX(table1,MATCH($K232,'Tham chiếu'!$A$3:$A$13,1),MATCH(DS!$L232,'Tham chiếu'!$B$2:$M$2,1))</f>
        <v>58</v>
      </c>
      <c r="AA232" s="9"/>
      <c r="AB232" s="50"/>
      <c r="AC232" s="9">
        <v>2</v>
      </c>
      <c r="AD232" s="73">
        <f>INDEX(table4,MATCH($K232,'Tham chiếu'!$A$41:$A$49,1),MATCH(DS!$L232,'Tham chiếu'!$B$40:$T$40,1))</f>
        <v>3</v>
      </c>
      <c r="AE232" s="9"/>
      <c r="AF232" s="74"/>
      <c r="AG232" s="9">
        <v>1</v>
      </c>
      <c r="AH232" s="48">
        <f>INDEX(table5,MATCH($K232,'Tham chiếu'!$A$53:$A$61,1),MATCH(DS!$L232,'Tham chiếu'!$B$52:$T$52,1))</f>
        <v>3</v>
      </c>
      <c r="AI232" s="9">
        <v>2</v>
      </c>
      <c r="AJ232" s="48">
        <f>INDEX(table5,MATCH($K232,'Tham chiếu'!$A$53:$A$61,1),MATCH(DS!$L232,'Tham chiếu'!$B$52:$T$52,1))</f>
        <v>3</v>
      </c>
      <c r="AK232" s="9">
        <v>1</v>
      </c>
      <c r="AL232" s="48">
        <f>INDEX(table5,MATCH($K232,'Tham chiếu'!$A$53:$A$61,1),MATCH(DS!$L232,'Tham chiếu'!$B$52:$T$52,1))</f>
        <v>3</v>
      </c>
      <c r="AM232" s="9">
        <v>2</v>
      </c>
      <c r="AN232" s="50" t="str">
        <f>INDEX(table2,MATCH($K232,'Tham chiếu'!$A$17:$A$25,1),MATCH(DS!$L232,'Tham chiếu'!$B$16:$S$16,1))</f>
        <v>3A</v>
      </c>
      <c r="AO232" s="9">
        <v>1</v>
      </c>
      <c r="AP232" s="48" t="str">
        <f>INDEX(table3,MATCH($K232,'Tham chiếu'!$A$29:$A$37,1),MATCH(DS!$L232,'Tham chiếu'!$B$28:$T$28,1))</f>
        <v>2C</v>
      </c>
      <c r="AQ232" s="48">
        <v>1</v>
      </c>
      <c r="AR232" s="77">
        <f>INDEX(table7,MATCH($K232,'Tham chiếu'!$A$78:$A$87,1),MATCH(DS!$L232,'Tham chiếu'!$B$77:$T$77,1))</f>
        <v>2</v>
      </c>
      <c r="AS232" s="9">
        <v>1</v>
      </c>
      <c r="AT232" s="48">
        <f>INDEX(table6,MATCH($K232,'Tham chiếu'!$A$65:$A$74,1),MATCH(DS!$L232,'Tham chiếu'!$B$64:$T$64,1))</f>
        <v>3</v>
      </c>
      <c r="AU232" s="57">
        <f t="shared" si="43"/>
        <v>2379000</v>
      </c>
      <c r="AV232" s="58">
        <v>1667000</v>
      </c>
      <c r="AW232" s="59" t="b">
        <f t="shared" si="38"/>
        <v>0</v>
      </c>
    </row>
    <row r="233" spans="1:49" ht="27.6" customHeight="1" x14ac:dyDescent="0.25">
      <c r="A233" s="3">
        <v>228</v>
      </c>
      <c r="B233" s="9" t="s">
        <v>123</v>
      </c>
      <c r="C233" s="9" t="s">
        <v>2375</v>
      </c>
      <c r="D233" s="9" t="s">
        <v>34</v>
      </c>
      <c r="E233" s="9" t="str">
        <f t="shared" si="47"/>
        <v>Đỗ Ngọc Tuệ Minh</v>
      </c>
      <c r="F233" s="9" t="b">
        <f t="shared" si="48"/>
        <v>0</v>
      </c>
      <c r="G233" s="9" t="s">
        <v>2381</v>
      </c>
      <c r="H233" s="9" t="str">
        <f t="shared" si="49"/>
        <v>2017</v>
      </c>
      <c r="I233" s="9" t="s">
        <v>44</v>
      </c>
      <c r="J233" s="9" t="str">
        <f t="shared" si="50"/>
        <v>1CI7</v>
      </c>
      <c r="K233" s="9">
        <v>116</v>
      </c>
      <c r="L233" s="9">
        <v>20</v>
      </c>
      <c r="M233" s="9" t="s">
        <v>36</v>
      </c>
      <c r="N233" s="9" t="s">
        <v>227</v>
      </c>
      <c r="O233" s="9"/>
      <c r="P233" s="9"/>
      <c r="Q233" s="9"/>
      <c r="R233" s="9"/>
      <c r="S233" s="9" t="s">
        <v>2751</v>
      </c>
      <c r="T233" s="9" t="s">
        <v>2752</v>
      </c>
      <c r="U233" s="9" t="s">
        <v>2753</v>
      </c>
      <c r="V233" s="30" t="s">
        <v>3853</v>
      </c>
      <c r="W233" s="48"/>
      <c r="X233" s="48"/>
      <c r="Y233" s="49">
        <v>1</v>
      </c>
      <c r="Z233" s="48">
        <f>INDEX(table1,MATCH($K233,'Tham chiếu'!$A$3:$A$13,1),MATCH(DS!$L233,'Tham chiếu'!$B$2:$M$2,1))</f>
        <v>50</v>
      </c>
      <c r="AA233" s="50"/>
      <c r="AB233" s="50"/>
      <c r="AC233" s="53">
        <v>2</v>
      </c>
      <c r="AD233" s="73">
        <f>INDEX(table4,MATCH($K233,'Tham chiếu'!$A$41:$A$49,1),MATCH(DS!$L233,'Tham chiếu'!$B$40:$T$40,1))</f>
        <v>1</v>
      </c>
      <c r="AE233" s="54">
        <v>1</v>
      </c>
      <c r="AF233" s="74">
        <f>INDEX(table3,MATCH($K233,'Tham chiếu'!$A$29:$A$37,1),MATCH(DS!$L233,'Tham chiếu'!$B$28:$T$28,1))</f>
        <v>1</v>
      </c>
      <c r="AG233" s="48"/>
      <c r="AH233" s="48"/>
      <c r="AI233" s="49">
        <v>2</v>
      </c>
      <c r="AJ233" s="48">
        <f>INDEX(table5,MATCH($K233,'Tham chiếu'!$A$53:$A$61,1),MATCH(DS!$L233,'Tham chiếu'!$B$52:$T$52,1))</f>
        <v>1</v>
      </c>
      <c r="AK233" s="53">
        <v>1</v>
      </c>
      <c r="AL233" s="48">
        <f>INDEX(table5,MATCH($K233,'Tham chiếu'!$A$53:$A$61,1),MATCH(DS!$L233,'Tham chiếu'!$B$52:$T$52,1))</f>
        <v>1</v>
      </c>
      <c r="AM233" s="50"/>
      <c r="AN233" s="50"/>
      <c r="AO233" s="54">
        <v>1</v>
      </c>
      <c r="AP233" s="48">
        <f>INDEX(table3,MATCH($K233,'Tham chiếu'!$A$29:$A$37,1),MATCH(DS!$L233,'Tham chiếu'!$B$28:$T$28,1))</f>
        <v>1</v>
      </c>
      <c r="AQ233" s="48"/>
      <c r="AR233" s="77"/>
      <c r="AS233" s="49"/>
      <c r="AT233" s="48"/>
      <c r="AU233" s="57">
        <f t="shared" si="43"/>
        <v>1409000</v>
      </c>
      <c r="AV233" s="58">
        <v>2751000</v>
      </c>
      <c r="AW233" s="59" t="b">
        <f t="shared" si="38"/>
        <v>0</v>
      </c>
    </row>
    <row r="234" spans="1:49" ht="27.6" customHeight="1" x14ac:dyDescent="0.25">
      <c r="A234" s="3">
        <v>229</v>
      </c>
      <c r="B234" s="9" t="s">
        <v>2364</v>
      </c>
      <c r="C234" s="9" t="s">
        <v>3615</v>
      </c>
      <c r="D234" s="9" t="s">
        <v>34</v>
      </c>
      <c r="E234" s="9" t="str">
        <f t="shared" si="47"/>
        <v>Nguyễn Bình Minh</v>
      </c>
      <c r="F234" s="9" t="e">
        <f>E234=#REF!</f>
        <v>#REF!</v>
      </c>
      <c r="G234" s="9" t="s">
        <v>1015</v>
      </c>
      <c r="H234" s="9"/>
      <c r="I234" s="9" t="s">
        <v>18</v>
      </c>
      <c r="J234" s="9" t="str">
        <f t="shared" si="50"/>
        <v>1CI7</v>
      </c>
      <c r="K234" s="9">
        <v>137</v>
      </c>
      <c r="L234" s="9">
        <v>35</v>
      </c>
      <c r="M234" s="9" t="s">
        <v>36</v>
      </c>
      <c r="N234" s="9" t="s">
        <v>227</v>
      </c>
      <c r="O234" s="9"/>
      <c r="P234" s="9"/>
      <c r="Q234" s="9"/>
      <c r="R234" s="9"/>
      <c r="S234" s="9" t="s">
        <v>3616</v>
      </c>
      <c r="T234" s="9" t="s">
        <v>3617</v>
      </c>
      <c r="U234" s="9" t="s">
        <v>3618</v>
      </c>
      <c r="V234" s="30" t="s">
        <v>3706</v>
      </c>
      <c r="W234" s="48">
        <v>1</v>
      </c>
      <c r="X234" s="48">
        <f>INDEX(table1,MATCH($K234,'Tham chiếu'!$A$3:$A$13,1),MATCH(DS!$L234,'Tham chiếu'!$B$2:$M$2,1))</f>
        <v>60</v>
      </c>
      <c r="Y234" s="49">
        <v>1</v>
      </c>
      <c r="Z234" s="48">
        <f>INDEX(table1,MATCH($K234,'Tham chiếu'!$A$3:$A$13,1),MATCH(DS!$L234,'Tham chiếu'!$B$2:$M$2,1))</f>
        <v>60</v>
      </c>
      <c r="AA234" s="50">
        <v>1</v>
      </c>
      <c r="AB234" s="50" t="str">
        <f>INDEX(table2,MATCH($K234,'Tham chiếu'!$A$17:$A$25,1),MATCH(DS!$L234,'Tham chiếu'!$B$16:$S$16,1))</f>
        <v>4B</v>
      </c>
      <c r="AC234" s="53"/>
      <c r="AD234" s="73" t="str">
        <f>INDEX(table4,MATCH($K234,'Tham chiếu'!$A$41:$A$49,1),MATCH(DS!$L234,'Tham chiếu'!$B$40:$T$40,1))</f>
        <v>4B</v>
      </c>
      <c r="AE234" s="54">
        <v>2</v>
      </c>
      <c r="AF234" s="74" t="str">
        <f>INDEX(table3,MATCH($K234,'Tham chiếu'!$A$29:$A$37,1),MATCH(DS!$L234,'Tham chiếu'!$B$28:$T$28,1))</f>
        <v>4A</v>
      </c>
      <c r="AG234" s="48">
        <v>1</v>
      </c>
      <c r="AH234" s="48">
        <f>INDEX(table5,MATCH($K234,'Tham chiếu'!$A$53:$A$61,1),MATCH(DS!$L234,'Tham chiếu'!$B$52:$T$52,1))</f>
        <v>5</v>
      </c>
      <c r="AI234" s="49">
        <v>2</v>
      </c>
      <c r="AJ234" s="48">
        <f>INDEX(table5,MATCH($K234,'Tham chiếu'!$A$53:$A$61,1),MATCH(DS!$L234,'Tham chiếu'!$B$52:$T$52,1))</f>
        <v>5</v>
      </c>
      <c r="AK234" s="50">
        <v>1</v>
      </c>
      <c r="AL234" s="48">
        <f>INDEX(table5,MATCH($K234,'Tham chiếu'!$A$53:$A$61,1),MATCH(DS!$L234,'Tham chiếu'!$B$52:$T$52,1))</f>
        <v>5</v>
      </c>
      <c r="AM234" s="53">
        <v>1</v>
      </c>
      <c r="AN234" s="50" t="str">
        <f>INDEX(table2,MATCH($K234,'Tham chiếu'!$A$17:$A$25,1),MATCH(DS!$L234,'Tham chiếu'!$B$16:$S$16,1))</f>
        <v>4B</v>
      </c>
      <c r="AO234" s="54">
        <v>1</v>
      </c>
      <c r="AP234" s="48" t="str">
        <f>INDEX(table3,MATCH($K234,'Tham chiếu'!$A$29:$A$37,1),MATCH(DS!$L234,'Tham chiếu'!$B$28:$T$28,1))</f>
        <v>4A</v>
      </c>
      <c r="AQ234" s="48">
        <v>1</v>
      </c>
      <c r="AR234" s="77">
        <f>INDEX(table7,MATCH($K234,'Tham chiếu'!$A$78:$A$87,1),MATCH(DS!$L234,'Tham chiếu'!$B$77:$T$77,1))</f>
        <v>3</v>
      </c>
      <c r="AS234" s="49">
        <v>1</v>
      </c>
      <c r="AT234" s="48">
        <f>INDEX(table6,MATCH($K234,'Tham chiếu'!$A$65:$A$74,1),MATCH(DS!$L234,'Tham chiếu'!$B$64:$T$64,1))</f>
        <v>4</v>
      </c>
      <c r="AU234" s="57">
        <f t="shared" si="43"/>
        <v>2751000</v>
      </c>
      <c r="AV234" s="58">
        <v>3029000</v>
      </c>
      <c r="AW234" s="59" t="b">
        <f t="shared" si="38"/>
        <v>0</v>
      </c>
    </row>
    <row r="235" spans="1:49" ht="27.6" customHeight="1" x14ac:dyDescent="0.25">
      <c r="A235" s="3">
        <v>230</v>
      </c>
      <c r="B235" s="9" t="s">
        <v>123</v>
      </c>
      <c r="C235" s="9" t="s">
        <v>1354</v>
      </c>
      <c r="D235" s="9" t="s">
        <v>904</v>
      </c>
      <c r="E235" s="9" t="str">
        <f t="shared" si="47"/>
        <v>Nghiêm Hoàng Phúc</v>
      </c>
      <c r="F235" s="9" t="b">
        <f t="shared" ref="F235:F266" si="51">E235=E236</f>
        <v>0</v>
      </c>
      <c r="G235" s="9" t="s">
        <v>1355</v>
      </c>
      <c r="H235" s="9" t="str">
        <f>RIGHT(G235,4)</f>
        <v>2017</v>
      </c>
      <c r="I235" s="9" t="s">
        <v>18</v>
      </c>
      <c r="J235" s="9" t="str">
        <f t="shared" si="50"/>
        <v>1CI7</v>
      </c>
      <c r="K235" s="48">
        <v>117</v>
      </c>
      <c r="L235" s="48">
        <v>22</v>
      </c>
      <c r="M235" s="9" t="s">
        <v>36</v>
      </c>
      <c r="N235" s="9" t="s">
        <v>227</v>
      </c>
      <c r="O235" s="9"/>
      <c r="P235" s="9"/>
      <c r="Q235" s="9"/>
      <c r="R235" s="9"/>
      <c r="S235" s="9" t="s">
        <v>1356</v>
      </c>
      <c r="T235" s="9" t="s">
        <v>1357</v>
      </c>
      <c r="U235" s="9" t="s">
        <v>1358</v>
      </c>
      <c r="V235" s="30" t="s">
        <v>3855</v>
      </c>
      <c r="W235" s="9">
        <v>1</v>
      </c>
      <c r="X235" s="48">
        <f>INDEX(table1,MATCH($K235,'Tham chiếu'!$A$3:$A$13,1),MATCH(DS!$L235,'Tham chiếu'!$B$2:$M$2,1))</f>
        <v>50</v>
      </c>
      <c r="Y235" s="9">
        <v>1</v>
      </c>
      <c r="Z235" s="48">
        <f>INDEX(table1,MATCH($K235,'Tham chiếu'!$A$3:$A$13,1),MATCH(DS!$L235,'Tham chiếu'!$B$2:$M$2,1))</f>
        <v>50</v>
      </c>
      <c r="AA235" s="9">
        <v>1</v>
      </c>
      <c r="AB235" s="50">
        <f>INDEX(table2,MATCH($K235,'Tham chiếu'!$A$17:$A$25,1),MATCH(DS!$L235,'Tham chiếu'!$B$16:$S$16,1))</f>
        <v>1</v>
      </c>
      <c r="AC235" s="9"/>
      <c r="AD235" s="73">
        <f>INDEX(table4,MATCH($K235,'Tham chiếu'!$A$41:$A$49,1),MATCH(DS!$L235,'Tham chiếu'!$B$40:$T$40,1))</f>
        <v>1</v>
      </c>
      <c r="AE235" s="9">
        <v>1</v>
      </c>
      <c r="AF235" s="74">
        <f>INDEX(table3,MATCH($K235,'Tham chiếu'!$A$29:$A$37,1),MATCH(DS!$L235,'Tham chiếu'!$B$28:$T$28,1))</f>
        <v>1</v>
      </c>
      <c r="AG235" s="9">
        <v>2</v>
      </c>
      <c r="AH235" s="48">
        <f>INDEX(table5,MATCH($K235,'Tham chiếu'!$A$53:$A$61,1),MATCH(DS!$L235,'Tham chiếu'!$B$52:$T$52,1))</f>
        <v>1</v>
      </c>
      <c r="AI235" s="9">
        <v>2</v>
      </c>
      <c r="AJ235" s="48">
        <f>INDEX(table5,MATCH($K235,'Tham chiếu'!$A$53:$A$61,1),MATCH(DS!$L235,'Tham chiếu'!$B$52:$T$52,1))</f>
        <v>1</v>
      </c>
      <c r="AK235" s="9">
        <v>1</v>
      </c>
      <c r="AL235" s="48">
        <f>INDEX(table5,MATCH($K235,'Tham chiếu'!$A$53:$A$61,1),MATCH(DS!$L235,'Tham chiếu'!$B$52:$T$52,1))</f>
        <v>1</v>
      </c>
      <c r="AM235" s="9">
        <v>1</v>
      </c>
      <c r="AN235" s="50">
        <f>INDEX(table2,MATCH($K235,'Tham chiếu'!$A$17:$A$25,1),MATCH(DS!$L235,'Tham chiếu'!$B$16:$S$16,1))</f>
        <v>1</v>
      </c>
      <c r="AO235" s="9">
        <v>1</v>
      </c>
      <c r="AP235" s="48">
        <f>INDEX(table3,MATCH($K235,'Tham chiếu'!$A$29:$A$37,1),MATCH(DS!$L235,'Tham chiếu'!$B$28:$T$28,1))</f>
        <v>1</v>
      </c>
      <c r="AQ235" s="48">
        <v>1</v>
      </c>
      <c r="AR235" s="77">
        <f>INDEX(table7,MATCH($K235,'Tham chiếu'!$A$78:$A$87,1),MATCH(DS!$L235,'Tham chiếu'!$B$77:$T$77,1))</f>
        <v>1</v>
      </c>
      <c r="AS235" s="9">
        <v>1</v>
      </c>
      <c r="AT235" s="48">
        <f>INDEX(table6,MATCH($K235,'Tham chiếu'!$A$65:$A$74,1),MATCH(DS!$L235,'Tham chiếu'!$B$64:$T$64,1))</f>
        <v>1</v>
      </c>
      <c r="AU235" s="57">
        <f t="shared" si="43"/>
        <v>2731000</v>
      </c>
      <c r="AV235" s="58">
        <v>1950000</v>
      </c>
      <c r="AW235" s="59" t="b">
        <f t="shared" si="38"/>
        <v>0</v>
      </c>
    </row>
    <row r="236" spans="1:49" ht="27.6" customHeight="1" x14ac:dyDescent="0.25">
      <c r="A236" s="3">
        <v>231</v>
      </c>
      <c r="B236" s="9" t="s">
        <v>123</v>
      </c>
      <c r="C236" s="9" t="s">
        <v>1083</v>
      </c>
      <c r="D236" s="9" t="s">
        <v>1110</v>
      </c>
      <c r="E236" s="9" t="str">
        <f t="shared" si="47"/>
        <v>Võ Tá Nhật Quân</v>
      </c>
      <c r="F236" s="9" t="b">
        <f t="shared" si="51"/>
        <v>0</v>
      </c>
      <c r="G236" s="9" t="s">
        <v>1111</v>
      </c>
      <c r="H236" s="9" t="str">
        <f>RIGHT(G236,4)</f>
        <v>2017</v>
      </c>
      <c r="I236" s="9" t="s">
        <v>18</v>
      </c>
      <c r="J236" s="9" t="str">
        <f t="shared" si="50"/>
        <v>1CI7</v>
      </c>
      <c r="K236" s="48">
        <v>120</v>
      </c>
      <c r="L236" s="48">
        <v>20</v>
      </c>
      <c r="M236" s="9" t="s">
        <v>36</v>
      </c>
      <c r="N236" s="9" t="s">
        <v>227</v>
      </c>
      <c r="O236" s="9"/>
      <c r="P236" s="9"/>
      <c r="Q236" s="9"/>
      <c r="R236" s="9"/>
      <c r="S236" s="9" t="s">
        <v>1086</v>
      </c>
      <c r="T236" s="9" t="s">
        <v>1087</v>
      </c>
      <c r="U236" s="9" t="s">
        <v>1088</v>
      </c>
      <c r="V236" s="30" t="s">
        <v>4318</v>
      </c>
      <c r="W236" s="9">
        <v>1</v>
      </c>
      <c r="X236" s="48">
        <f>INDEX(table1,MATCH($K236,'Tham chiếu'!$A$3:$A$13,1),MATCH(DS!$L236,'Tham chiếu'!$B$2:$M$2,1))</f>
        <v>50</v>
      </c>
      <c r="Y236" s="9"/>
      <c r="Z236" s="48"/>
      <c r="AA236" s="9">
        <v>1</v>
      </c>
      <c r="AB236" s="50" t="str">
        <f>INDEX(table2,MATCH($K236,'Tham chiếu'!$A$17:$A$25,1),MATCH(DS!$L236,'Tham chiếu'!$B$16:$S$16,1))</f>
        <v>2A</v>
      </c>
      <c r="AC236" s="9"/>
      <c r="AD236" s="73" t="str">
        <f>INDEX(table4,MATCH($K236,'Tham chiếu'!$A$41:$A$49,1),MATCH(DS!$L236,'Tham chiếu'!$B$40:$T$40,1))</f>
        <v>2A</v>
      </c>
      <c r="AE236" s="9">
        <v>2</v>
      </c>
      <c r="AF236" s="74" t="str">
        <f>INDEX(table3,MATCH($K236,'Tham chiếu'!$A$29:$A$37,1),MATCH(DS!$L236,'Tham chiếu'!$B$28:$T$28,1))</f>
        <v>2A</v>
      </c>
      <c r="AG236" s="9">
        <v>2</v>
      </c>
      <c r="AH236" s="48">
        <f>INDEX(table5,MATCH($K236,'Tham chiếu'!$A$53:$A$61,1),MATCH(DS!$L236,'Tham chiếu'!$B$52:$T$52,1))</f>
        <v>2</v>
      </c>
      <c r="AI236" s="9">
        <v>2</v>
      </c>
      <c r="AJ236" s="48">
        <f>INDEX(table5,MATCH($K236,'Tham chiếu'!$A$53:$A$61,1),MATCH(DS!$L236,'Tham chiếu'!$B$52:$T$52,1))</f>
        <v>2</v>
      </c>
      <c r="AK236" s="9">
        <v>1</v>
      </c>
      <c r="AL236" s="48">
        <f>INDEX(table5,MATCH($K236,'Tham chiếu'!$A$53:$A$61,1),MATCH(DS!$L236,'Tham chiếu'!$B$52:$T$52,1))</f>
        <v>2</v>
      </c>
      <c r="AM236" s="9">
        <v>1</v>
      </c>
      <c r="AN236" s="50" t="str">
        <f>INDEX(table2,MATCH($K236,'Tham chiếu'!$A$17:$A$25,1),MATCH(DS!$L236,'Tham chiếu'!$B$16:$S$16,1))</f>
        <v>2A</v>
      </c>
      <c r="AO236" s="9">
        <v>1</v>
      </c>
      <c r="AP236" s="48" t="str">
        <f>INDEX(table3,MATCH($K236,'Tham chiếu'!$A$29:$A$37,1),MATCH(DS!$L236,'Tham chiếu'!$B$28:$T$28,1))</f>
        <v>2A</v>
      </c>
      <c r="AQ236" s="48">
        <v>1</v>
      </c>
      <c r="AR236" s="77">
        <f>INDEX(table7,MATCH($K236,'Tham chiếu'!$A$78:$A$87,1),MATCH(DS!$L236,'Tham chiếu'!$B$77:$T$77,1))</f>
        <v>1</v>
      </c>
      <c r="AS236" s="9">
        <v>1</v>
      </c>
      <c r="AT236" s="48">
        <f>INDEX(table6,MATCH($K236,'Tham chiếu'!$A$65:$A$74,1),MATCH(DS!$L236,'Tham chiếu'!$B$64:$T$64,1))</f>
        <v>2</v>
      </c>
      <c r="AU236" s="57">
        <f t="shared" si="43"/>
        <v>2746000</v>
      </c>
      <c r="AV236" s="58">
        <v>2888000</v>
      </c>
      <c r="AW236" s="59" t="b">
        <f t="shared" si="38"/>
        <v>0</v>
      </c>
    </row>
    <row r="237" spans="1:49" ht="27.6" customHeight="1" x14ac:dyDescent="0.25">
      <c r="A237" s="3">
        <v>232</v>
      </c>
      <c r="B237" s="9" t="s">
        <v>123</v>
      </c>
      <c r="C237" s="9" t="s">
        <v>1043</v>
      </c>
      <c r="D237" s="9" t="s">
        <v>42</v>
      </c>
      <c r="E237" s="9" t="str">
        <f t="shared" si="47"/>
        <v>Dương Vĩ Quyên</v>
      </c>
      <c r="F237" s="9" t="b">
        <f t="shared" si="51"/>
        <v>0</v>
      </c>
      <c r="G237" s="9" t="s">
        <v>625</v>
      </c>
      <c r="H237" s="9" t="str">
        <f>RIGHT(G237,4)</f>
        <v>2017</v>
      </c>
      <c r="I237" s="9" t="s">
        <v>44</v>
      </c>
      <c r="J237" s="9" t="str">
        <f t="shared" si="50"/>
        <v>1CI7</v>
      </c>
      <c r="K237" s="48">
        <v>120</v>
      </c>
      <c r="L237" s="48">
        <v>22</v>
      </c>
      <c r="M237" s="9" t="s">
        <v>36</v>
      </c>
      <c r="N237" s="9" t="s">
        <v>227</v>
      </c>
      <c r="O237" s="9"/>
      <c r="P237" s="9"/>
      <c r="Q237" s="9"/>
      <c r="R237" s="9"/>
      <c r="S237" s="9" t="s">
        <v>1044</v>
      </c>
      <c r="T237" s="9" t="s">
        <v>1045</v>
      </c>
      <c r="U237" s="9" t="s">
        <v>1046</v>
      </c>
      <c r="V237" s="30" t="s">
        <v>3856</v>
      </c>
      <c r="W237" s="9">
        <v>1</v>
      </c>
      <c r="X237" s="48">
        <f>INDEX(table1,MATCH($K237,'Tham chiếu'!$A$3:$A$13,1),MATCH(DS!$L237,'Tham chiếu'!$B$2:$M$2,1))</f>
        <v>50</v>
      </c>
      <c r="Y237" s="9">
        <v>1</v>
      </c>
      <c r="Z237" s="48">
        <f>INDEX(table1,MATCH($K237,'Tham chiếu'!$A$3:$A$13,1),MATCH(DS!$L237,'Tham chiếu'!$B$2:$M$2,1))</f>
        <v>50</v>
      </c>
      <c r="AA237" s="9">
        <v>1</v>
      </c>
      <c r="AB237" s="50" t="str">
        <f>INDEX(table2,MATCH($K237,'Tham chiếu'!$A$17:$A$25,1),MATCH(DS!$L237,'Tham chiếu'!$B$16:$S$16,1))</f>
        <v>2A</v>
      </c>
      <c r="AC237" s="9">
        <v>1</v>
      </c>
      <c r="AD237" s="73" t="str">
        <f>INDEX(table4,MATCH($K237,'Tham chiếu'!$A$41:$A$49,1),MATCH(DS!$L237,'Tham chiếu'!$B$40:$T$40,1))</f>
        <v>2A</v>
      </c>
      <c r="AE237" s="9"/>
      <c r="AF237" s="74"/>
      <c r="AG237" s="9"/>
      <c r="AH237" s="48">
        <f>INDEX(table5,MATCH($K237,'Tham chiếu'!$A$53:$A$61,1),MATCH(DS!$L237,'Tham chiếu'!$B$52:$T$52,1))</f>
        <v>2</v>
      </c>
      <c r="AI237" s="9">
        <v>1</v>
      </c>
      <c r="AJ237" s="48">
        <f>INDEX(table5,MATCH($K237,'Tham chiếu'!$A$53:$A$61,1),MATCH(DS!$L237,'Tham chiếu'!$B$52:$T$52,1))</f>
        <v>2</v>
      </c>
      <c r="AK237" s="9">
        <v>1</v>
      </c>
      <c r="AL237" s="48">
        <f>INDEX(table5,MATCH($K237,'Tham chiếu'!$A$53:$A$61,1),MATCH(DS!$L237,'Tham chiếu'!$B$52:$T$52,1))</f>
        <v>2</v>
      </c>
      <c r="AM237" s="9">
        <v>1</v>
      </c>
      <c r="AN237" s="50" t="str">
        <f>INDEX(table2,MATCH($K237,'Tham chiếu'!$A$17:$A$25,1),MATCH(DS!$L237,'Tham chiếu'!$B$16:$S$16,1))</f>
        <v>2A</v>
      </c>
      <c r="AO237" s="9"/>
      <c r="AP237" s="48" t="str">
        <f>INDEX(table3,MATCH($K237,'Tham chiếu'!$A$29:$A$37,1),MATCH(DS!$L237,'Tham chiếu'!$B$28:$T$28,1))</f>
        <v>2A</v>
      </c>
      <c r="AQ237" s="48">
        <v>1</v>
      </c>
      <c r="AR237" s="77">
        <f>INDEX(table7,MATCH($K237,'Tham chiếu'!$A$78:$A$87,1),MATCH(DS!$L237,'Tham chiếu'!$B$77:$T$77,1))</f>
        <v>1</v>
      </c>
      <c r="AS237" s="9"/>
      <c r="AT237" s="48"/>
      <c r="AU237" s="57">
        <f t="shared" si="43"/>
        <v>1635000</v>
      </c>
      <c r="AV237" s="58">
        <v>3424000</v>
      </c>
      <c r="AW237" s="59" t="b">
        <f t="shared" ref="AW237:AW300" si="52">AV237=AU237</f>
        <v>0</v>
      </c>
    </row>
    <row r="238" spans="1:49" ht="27.6" customHeight="1" x14ac:dyDescent="0.25">
      <c r="A238" s="3">
        <v>233</v>
      </c>
      <c r="B238" s="9" t="s">
        <v>2364</v>
      </c>
      <c r="C238" s="9" t="s">
        <v>3513</v>
      </c>
      <c r="D238" s="9" t="s">
        <v>295</v>
      </c>
      <c r="E238" s="9" t="str">
        <f t="shared" si="47"/>
        <v>Phạm Thái Sơn</v>
      </c>
      <c r="F238" s="9" t="b">
        <f t="shared" si="51"/>
        <v>0</v>
      </c>
      <c r="G238" s="9" t="s">
        <v>3514</v>
      </c>
      <c r="H238" s="9"/>
      <c r="I238" s="9" t="s">
        <v>18</v>
      </c>
      <c r="J238" s="9" t="str">
        <f t="shared" si="50"/>
        <v>1CI7</v>
      </c>
      <c r="K238" s="9">
        <v>120</v>
      </c>
      <c r="L238" s="9">
        <v>25</v>
      </c>
      <c r="M238" s="9" t="s">
        <v>36</v>
      </c>
      <c r="N238" s="9" t="s">
        <v>227</v>
      </c>
      <c r="O238" s="9"/>
      <c r="P238" s="9"/>
      <c r="Q238" s="9"/>
      <c r="R238" s="9"/>
      <c r="S238" s="9" t="s">
        <v>3515</v>
      </c>
      <c r="T238" s="9" t="s">
        <v>3516</v>
      </c>
      <c r="U238" s="9" t="s">
        <v>3517</v>
      </c>
      <c r="V238" s="30" t="s">
        <v>4216</v>
      </c>
      <c r="W238" s="48">
        <v>2</v>
      </c>
      <c r="X238" s="48">
        <f>INDEX(table1,MATCH($K238,'Tham chiếu'!$A$3:$A$13,1),MATCH(DS!$L238,'Tham chiếu'!$B$2:$M$2,1))</f>
        <v>50</v>
      </c>
      <c r="Y238" s="49">
        <v>2</v>
      </c>
      <c r="Z238" s="48">
        <f>INDEX(table1,MATCH($K238,'Tham chiếu'!$A$3:$A$13,1),MATCH(DS!$L238,'Tham chiếu'!$B$2:$M$2,1))</f>
        <v>50</v>
      </c>
      <c r="AA238" s="50">
        <v>2</v>
      </c>
      <c r="AB238" s="50" t="str">
        <f>INDEX(table2,MATCH($K238,'Tham chiếu'!$A$17:$A$25,1),MATCH(DS!$L238,'Tham chiếu'!$B$16:$S$16,1))</f>
        <v>2A</v>
      </c>
      <c r="AC238" s="53"/>
      <c r="AD238" s="73" t="str">
        <f>INDEX(table4,MATCH($K238,'Tham chiếu'!$A$41:$A$49,1),MATCH(DS!$L238,'Tham chiếu'!$B$40:$T$40,1))</f>
        <v>2B</v>
      </c>
      <c r="AE238" s="54">
        <v>2</v>
      </c>
      <c r="AF238" s="74" t="str">
        <f>INDEX(table3,MATCH($K238,'Tham chiếu'!$A$29:$A$37,1),MATCH(DS!$L238,'Tham chiếu'!$B$28:$T$28,1))</f>
        <v>2A</v>
      </c>
      <c r="AG238" s="48">
        <v>2</v>
      </c>
      <c r="AH238" s="48">
        <f>INDEX(table5,MATCH($K238,'Tham chiếu'!$A$53:$A$61,1),MATCH(DS!$L238,'Tham chiếu'!$B$52:$T$52,1))</f>
        <v>3</v>
      </c>
      <c r="AI238" s="49">
        <v>2</v>
      </c>
      <c r="AJ238" s="48">
        <f>INDEX(table5,MATCH($K238,'Tham chiếu'!$A$53:$A$61,1),MATCH(DS!$L238,'Tham chiếu'!$B$52:$T$52,1))</f>
        <v>3</v>
      </c>
      <c r="AK238" s="50"/>
      <c r="AL238" s="48">
        <f>INDEX(table5,MATCH($K238,'Tham chiếu'!$A$53:$A$61,1),MATCH(DS!$L238,'Tham chiếu'!$B$52:$T$52,1))</f>
        <v>3</v>
      </c>
      <c r="AM238" s="53"/>
      <c r="AN238" s="50" t="str">
        <f>INDEX(table2,MATCH($K238,'Tham chiếu'!$A$17:$A$25,1),MATCH(DS!$L238,'Tham chiếu'!$B$16:$S$16,1))</f>
        <v>2A</v>
      </c>
      <c r="AO238" s="54"/>
      <c r="AP238" s="48" t="str">
        <f>INDEX(table3,MATCH($K238,'Tham chiếu'!$A$29:$A$37,1),MATCH(DS!$L238,'Tham chiếu'!$B$28:$T$28,1))</f>
        <v>2A</v>
      </c>
      <c r="AQ238" s="48"/>
      <c r="AR238" s="77">
        <f>INDEX(table7,MATCH($K238,'Tham chiếu'!$A$78:$A$87,1),MATCH(DS!$L238,'Tham chiếu'!$B$77:$T$77,1))</f>
        <v>2</v>
      </c>
      <c r="AS238" s="49"/>
      <c r="AT238" s="48"/>
      <c r="AU238" s="57">
        <f t="shared" si="43"/>
        <v>2544000</v>
      </c>
      <c r="AV238" s="58">
        <v>3034000</v>
      </c>
      <c r="AW238" s="59" t="b">
        <f t="shared" si="52"/>
        <v>0</v>
      </c>
    </row>
    <row r="239" spans="1:49" ht="27.6" customHeight="1" x14ac:dyDescent="0.25">
      <c r="A239" s="3">
        <v>234</v>
      </c>
      <c r="B239" s="9" t="s">
        <v>123</v>
      </c>
      <c r="C239" s="9" t="s">
        <v>2377</v>
      </c>
      <c r="D239" s="9" t="s">
        <v>1484</v>
      </c>
      <c r="E239" s="9" t="str">
        <f t="shared" si="47"/>
        <v>Trần Hoài Trung</v>
      </c>
      <c r="F239" s="9" t="b">
        <f t="shared" si="51"/>
        <v>0</v>
      </c>
      <c r="G239" s="9" t="s">
        <v>2382</v>
      </c>
      <c r="H239" s="9" t="str">
        <f t="shared" ref="H239:H246" si="53">RIGHT(G239,4)</f>
        <v>2017</v>
      </c>
      <c r="I239" s="9" t="s">
        <v>18</v>
      </c>
      <c r="J239" s="9" t="str">
        <f t="shared" si="50"/>
        <v>1CI7</v>
      </c>
      <c r="K239" s="9">
        <v>120</v>
      </c>
      <c r="L239" s="9">
        <v>28</v>
      </c>
      <c r="M239" s="9" t="s">
        <v>36</v>
      </c>
      <c r="N239" s="9" t="s">
        <v>227</v>
      </c>
      <c r="O239" s="9"/>
      <c r="P239" s="9"/>
      <c r="Q239" s="9"/>
      <c r="R239" s="9"/>
      <c r="S239" s="9" t="s">
        <v>2757</v>
      </c>
      <c r="T239" s="9" t="s">
        <v>2758</v>
      </c>
      <c r="U239" s="9" t="s">
        <v>2759</v>
      </c>
      <c r="V239" s="30" t="s">
        <v>3857</v>
      </c>
      <c r="W239" s="48">
        <v>2</v>
      </c>
      <c r="X239" s="48">
        <f>INDEX(table1,MATCH($K239,'Tham chiếu'!$A$3:$A$13,1),MATCH(DS!$L239,'Tham chiếu'!$B$2:$M$2,1))</f>
        <v>55</v>
      </c>
      <c r="Y239" s="49">
        <v>3</v>
      </c>
      <c r="Z239" s="48">
        <f>INDEX(table1,MATCH($K239,'Tham chiếu'!$A$3:$A$13,1),MATCH(DS!$L239,'Tham chiếu'!$B$2:$M$2,1))</f>
        <v>55</v>
      </c>
      <c r="AA239" s="50">
        <v>3</v>
      </c>
      <c r="AB239" s="50">
        <f>INDEX(table2,MATCH($K239,'Tham chiếu'!$A$17:$A$25,1),MATCH(DS!$L239,'Tham chiếu'!$B$16:$S$16,1))</f>
        <v>3</v>
      </c>
      <c r="AC239" s="53"/>
      <c r="AD239" s="73" t="str">
        <f>INDEX(table4,MATCH($K239,'Tham chiếu'!$A$41:$A$49,1),MATCH(DS!$L239,'Tham chiếu'!$B$40:$T$40,1))</f>
        <v>2B</v>
      </c>
      <c r="AE239" s="54">
        <v>3</v>
      </c>
      <c r="AF239" s="74" t="str">
        <f>INDEX(table3,MATCH($K239,'Tham chiếu'!$A$29:$A$37,1),MATCH(DS!$L239,'Tham chiếu'!$B$28:$T$28,1))</f>
        <v>2B</v>
      </c>
      <c r="AG239" s="48">
        <v>2</v>
      </c>
      <c r="AH239" s="48">
        <f>INDEX(table5,MATCH($K239,'Tham chiếu'!$A$53:$A$61,1),MATCH(DS!$L239,'Tham chiếu'!$B$52:$T$52,1))</f>
        <v>3</v>
      </c>
      <c r="AI239" s="49">
        <v>2</v>
      </c>
      <c r="AJ239" s="48">
        <f>INDEX(table5,MATCH($K239,'Tham chiếu'!$A$53:$A$61,1),MATCH(DS!$L239,'Tham chiếu'!$B$52:$T$52,1))</f>
        <v>3</v>
      </c>
      <c r="AK239" s="53">
        <v>2</v>
      </c>
      <c r="AL239" s="48">
        <f>INDEX(table5,MATCH($K239,'Tham chiếu'!$A$53:$A$61,1),MATCH(DS!$L239,'Tham chiếu'!$B$52:$T$52,1))</f>
        <v>3</v>
      </c>
      <c r="AM239" s="50">
        <v>2</v>
      </c>
      <c r="AN239" s="50">
        <f>INDEX(table2,MATCH($K239,'Tham chiếu'!$A$17:$A$25,1),MATCH(DS!$L239,'Tham chiếu'!$B$16:$S$16,1))</f>
        <v>3</v>
      </c>
      <c r="AO239" s="54">
        <v>2</v>
      </c>
      <c r="AP239" s="48" t="str">
        <f>INDEX(table3,MATCH($K239,'Tham chiếu'!$A$29:$A$37,1),MATCH(DS!$L239,'Tham chiếu'!$B$28:$T$28,1))</f>
        <v>2B</v>
      </c>
      <c r="AQ239" s="48">
        <v>2</v>
      </c>
      <c r="AR239" s="77">
        <f>INDEX(table7,MATCH($K239,'Tham chiếu'!$A$78:$A$87,1),MATCH(DS!$L239,'Tham chiếu'!$B$77:$T$77,1))</f>
        <v>2</v>
      </c>
      <c r="AS239" s="49"/>
      <c r="AT239" s="48"/>
      <c r="AU239" s="57">
        <f t="shared" si="43"/>
        <v>4657000</v>
      </c>
      <c r="AV239" s="58">
        <v>2736000</v>
      </c>
      <c r="AW239" s="59" t="b">
        <f t="shared" si="52"/>
        <v>0</v>
      </c>
    </row>
    <row r="240" spans="1:49" ht="27.6" customHeight="1" x14ac:dyDescent="0.25">
      <c r="A240" s="3">
        <v>235</v>
      </c>
      <c r="B240" s="9" t="s">
        <v>123</v>
      </c>
      <c r="C240" s="9" t="s">
        <v>1515</v>
      </c>
      <c r="D240" s="9" t="s">
        <v>1516</v>
      </c>
      <c r="E240" s="9" t="str">
        <f t="shared" si="47"/>
        <v>Bùi Hữu Quốc Vượng</v>
      </c>
      <c r="F240" s="9" t="b">
        <f t="shared" si="51"/>
        <v>0</v>
      </c>
      <c r="G240" s="9" t="s">
        <v>1517</v>
      </c>
      <c r="H240" s="9" t="str">
        <f t="shared" si="53"/>
        <v>2017</v>
      </c>
      <c r="I240" s="9" t="s">
        <v>18</v>
      </c>
      <c r="J240" s="9" t="str">
        <f t="shared" si="50"/>
        <v>1CI7</v>
      </c>
      <c r="K240" s="48">
        <v>117</v>
      </c>
      <c r="L240" s="48">
        <v>19</v>
      </c>
      <c r="M240" s="9" t="s">
        <v>36</v>
      </c>
      <c r="N240" s="9" t="s">
        <v>227</v>
      </c>
      <c r="O240" s="9"/>
      <c r="P240" s="9"/>
      <c r="Q240" s="9"/>
      <c r="R240" s="9"/>
      <c r="S240" s="9" t="s">
        <v>495</v>
      </c>
      <c r="T240" s="9" t="s">
        <v>496</v>
      </c>
      <c r="U240" s="9" t="s">
        <v>497</v>
      </c>
      <c r="V240" s="30" t="s">
        <v>3858</v>
      </c>
      <c r="W240" s="9">
        <v>1</v>
      </c>
      <c r="X240" s="48">
        <f>INDEX(table1,MATCH($K24,'Tham chiếu'!$A$3:$A$13,1),MATCH(DS!$L24,'Tham chiếu'!$B$2:$M$2,1))</f>
        <v>50</v>
      </c>
      <c r="Y240" s="9">
        <v>1</v>
      </c>
      <c r="Z240" s="48">
        <f>INDEX(table1,MATCH($K240,'Tham chiếu'!$A$3:$A$13,1),MATCH(DS!$L240,'Tham chiếu'!$B$2:$M$2,1))</f>
        <v>50</v>
      </c>
      <c r="AA240" s="9">
        <v>1</v>
      </c>
      <c r="AB240" s="50">
        <f>INDEX(table2,MATCH($K240,'Tham chiếu'!$A$17:$A$25,1),MATCH(DS!$L240,'Tham chiếu'!$B$16:$S$16,1))</f>
        <v>1</v>
      </c>
      <c r="AC240" s="9"/>
      <c r="AD240" s="73">
        <f>INDEX(table4,MATCH($K240,'Tham chiếu'!$A$41:$A$49,1),MATCH(DS!$L240,'Tham chiếu'!$B$40:$T$40,1))</f>
        <v>1</v>
      </c>
      <c r="AE240" s="9">
        <v>3</v>
      </c>
      <c r="AF240" s="74">
        <f>INDEX(table3,MATCH($K240,'Tham chiếu'!$A$29:$A$37,1),MATCH(DS!$L240,'Tham chiếu'!$B$28:$T$28,1))</f>
        <v>1</v>
      </c>
      <c r="AG240" s="9">
        <v>2</v>
      </c>
      <c r="AH240" s="48">
        <f>INDEX(table5,MATCH($K240,'Tham chiếu'!$A$53:$A$61,1),MATCH(DS!$L240,'Tham chiếu'!$B$52:$T$52,1))</f>
        <v>1</v>
      </c>
      <c r="AI240" s="9">
        <v>2</v>
      </c>
      <c r="AJ240" s="48">
        <f>INDEX(table5,MATCH($K240,'Tham chiếu'!$A$53:$A$61,1),MATCH(DS!$L240,'Tham chiếu'!$B$52:$T$52,1))</f>
        <v>1</v>
      </c>
      <c r="AK240" s="9">
        <v>1</v>
      </c>
      <c r="AL240" s="48">
        <f>INDEX(table5,MATCH($K240,'Tham chiếu'!$A$53:$A$61,1),MATCH(DS!$L240,'Tham chiếu'!$B$52:$T$52,1))</f>
        <v>1</v>
      </c>
      <c r="AM240" s="9">
        <v>1</v>
      </c>
      <c r="AN240" s="50">
        <f>INDEX(table2,MATCH($K240,'Tham chiếu'!$A$17:$A$25,1),MATCH(DS!$L240,'Tham chiếu'!$B$16:$S$16,1))</f>
        <v>1</v>
      </c>
      <c r="AO240" s="9">
        <v>1</v>
      </c>
      <c r="AP240" s="48">
        <f>INDEX(table3,MATCH($K240,'Tham chiếu'!$A$29:$A$37,1),MATCH(DS!$L240,'Tham chiếu'!$B$28:$T$28,1))</f>
        <v>1</v>
      </c>
      <c r="AQ240" s="48">
        <v>1</v>
      </c>
      <c r="AR240" s="77">
        <f>INDEX(table7,MATCH($K240,'Tham chiếu'!$A$78:$A$87,1),MATCH(DS!$L240,'Tham chiếu'!$B$77:$T$77,1))</f>
        <v>1</v>
      </c>
      <c r="AS240" s="9">
        <v>1</v>
      </c>
      <c r="AT240" s="48">
        <f>INDEX(table6,MATCH($K240,'Tham chiếu'!$A$65:$A$74,1),MATCH(DS!$L240,'Tham chiếu'!$B$64:$T$64,1))</f>
        <v>1</v>
      </c>
      <c r="AU240" s="57">
        <f t="shared" si="43"/>
        <v>3161000</v>
      </c>
      <c r="AV240" s="58">
        <v>1982000</v>
      </c>
      <c r="AW240" s="59" t="b">
        <f t="shared" si="52"/>
        <v>0</v>
      </c>
    </row>
    <row r="241" spans="1:49" ht="27.6" customHeight="1" x14ac:dyDescent="0.25">
      <c r="A241" s="3">
        <v>236</v>
      </c>
      <c r="B241" s="9" t="s">
        <v>123</v>
      </c>
      <c r="C241" s="9" t="s">
        <v>634</v>
      </c>
      <c r="D241" s="9" t="s">
        <v>148</v>
      </c>
      <c r="E241" s="9" t="str">
        <f t="shared" si="47"/>
        <v>Trịnh Tường Vy</v>
      </c>
      <c r="F241" s="9" t="b">
        <f t="shared" si="51"/>
        <v>0</v>
      </c>
      <c r="G241" s="9" t="s">
        <v>635</v>
      </c>
      <c r="H241" s="9" t="str">
        <f t="shared" si="53"/>
        <v>2017</v>
      </c>
      <c r="I241" s="9" t="s">
        <v>44</v>
      </c>
      <c r="J241" s="9" t="str">
        <f t="shared" si="50"/>
        <v>1CI7</v>
      </c>
      <c r="K241" s="48">
        <v>118</v>
      </c>
      <c r="L241" s="48">
        <v>22</v>
      </c>
      <c r="M241" s="9" t="s">
        <v>36</v>
      </c>
      <c r="N241" s="9" t="s">
        <v>227</v>
      </c>
      <c r="O241" s="9"/>
      <c r="P241" s="9"/>
      <c r="Q241" s="9"/>
      <c r="R241" s="9"/>
      <c r="S241" s="9" t="s">
        <v>636</v>
      </c>
      <c r="T241" s="9" t="s">
        <v>637</v>
      </c>
      <c r="U241" s="9" t="s">
        <v>638</v>
      </c>
      <c r="V241" s="30" t="s">
        <v>3734</v>
      </c>
      <c r="W241" s="9">
        <v>1</v>
      </c>
      <c r="X241" s="48">
        <f>INDEX(table1,MATCH($K241,'Tham chiếu'!$A$3:$A$13,1),MATCH(DS!$L241,'Tham chiếu'!$B$2:$M$2,1))</f>
        <v>50</v>
      </c>
      <c r="Y241" s="9">
        <v>1</v>
      </c>
      <c r="Z241" s="48">
        <f>INDEX(table1,MATCH($K241,'Tham chiếu'!$A$3:$A$13,1),MATCH(DS!$L241,'Tham chiếu'!$B$2:$M$2,1))</f>
        <v>50</v>
      </c>
      <c r="AA241" s="9">
        <v>1</v>
      </c>
      <c r="AB241" s="50">
        <f>INDEX(table2,MATCH($K241,'Tham chiếu'!$A$17:$A$25,1),MATCH(DS!$L241,'Tham chiếu'!$B$16:$S$16,1))</f>
        <v>1</v>
      </c>
      <c r="AC241" s="9">
        <v>2</v>
      </c>
      <c r="AD241" s="73">
        <f>INDEX(table4,MATCH($K241,'Tham chiếu'!$A$41:$A$49,1),MATCH(DS!$L241,'Tham chiếu'!$B$40:$T$40,1))</f>
        <v>1</v>
      </c>
      <c r="AE241" s="9"/>
      <c r="AF241" s="74"/>
      <c r="AG241" s="9">
        <v>1</v>
      </c>
      <c r="AH241" s="48">
        <f>INDEX(table5,MATCH($K241,'Tham chiếu'!$A$53:$A$61,1),MATCH(DS!$L241,'Tham chiếu'!$B$52:$T$52,1))</f>
        <v>1</v>
      </c>
      <c r="AI241" s="9">
        <v>2</v>
      </c>
      <c r="AJ241" s="48">
        <f>INDEX(table5,MATCH($K241,'Tham chiếu'!$A$53:$A$61,1),MATCH(DS!$L241,'Tham chiếu'!$B$52:$T$52,1))</f>
        <v>1</v>
      </c>
      <c r="AK241" s="9">
        <v>1</v>
      </c>
      <c r="AL241" s="48">
        <f>INDEX(table5,MATCH($K241,'Tham chiếu'!$A$53:$A$61,1),MATCH(DS!$L241,'Tham chiếu'!$B$52:$T$52,1))</f>
        <v>1</v>
      </c>
      <c r="AM241" s="9">
        <v>1</v>
      </c>
      <c r="AN241" s="50">
        <f>INDEX(table2,MATCH($K241,'Tham chiếu'!$A$17:$A$25,1),MATCH(DS!$L241,'Tham chiếu'!$B$16:$S$16,1))</f>
        <v>1</v>
      </c>
      <c r="AO241" s="9">
        <v>1</v>
      </c>
      <c r="AP241" s="48">
        <f>INDEX(table3,MATCH($K241,'Tham chiếu'!$A$29:$A$37,1),MATCH(DS!$L241,'Tham chiếu'!$B$28:$T$28,1))</f>
        <v>1</v>
      </c>
      <c r="AQ241" s="48">
        <v>1</v>
      </c>
      <c r="AR241" s="77">
        <f>INDEX(table7,MATCH($K241,'Tham chiếu'!$A$78:$A$87,1),MATCH(DS!$L241,'Tham chiếu'!$B$77:$T$77,1))</f>
        <v>1</v>
      </c>
      <c r="AS241" s="9">
        <v>1</v>
      </c>
      <c r="AT241" s="48">
        <f>INDEX(table6,MATCH($K241,'Tham chiếu'!$A$65:$A$74,1),MATCH(DS!$L241,'Tham chiếu'!$B$64:$T$64,1))</f>
        <v>1</v>
      </c>
      <c r="AU241" s="57">
        <f t="shared" si="43"/>
        <v>2687000</v>
      </c>
      <c r="AV241" s="58">
        <v>3192000</v>
      </c>
      <c r="AW241" s="59" t="b">
        <f t="shared" si="52"/>
        <v>0</v>
      </c>
    </row>
    <row r="242" spans="1:49" ht="27.6" customHeight="1" x14ac:dyDescent="0.25">
      <c r="A242" s="3">
        <v>237</v>
      </c>
      <c r="B242" s="9" t="s">
        <v>123</v>
      </c>
      <c r="C242" s="9" t="s">
        <v>2383</v>
      </c>
      <c r="D242" s="9" t="s">
        <v>219</v>
      </c>
      <c r="E242" s="9" t="str">
        <f t="shared" si="47"/>
        <v>Phùng Minh An</v>
      </c>
      <c r="F242" s="9" t="b">
        <f t="shared" si="51"/>
        <v>0</v>
      </c>
      <c r="G242" s="9" t="s">
        <v>2390</v>
      </c>
      <c r="H242" s="9" t="str">
        <f t="shared" si="53"/>
        <v>2017</v>
      </c>
      <c r="I242" s="9" t="s">
        <v>44</v>
      </c>
      <c r="J242" s="9" t="str">
        <f t="shared" si="50"/>
        <v>1CI8</v>
      </c>
      <c r="K242" s="9">
        <v>120</v>
      </c>
      <c r="L242" s="9">
        <v>18</v>
      </c>
      <c r="M242" s="9" t="s">
        <v>36</v>
      </c>
      <c r="N242" s="9" t="s">
        <v>168</v>
      </c>
      <c r="O242" s="9"/>
      <c r="P242" s="9"/>
      <c r="Q242" s="9"/>
      <c r="R242" s="9"/>
      <c r="S242" s="9" t="s">
        <v>2760</v>
      </c>
      <c r="T242" s="9" t="s">
        <v>2761</v>
      </c>
      <c r="U242" s="9" t="s">
        <v>2762</v>
      </c>
      <c r="V242" s="30" t="s">
        <v>3859</v>
      </c>
      <c r="W242" s="48">
        <v>1</v>
      </c>
      <c r="X242" s="48">
        <f>INDEX(table1,MATCH($K242,'Tham chiếu'!$A$3:$A$13,1),MATCH(DS!$L242,'Tham chiếu'!$B$2:$M$2,1))</f>
        <v>50</v>
      </c>
      <c r="Y242" s="49">
        <v>2</v>
      </c>
      <c r="Z242" s="48">
        <f>INDEX(table1,MATCH($K242,'Tham chiếu'!$A$3:$A$13,1),MATCH(DS!$L242,'Tham chiếu'!$B$2:$M$2,1))</f>
        <v>50</v>
      </c>
      <c r="AA242" s="50"/>
      <c r="AB242" s="50"/>
      <c r="AC242" s="53">
        <v>2</v>
      </c>
      <c r="AD242" s="73">
        <f>INDEX(table4,MATCH($K242,'Tham chiếu'!$A$41:$A$49,1),MATCH(DS!$L242,'Tham chiếu'!$B$40:$T$40,1))</f>
        <v>2</v>
      </c>
      <c r="AE242" s="54"/>
      <c r="AF242" s="74"/>
      <c r="AG242" s="48">
        <v>1</v>
      </c>
      <c r="AH242" s="48">
        <f>INDEX(table5,MATCH($K242,'Tham chiếu'!$A$53:$A$61,1),MATCH(DS!$L242,'Tham chiếu'!$B$52:$T$52,1))</f>
        <v>2</v>
      </c>
      <c r="AI242" s="49">
        <v>1</v>
      </c>
      <c r="AJ242" s="48">
        <f>INDEX(table5,MATCH($K242,'Tham chiếu'!$A$53:$A$61,1),MATCH(DS!$L242,'Tham chiếu'!$B$52:$T$52,1))</f>
        <v>2</v>
      </c>
      <c r="AK242" s="53">
        <v>1</v>
      </c>
      <c r="AL242" s="48">
        <f>INDEX(table5,MATCH($K242,'Tham chiếu'!$A$53:$A$61,1),MATCH(DS!$L242,'Tham chiếu'!$B$52:$T$52,1))</f>
        <v>2</v>
      </c>
      <c r="AM242" s="50">
        <v>1</v>
      </c>
      <c r="AN242" s="50">
        <f>INDEX(table2,MATCH($K242,'Tham chiếu'!$A$17:$A$25,1),MATCH(DS!$L242,'Tham chiếu'!$B$16:$S$16,1))</f>
        <v>2</v>
      </c>
      <c r="AO242" s="54"/>
      <c r="AP242" s="48"/>
      <c r="AQ242" s="48">
        <v>1</v>
      </c>
      <c r="AR242" s="77">
        <f>INDEX(table7,MATCH($K242,'Tham chiếu'!$A$78:$A$87,1),MATCH(DS!$L242,'Tham chiếu'!$B$77:$T$77,1))</f>
        <v>1</v>
      </c>
      <c r="AS242" s="49"/>
      <c r="AT242" s="48"/>
      <c r="AU242" s="57">
        <f t="shared" si="43"/>
        <v>1935000</v>
      </c>
      <c r="AV242" s="58">
        <v>3580000</v>
      </c>
      <c r="AW242" s="59" t="b">
        <f t="shared" si="52"/>
        <v>0</v>
      </c>
    </row>
    <row r="243" spans="1:49" ht="75.599999999999994" customHeight="1" x14ac:dyDescent="0.25">
      <c r="A243" s="3">
        <v>238</v>
      </c>
      <c r="B243" s="9" t="s">
        <v>123</v>
      </c>
      <c r="C243" s="9" t="s">
        <v>439</v>
      </c>
      <c r="D243" s="9" t="s">
        <v>219</v>
      </c>
      <c r="E243" s="9" t="str">
        <f t="shared" si="47"/>
        <v>Trần Khánh An</v>
      </c>
      <c r="F243" s="9" t="b">
        <f t="shared" si="51"/>
        <v>0</v>
      </c>
      <c r="G243" s="9" t="s">
        <v>2352</v>
      </c>
      <c r="H243" s="9" t="str">
        <f t="shared" si="53"/>
        <v>2017</v>
      </c>
      <c r="I243" s="9" t="s">
        <v>44</v>
      </c>
      <c r="J243" s="9" t="str">
        <f t="shared" si="50"/>
        <v>1CI8</v>
      </c>
      <c r="K243" s="9">
        <v>125</v>
      </c>
      <c r="L243" s="9">
        <v>32</v>
      </c>
      <c r="M243" s="9" t="s">
        <v>36</v>
      </c>
      <c r="N243" s="9" t="s">
        <v>168</v>
      </c>
      <c r="O243" s="9"/>
      <c r="P243" s="9"/>
      <c r="Q243" s="9"/>
      <c r="R243" s="9"/>
      <c r="S243" s="9" t="s">
        <v>1401</v>
      </c>
      <c r="T243" s="9" t="s">
        <v>2763</v>
      </c>
      <c r="U243" s="9" t="s">
        <v>2764</v>
      </c>
      <c r="V243" s="30" t="s">
        <v>3755</v>
      </c>
      <c r="W243" s="48">
        <v>1</v>
      </c>
      <c r="X243" s="48">
        <f>INDEX(table1,MATCH($K243,'Tham chiếu'!$A$3:$A$13,1),MATCH(DS!$L243,'Tham chiếu'!$B$2:$M$2,1))</f>
        <v>58</v>
      </c>
      <c r="Y243" s="49">
        <v>1</v>
      </c>
      <c r="Z243" s="48">
        <f>INDEX(table1,MATCH($K243,'Tham chiếu'!$A$3:$A$13,1),MATCH(DS!$L243,'Tham chiếu'!$B$2:$M$2,1))</f>
        <v>58</v>
      </c>
      <c r="AA243" s="50">
        <v>1</v>
      </c>
      <c r="AB243" s="50" t="str">
        <f>INDEX(table2,MATCH($K243,'Tham chiếu'!$A$17:$A$25,1),MATCH(DS!$L243,'Tham chiếu'!$B$16:$S$16,1))</f>
        <v>3B</v>
      </c>
      <c r="AC243" s="53">
        <v>2</v>
      </c>
      <c r="AD243" s="73" t="str">
        <f>INDEX(table4,MATCH($K243,'Tham chiếu'!$A$41:$A$49,1),MATCH(DS!$L243,'Tham chiếu'!$B$40:$T$40,1))</f>
        <v>3B</v>
      </c>
      <c r="AE243" s="54"/>
      <c r="AF243" s="74"/>
      <c r="AG243" s="48"/>
      <c r="AH243" s="48">
        <f>INDEX(table5,MATCH($K243,'Tham chiếu'!$A$53:$A$61,1),MATCH(DS!$L243,'Tham chiếu'!$B$52:$T$52,1))</f>
        <v>4</v>
      </c>
      <c r="AI243" s="49">
        <v>2</v>
      </c>
      <c r="AJ243" s="48">
        <f>INDEX(table5,MATCH($K243,'Tham chiếu'!$A$53:$A$61,1),MATCH(DS!$L243,'Tham chiếu'!$B$52:$T$52,1))</f>
        <v>4</v>
      </c>
      <c r="AK243" s="53">
        <v>1</v>
      </c>
      <c r="AL243" s="48">
        <f>INDEX(table5,MATCH($K243,'Tham chiếu'!$A$53:$A$61,1),MATCH(DS!$L243,'Tham chiếu'!$B$52:$T$52,1))</f>
        <v>4</v>
      </c>
      <c r="AM243" s="50">
        <v>1</v>
      </c>
      <c r="AN243" s="50" t="str">
        <f>INDEX(table2,MATCH($K243,'Tham chiếu'!$A$17:$A$25,1),MATCH(DS!$L243,'Tham chiếu'!$B$16:$S$16,1))</f>
        <v>3B</v>
      </c>
      <c r="AO243" s="54">
        <v>1</v>
      </c>
      <c r="AP243" s="48" t="str">
        <f>INDEX(table3,MATCH($K243,'Tham chiếu'!$A$29:$A$37,1),MATCH(DS!$L243,'Tham chiếu'!$B$28:$T$28,1))</f>
        <v>3B</v>
      </c>
      <c r="AQ243" s="48">
        <v>1</v>
      </c>
      <c r="AR243" s="77">
        <f>INDEX(table7,MATCH($K243,'Tham chiếu'!$A$78:$A$87,1),MATCH(DS!$L243,'Tham chiếu'!$B$77:$T$77,1))</f>
        <v>3</v>
      </c>
      <c r="AS243" s="49"/>
      <c r="AT243" s="48"/>
      <c r="AU243" s="57">
        <f t="shared" si="43"/>
        <v>2122000</v>
      </c>
      <c r="AV243" s="58">
        <v>2961000</v>
      </c>
      <c r="AW243" s="59" t="b">
        <f t="shared" si="52"/>
        <v>0</v>
      </c>
    </row>
    <row r="244" spans="1:49" ht="25.9" customHeight="1" x14ac:dyDescent="0.25">
      <c r="A244" s="3">
        <v>239</v>
      </c>
      <c r="B244" s="9" t="s">
        <v>123</v>
      </c>
      <c r="C244" s="9" t="s">
        <v>2255</v>
      </c>
      <c r="D244" s="9" t="s">
        <v>166</v>
      </c>
      <c r="E244" s="9" t="str">
        <f t="shared" si="47"/>
        <v>Lê Hà Anh</v>
      </c>
      <c r="F244" s="9" t="b">
        <f t="shared" si="51"/>
        <v>0</v>
      </c>
      <c r="G244" s="9" t="s">
        <v>2100</v>
      </c>
      <c r="H244" s="9" t="str">
        <f t="shared" si="53"/>
        <v>2017</v>
      </c>
      <c r="I244" s="9" t="s">
        <v>44</v>
      </c>
      <c r="J244" s="9" t="str">
        <f t="shared" si="50"/>
        <v>1CI8</v>
      </c>
      <c r="K244" s="48">
        <v>115</v>
      </c>
      <c r="L244" s="48">
        <v>22</v>
      </c>
      <c r="M244" s="9" t="s">
        <v>36</v>
      </c>
      <c r="N244" s="9" t="s">
        <v>168</v>
      </c>
      <c r="O244" s="9"/>
      <c r="P244" s="9"/>
      <c r="Q244" s="9"/>
      <c r="R244" s="9"/>
      <c r="S244" s="9" t="s">
        <v>2101</v>
      </c>
      <c r="T244" s="9" t="s">
        <v>2102</v>
      </c>
      <c r="U244" s="9" t="s">
        <v>2103</v>
      </c>
      <c r="V244" s="30" t="s">
        <v>3860</v>
      </c>
      <c r="W244" s="9">
        <v>1</v>
      </c>
      <c r="X244" s="48">
        <f>INDEX(table1,MATCH($K244,'Tham chiếu'!$A$3:$A$13,1),MATCH(DS!$L244,'Tham chiếu'!$B$2:$M$2,1))</f>
        <v>50</v>
      </c>
      <c r="Y244" s="9">
        <v>2</v>
      </c>
      <c r="Z244" s="48">
        <f>INDEX(table1,MATCH($K244,'Tham chiếu'!$A$3:$A$13,1),MATCH(DS!$L244,'Tham chiếu'!$B$2:$M$2,1))</f>
        <v>50</v>
      </c>
      <c r="AA244" s="9"/>
      <c r="AB244" s="50"/>
      <c r="AC244" s="9">
        <v>4</v>
      </c>
      <c r="AD244" s="73">
        <f>INDEX(table4,MATCH($K244,'Tham chiếu'!$A$41:$A$49,1),MATCH(DS!$L244,'Tham chiếu'!$B$40:$T$40,1))</f>
        <v>1</v>
      </c>
      <c r="AE244" s="9"/>
      <c r="AF244" s="74"/>
      <c r="AG244" s="9">
        <v>1</v>
      </c>
      <c r="AH244" s="48">
        <f>INDEX(table5,MATCH($K244,'Tham chiếu'!$A$53:$A$61,1),MATCH(DS!$L244,'Tham chiếu'!$B$52:$T$52,1))</f>
        <v>1</v>
      </c>
      <c r="AI244" s="9"/>
      <c r="AJ244" s="48"/>
      <c r="AK244" s="9">
        <v>2</v>
      </c>
      <c r="AL244" s="48">
        <f>INDEX(table5,MATCH($K244,'Tham chiếu'!$A$53:$A$61,1),MATCH(DS!$L244,'Tham chiếu'!$B$52:$T$52,1))</f>
        <v>1</v>
      </c>
      <c r="AM244" s="9">
        <v>1</v>
      </c>
      <c r="AN244" s="50">
        <f>INDEX(table2,MATCH($K244,'Tham chiếu'!$A$17:$A$25,1),MATCH(DS!$L244,'Tham chiếu'!$B$16:$S$16,1))</f>
        <v>1</v>
      </c>
      <c r="AO244" s="9">
        <v>2</v>
      </c>
      <c r="AP244" s="48">
        <f>INDEX(table3,MATCH($K244,'Tham chiếu'!$A$29:$A$37,1),MATCH(DS!$L244,'Tham chiếu'!$B$28:$T$28,1))</f>
        <v>1</v>
      </c>
      <c r="AQ244" s="48">
        <v>1</v>
      </c>
      <c r="AR244" s="77">
        <f>INDEX(table7,MATCH($K244,'Tham chiếu'!$A$78:$A$87,1),MATCH(DS!$L244,'Tham chiếu'!$B$77:$T$77,1))</f>
        <v>1</v>
      </c>
      <c r="AS244" s="9">
        <v>1</v>
      </c>
      <c r="AT244" s="48">
        <f>INDEX(table6,MATCH($K244,'Tham chiếu'!$A$65:$A$74,1),MATCH(DS!$L244,'Tham chiếu'!$B$64:$T$64,1))</f>
        <v>1</v>
      </c>
      <c r="AU244" s="57">
        <f t="shared" si="43"/>
        <v>2867000</v>
      </c>
      <c r="AV244" s="58">
        <v>1274000</v>
      </c>
      <c r="AW244" s="59" t="b">
        <f t="shared" si="52"/>
        <v>0</v>
      </c>
    </row>
    <row r="245" spans="1:49" ht="27.6" customHeight="1" x14ac:dyDescent="0.25">
      <c r="A245" s="3">
        <v>240</v>
      </c>
      <c r="B245" s="9" t="s">
        <v>123</v>
      </c>
      <c r="C245" s="9" t="s">
        <v>2384</v>
      </c>
      <c r="D245" s="9" t="s">
        <v>166</v>
      </c>
      <c r="E245" s="9" t="str">
        <f t="shared" si="47"/>
        <v>Mai Huy Tùng Anh</v>
      </c>
      <c r="F245" s="9" t="b">
        <f t="shared" si="51"/>
        <v>0</v>
      </c>
      <c r="G245" s="9" t="s">
        <v>1030</v>
      </c>
      <c r="H245" s="9" t="str">
        <f t="shared" si="53"/>
        <v>2017</v>
      </c>
      <c r="I245" s="9" t="s">
        <v>18</v>
      </c>
      <c r="J245" s="9" t="str">
        <f t="shared" si="50"/>
        <v>1CI8</v>
      </c>
      <c r="K245" s="9">
        <v>125</v>
      </c>
      <c r="L245" s="9">
        <v>30</v>
      </c>
      <c r="M245" s="9" t="s">
        <v>36</v>
      </c>
      <c r="N245" s="9" t="s">
        <v>168</v>
      </c>
      <c r="O245" s="9"/>
      <c r="P245" s="9"/>
      <c r="Q245" s="9"/>
      <c r="R245" s="9"/>
      <c r="S245" s="9" t="s">
        <v>2765</v>
      </c>
      <c r="T245" s="9" t="s">
        <v>2766</v>
      </c>
      <c r="U245" s="9" t="s">
        <v>2767</v>
      </c>
      <c r="V245" s="30" t="s">
        <v>3740</v>
      </c>
      <c r="W245" s="48">
        <v>1</v>
      </c>
      <c r="X245" s="48">
        <f>INDEX(table1,MATCH($K245,'Tham chiếu'!$A$3:$A$13,1),MATCH(DS!$L245,'Tham chiếu'!$B$2:$M$2,1))</f>
        <v>58</v>
      </c>
      <c r="Y245" s="49">
        <v>1</v>
      </c>
      <c r="Z245" s="48">
        <f>INDEX(table1,MATCH($K245,'Tham chiếu'!$A$3:$A$13,1),MATCH(DS!$L245,'Tham chiếu'!$B$2:$M$2,1))</f>
        <v>58</v>
      </c>
      <c r="AA245" s="50">
        <v>1</v>
      </c>
      <c r="AB245" s="50" t="str">
        <f>INDEX(table2,MATCH($K245,'Tham chiếu'!$A$17:$A$25,1),MATCH(DS!$L245,'Tham chiếu'!$B$16:$S$16,1))</f>
        <v>3B</v>
      </c>
      <c r="AC245" s="53"/>
      <c r="AD245" s="73" t="str">
        <f>INDEX(table4,MATCH($K245,'Tham chiếu'!$A$41:$A$49,1),MATCH(DS!$L245,'Tham chiếu'!$B$40:$T$40,1))</f>
        <v>3B</v>
      </c>
      <c r="AE245" s="54">
        <v>2</v>
      </c>
      <c r="AF245" s="74" t="str">
        <f>INDEX(table3,MATCH($K245,'Tham chiếu'!$A$29:$A$37,1),MATCH(DS!$L245,'Tham chiếu'!$B$28:$T$28,1))</f>
        <v>3B</v>
      </c>
      <c r="AG245" s="48">
        <v>1</v>
      </c>
      <c r="AH245" s="48">
        <f>INDEX(table5,MATCH($K245,'Tham chiếu'!$A$53:$A$61,1),MATCH(DS!$L245,'Tham chiếu'!$B$52:$T$52,1))</f>
        <v>4</v>
      </c>
      <c r="AI245" s="49">
        <v>2</v>
      </c>
      <c r="AJ245" s="48">
        <f>INDEX(table5,MATCH($K245,'Tham chiếu'!$A$53:$A$61,1),MATCH(DS!$L245,'Tham chiếu'!$B$52:$T$52,1))</f>
        <v>4</v>
      </c>
      <c r="AK245" s="53">
        <v>1</v>
      </c>
      <c r="AL245" s="48">
        <f>INDEX(table5,MATCH($K245,'Tham chiếu'!$A$53:$A$61,1),MATCH(DS!$L245,'Tham chiếu'!$B$52:$T$52,1))</f>
        <v>4</v>
      </c>
      <c r="AM245" s="50">
        <v>1</v>
      </c>
      <c r="AN245" s="50" t="str">
        <f>INDEX(table2,MATCH($K245,'Tham chiếu'!$A$17:$A$25,1),MATCH(DS!$L245,'Tham chiếu'!$B$16:$S$16,1))</f>
        <v>3B</v>
      </c>
      <c r="AO245" s="54">
        <v>1</v>
      </c>
      <c r="AP245" s="48" t="str">
        <f>INDEX(table3,MATCH($K245,'Tham chiếu'!$A$29:$A$37,1),MATCH(DS!$L245,'Tham chiếu'!$B$28:$T$28,1))</f>
        <v>3B</v>
      </c>
      <c r="AQ245" s="48">
        <v>1</v>
      </c>
      <c r="AR245" s="77">
        <f>INDEX(table7,MATCH($K245,'Tham chiếu'!$A$78:$A$87,1),MATCH(DS!$L245,'Tham chiếu'!$B$77:$T$77,1))</f>
        <v>2</v>
      </c>
      <c r="AS245" s="49"/>
      <c r="AT245" s="48"/>
      <c r="AU245" s="57">
        <f t="shared" si="43"/>
        <v>2381000</v>
      </c>
      <c r="AV245" s="58">
        <v>2117000</v>
      </c>
      <c r="AW245" s="59" t="b">
        <f t="shared" si="52"/>
        <v>0</v>
      </c>
    </row>
    <row r="246" spans="1:49" ht="27.6" customHeight="1" x14ac:dyDescent="0.25">
      <c r="A246" s="3">
        <v>241</v>
      </c>
      <c r="B246" s="9" t="s">
        <v>123</v>
      </c>
      <c r="C246" s="9" t="s">
        <v>165</v>
      </c>
      <c r="D246" s="9" t="s">
        <v>166</v>
      </c>
      <c r="E246" s="9" t="str">
        <f t="shared" si="47"/>
        <v>Trương Minh Anh</v>
      </c>
      <c r="F246" s="9" t="b">
        <f t="shared" si="51"/>
        <v>0</v>
      </c>
      <c r="G246" s="9" t="s">
        <v>167</v>
      </c>
      <c r="H246" s="9" t="str">
        <f t="shared" si="53"/>
        <v>2017</v>
      </c>
      <c r="I246" s="9" t="s">
        <v>44</v>
      </c>
      <c r="J246" s="9" t="str">
        <f t="shared" si="50"/>
        <v>1CI8</v>
      </c>
      <c r="K246" s="48">
        <v>115</v>
      </c>
      <c r="L246" s="48">
        <v>24</v>
      </c>
      <c r="M246" s="9" t="s">
        <v>36</v>
      </c>
      <c r="N246" s="9" t="s">
        <v>168</v>
      </c>
      <c r="O246" s="9"/>
      <c r="P246" s="9"/>
      <c r="Q246" s="9"/>
      <c r="R246" s="9"/>
      <c r="S246" s="9" t="s">
        <v>169</v>
      </c>
      <c r="T246" s="9" t="s">
        <v>170</v>
      </c>
      <c r="U246" s="9" t="s">
        <v>171</v>
      </c>
      <c r="V246" s="30" t="s">
        <v>3744</v>
      </c>
      <c r="W246" s="9">
        <v>1</v>
      </c>
      <c r="X246" s="48">
        <f>INDEX(table1,MATCH($K246,'Tham chiếu'!$A$3:$A$13,1),MATCH(DS!$L246,'Tham chiếu'!$B$2:$M$2,1))</f>
        <v>50</v>
      </c>
      <c r="Y246" s="9">
        <v>1</v>
      </c>
      <c r="Z246" s="48">
        <f>INDEX(table1,MATCH($K246,'Tham chiếu'!$A$3:$A$13,1),MATCH(DS!$L246,'Tham chiếu'!$B$2:$M$2,1))</f>
        <v>50</v>
      </c>
      <c r="AA246" s="9">
        <v>1</v>
      </c>
      <c r="AB246" s="50">
        <f>INDEX(table2,MATCH($K246,'Tham chiếu'!$A$17:$A$25,1),MATCH(DS!$L246,'Tham chiếu'!$B$16:$S$16,1))</f>
        <v>1</v>
      </c>
      <c r="AC246" s="9">
        <v>2</v>
      </c>
      <c r="AD246" s="73" t="str">
        <f>INDEX(table4,MATCH($K246,'Tham chiếu'!$A$41:$A$49,1),MATCH(DS!$L246,'Tham chiếu'!$B$40:$T$40,1))</f>
        <v>2A</v>
      </c>
      <c r="AE246" s="9">
        <v>1</v>
      </c>
      <c r="AF246" s="74">
        <f>INDEX(table3,MATCH($K246,'Tham chiếu'!$A$29:$A$37,1),MATCH(DS!$L246,'Tham chiếu'!$B$28:$T$28,1))</f>
        <v>2</v>
      </c>
      <c r="AG246" s="9">
        <v>1</v>
      </c>
      <c r="AH246" s="48">
        <f>INDEX(table5,MATCH($K246,'Tham chiếu'!$A$53:$A$61,1),MATCH(DS!$L246,'Tham chiếu'!$B$52:$T$52,1))</f>
        <v>2</v>
      </c>
      <c r="AI246" s="9">
        <v>2</v>
      </c>
      <c r="AJ246" s="48">
        <f>INDEX(table5,MATCH($K246,'Tham chiếu'!$A$53:$A$61,1),MATCH(DS!$L246,'Tham chiếu'!$B$52:$T$52,1))</f>
        <v>2</v>
      </c>
      <c r="AK246" s="9">
        <v>1</v>
      </c>
      <c r="AL246" s="48">
        <f>INDEX(table5,MATCH($K246,'Tham chiếu'!$A$53:$A$61,1),MATCH(DS!$L246,'Tham chiếu'!$B$52:$T$52,1))</f>
        <v>2</v>
      </c>
      <c r="AM246" s="9">
        <v>1</v>
      </c>
      <c r="AN246" s="50">
        <f>INDEX(table2,MATCH($K246,'Tham chiếu'!$A$17:$A$25,1),MATCH(DS!$L246,'Tham chiếu'!$B$16:$S$16,1))</f>
        <v>1</v>
      </c>
      <c r="AO246" s="9">
        <v>1</v>
      </c>
      <c r="AP246" s="48">
        <f>INDEX(table3,MATCH($K246,'Tham chiếu'!$A$29:$A$37,1),MATCH(DS!$L246,'Tham chiếu'!$B$28:$T$28,1))</f>
        <v>2</v>
      </c>
      <c r="AQ246" s="48">
        <v>1</v>
      </c>
      <c r="AR246" s="77">
        <f>INDEX(table7,MATCH($K246,'Tham chiếu'!$A$78:$A$87,1),MATCH(DS!$L246,'Tham chiếu'!$B$77:$T$77,1))</f>
        <v>1</v>
      </c>
      <c r="AS246" s="9">
        <v>1</v>
      </c>
      <c r="AT246" s="48">
        <f>INDEX(table6,MATCH($K246,'Tham chiếu'!$A$65:$A$74,1),MATCH(DS!$L246,'Tham chiếu'!$B$64:$T$64,1))</f>
        <v>2</v>
      </c>
      <c r="AU246" s="57">
        <f t="shared" si="43"/>
        <v>2902000</v>
      </c>
      <c r="AV246" s="58">
        <v>1306000</v>
      </c>
      <c r="AW246" s="59" t="b">
        <f t="shared" si="52"/>
        <v>0</v>
      </c>
    </row>
    <row r="247" spans="1:49" ht="27.6" customHeight="1" x14ac:dyDescent="0.25">
      <c r="A247" s="3">
        <v>242</v>
      </c>
      <c r="B247" s="9" t="s">
        <v>2364</v>
      </c>
      <c r="C247" s="9" t="s">
        <v>3549</v>
      </c>
      <c r="D247" s="9" t="s">
        <v>506</v>
      </c>
      <c r="E247" s="9" t="str">
        <f t="shared" si="47"/>
        <v>Hà Nguyên Ngọc Chi</v>
      </c>
      <c r="F247" s="9" t="b">
        <f t="shared" si="51"/>
        <v>0</v>
      </c>
      <c r="G247" s="9" t="s">
        <v>2013</v>
      </c>
      <c r="H247" s="9"/>
      <c r="I247" s="9" t="s">
        <v>44</v>
      </c>
      <c r="J247" s="9" t="str">
        <f t="shared" si="50"/>
        <v>1CI8</v>
      </c>
      <c r="K247" s="9">
        <v>120</v>
      </c>
      <c r="L247" s="9">
        <v>19</v>
      </c>
      <c r="M247" s="9" t="s">
        <v>36</v>
      </c>
      <c r="N247" s="9" t="s">
        <v>168</v>
      </c>
      <c r="O247" s="9"/>
      <c r="P247" s="9"/>
      <c r="Q247" s="9"/>
      <c r="R247" s="9"/>
      <c r="S247" s="9" t="s">
        <v>3550</v>
      </c>
      <c r="T247" s="9" t="s">
        <v>3551</v>
      </c>
      <c r="U247" s="9" t="s">
        <v>3552</v>
      </c>
      <c r="V247" s="30" t="s">
        <v>4275</v>
      </c>
      <c r="W247" s="48">
        <v>1</v>
      </c>
      <c r="X247" s="48">
        <f>INDEX(table1,MATCH($K247,'Tham chiếu'!$A$3:$A$13,1),MATCH(DS!$L247,'Tham chiếu'!$B$2:$M$2,1))</f>
        <v>50</v>
      </c>
      <c r="Y247" s="49">
        <v>2</v>
      </c>
      <c r="Z247" s="48">
        <f>INDEX(table1,MATCH($K247,'Tham chiếu'!$A$3:$A$13,1),MATCH(DS!$L247,'Tham chiếu'!$B$2:$M$2,1))</f>
        <v>50</v>
      </c>
      <c r="AA247" s="50">
        <v>1</v>
      </c>
      <c r="AB247" s="50" t="str">
        <f>INDEX(table2,MATCH($K247,'Tham chiếu'!$A$17:$A$25,1),MATCH(DS!$L247,'Tham chiếu'!$B$16:$S$16,1))</f>
        <v>2A</v>
      </c>
      <c r="AC247" s="53">
        <v>2</v>
      </c>
      <c r="AD247" s="73" t="str">
        <f>INDEX(table4,MATCH($K247,'Tham chiếu'!$A$41:$A$49,1),MATCH(DS!$L247,'Tham chiếu'!$B$40:$T$40,1))</f>
        <v>2A</v>
      </c>
      <c r="AE247" s="54"/>
      <c r="AF247" s="74"/>
      <c r="AG247" s="48">
        <v>1</v>
      </c>
      <c r="AH247" s="48">
        <f>INDEX(table5,MATCH($K247,'Tham chiếu'!$A$53:$A$61,1),MATCH(DS!$L247,'Tham chiếu'!$B$52:$T$52,1))</f>
        <v>2</v>
      </c>
      <c r="AI247" s="49">
        <v>2</v>
      </c>
      <c r="AJ247" s="48">
        <f>INDEX(table5,MATCH($K247,'Tham chiếu'!$A$53:$A$61,1),MATCH(DS!$L247,'Tham chiếu'!$B$52:$T$52,1))</f>
        <v>2</v>
      </c>
      <c r="AK247" s="50">
        <v>1</v>
      </c>
      <c r="AL247" s="48">
        <f>INDEX(table5,MATCH($K247,'Tham chiếu'!$A$53:$A$61,1),MATCH(DS!$L247,'Tham chiếu'!$B$52:$T$52,1))</f>
        <v>2</v>
      </c>
      <c r="AM247" s="53">
        <v>1</v>
      </c>
      <c r="AN247" s="50" t="str">
        <f>INDEX(table2,MATCH($K247,'Tham chiếu'!$A$17:$A$25,1),MATCH(DS!$L247,'Tham chiếu'!$B$16:$S$16,1))</f>
        <v>2A</v>
      </c>
      <c r="AO247" s="54">
        <v>1</v>
      </c>
      <c r="AP247" s="48" t="str">
        <f>INDEX(table3,MATCH($K247,'Tham chiếu'!$A$29:$A$37,1),MATCH(DS!$L247,'Tham chiếu'!$B$28:$T$28,1))</f>
        <v>2A</v>
      </c>
      <c r="AQ247" s="48">
        <v>1</v>
      </c>
      <c r="AR247" s="77">
        <f>INDEX(table7,MATCH($K247,'Tham chiếu'!$A$78:$A$87,1),MATCH(DS!$L247,'Tham chiếu'!$B$77:$T$77,1))</f>
        <v>1</v>
      </c>
      <c r="AS247" s="49">
        <v>1</v>
      </c>
      <c r="AT247" s="48">
        <f>INDEX(table6,MATCH($K247,'Tham chiếu'!$A$65:$A$74,1),MATCH(DS!$L247,'Tham chiếu'!$B$64:$T$64,1))</f>
        <v>2</v>
      </c>
      <c r="AU247" s="57">
        <f t="shared" si="43"/>
        <v>2887000</v>
      </c>
      <c r="AV247" s="58">
        <v>2348000</v>
      </c>
      <c r="AW247" s="59" t="b">
        <f t="shared" si="52"/>
        <v>0</v>
      </c>
    </row>
    <row r="248" spans="1:49" ht="27.6" customHeight="1" x14ac:dyDescent="0.25">
      <c r="A248" s="3">
        <v>243</v>
      </c>
      <c r="B248" s="9" t="s">
        <v>123</v>
      </c>
      <c r="C248" s="9" t="s">
        <v>2057</v>
      </c>
      <c r="D248" s="9" t="s">
        <v>2058</v>
      </c>
      <c r="E248" s="9" t="str">
        <f t="shared" si="47"/>
        <v>Nghiêm Xuân Đạt</v>
      </c>
      <c r="F248" s="9" t="b">
        <f t="shared" si="51"/>
        <v>0</v>
      </c>
      <c r="G248" s="9" t="s">
        <v>614</v>
      </c>
      <c r="H248" s="9" t="str">
        <f t="shared" ref="H248:H254" si="54">RIGHT(G248,4)</f>
        <v>2017</v>
      </c>
      <c r="I248" s="9" t="s">
        <v>18</v>
      </c>
      <c r="J248" s="9" t="str">
        <f t="shared" si="50"/>
        <v>1CI8</v>
      </c>
      <c r="K248" s="48">
        <v>120</v>
      </c>
      <c r="L248" s="48">
        <v>23</v>
      </c>
      <c r="M248" s="9" t="s">
        <v>36</v>
      </c>
      <c r="N248" s="9" t="s">
        <v>168</v>
      </c>
      <c r="O248" s="9"/>
      <c r="P248" s="9"/>
      <c r="Q248" s="9"/>
      <c r="R248" s="9"/>
      <c r="S248" s="9" t="s">
        <v>2059</v>
      </c>
      <c r="T248" s="9" t="s">
        <v>2060</v>
      </c>
      <c r="U248" s="9" t="s">
        <v>2061</v>
      </c>
      <c r="V248" s="30" t="s">
        <v>3861</v>
      </c>
      <c r="W248" s="9">
        <v>1</v>
      </c>
      <c r="X248" s="48">
        <f>INDEX(table1,MATCH($K248,'Tham chiếu'!$A$3:$A$13,1),MATCH(DS!$L248,'Tham chiếu'!$B$2:$M$2,1))</f>
        <v>50</v>
      </c>
      <c r="Y248" s="9">
        <v>1</v>
      </c>
      <c r="Z248" s="48">
        <f>INDEX(table1,MATCH($K248,'Tham chiếu'!$A$3:$A$13,1),MATCH(DS!$L248,'Tham chiếu'!$B$2:$M$2,1))</f>
        <v>50</v>
      </c>
      <c r="AA248" s="9">
        <v>1</v>
      </c>
      <c r="AB248" s="50" t="str">
        <f>INDEX(table2,MATCH($K248,'Tham chiếu'!$A$17:$A$25,1),MATCH(DS!$L248,'Tham chiếu'!$B$16:$S$16,1))</f>
        <v>2A</v>
      </c>
      <c r="AC248" s="9"/>
      <c r="AD248" s="73" t="str">
        <f>INDEX(table4,MATCH($K248,'Tham chiếu'!$A$41:$A$49,1),MATCH(DS!$L248,'Tham chiếu'!$B$40:$T$40,1))</f>
        <v>2A</v>
      </c>
      <c r="AE248" s="9">
        <v>1</v>
      </c>
      <c r="AF248" s="74" t="str">
        <f>INDEX(table3,MATCH($K248,'Tham chiếu'!$A$29:$A$37,1),MATCH(DS!$L248,'Tham chiếu'!$B$28:$T$28,1))</f>
        <v>2A</v>
      </c>
      <c r="AG248" s="9"/>
      <c r="AH248" s="48">
        <f>INDEX(table5,MATCH($K248,'Tham chiếu'!$A$53:$A$61,1),MATCH(DS!$L248,'Tham chiếu'!$B$52:$T$52,1))</f>
        <v>3</v>
      </c>
      <c r="AI248" s="9"/>
      <c r="AJ248" s="48">
        <f>INDEX(table5,MATCH($K248,'Tham chiếu'!$A$53:$A$61,1),MATCH(DS!$L248,'Tham chiếu'!$B$52:$T$52,1))</f>
        <v>3</v>
      </c>
      <c r="AK248" s="9">
        <v>1</v>
      </c>
      <c r="AL248" s="48">
        <f>INDEX(table5,MATCH($K248,'Tham chiếu'!$A$53:$A$61,1),MATCH(DS!$L248,'Tham chiếu'!$B$52:$T$52,1))</f>
        <v>3</v>
      </c>
      <c r="AM248" s="9"/>
      <c r="AN248" s="50" t="str">
        <f>INDEX(table2,MATCH($K248,'Tham chiếu'!$A$17:$A$25,1),MATCH(DS!$L248,'Tham chiếu'!$B$16:$S$16,1))</f>
        <v>2A</v>
      </c>
      <c r="AO248" s="9">
        <v>1</v>
      </c>
      <c r="AP248" s="48" t="str">
        <f>INDEX(table3,MATCH($K248,'Tham chiếu'!$A$29:$A$37,1),MATCH(DS!$L248,'Tham chiếu'!$B$28:$T$28,1))</f>
        <v>2A</v>
      </c>
      <c r="AQ248" s="48"/>
      <c r="AR248" s="77">
        <f>INDEX(table7,MATCH($K248,'Tham chiếu'!$A$78:$A$87,1),MATCH(DS!$L248,'Tham chiếu'!$B$77:$T$77,1))</f>
        <v>1</v>
      </c>
      <c r="AS248" s="9">
        <v>1</v>
      </c>
      <c r="AT248" s="48">
        <f>INDEX(table6,MATCH($K248,'Tham chiếu'!$A$65:$A$74,1),MATCH(DS!$L248,'Tham chiếu'!$B$64:$T$64,1))</f>
        <v>2</v>
      </c>
      <c r="AU248" s="57">
        <f t="shared" si="43"/>
        <v>1523000</v>
      </c>
      <c r="AV248" s="58">
        <v>3043000</v>
      </c>
      <c r="AW248" s="59" t="b">
        <f t="shared" si="52"/>
        <v>0</v>
      </c>
    </row>
    <row r="249" spans="1:49" ht="27.6" customHeight="1" x14ac:dyDescent="0.25">
      <c r="A249" s="3">
        <v>244</v>
      </c>
      <c r="B249" s="9" t="s">
        <v>123</v>
      </c>
      <c r="C249" s="9" t="s">
        <v>318</v>
      </c>
      <c r="D249" s="9" t="s">
        <v>319</v>
      </c>
      <c r="E249" s="9" t="str">
        <f t="shared" si="47"/>
        <v>Lại Nhật Huy</v>
      </c>
      <c r="F249" s="9" t="b">
        <f t="shared" si="51"/>
        <v>0</v>
      </c>
      <c r="G249" s="9" t="s">
        <v>320</v>
      </c>
      <c r="H249" s="9" t="str">
        <f t="shared" si="54"/>
        <v>2017</v>
      </c>
      <c r="I249" s="9" t="s">
        <v>18</v>
      </c>
      <c r="J249" s="9" t="str">
        <f t="shared" si="50"/>
        <v>1CI8</v>
      </c>
      <c r="K249" s="9">
        <v>117</v>
      </c>
      <c r="L249" s="9">
        <v>19.5</v>
      </c>
      <c r="M249" s="9" t="s">
        <v>36</v>
      </c>
      <c r="N249" s="9" t="s">
        <v>168</v>
      </c>
      <c r="O249" s="9"/>
      <c r="P249" s="9"/>
      <c r="Q249" s="9"/>
      <c r="R249" s="9"/>
      <c r="S249" s="9" t="s">
        <v>321</v>
      </c>
      <c r="T249" s="9" t="s">
        <v>322</v>
      </c>
      <c r="U249" s="9" t="s">
        <v>323</v>
      </c>
      <c r="V249" s="30" t="s">
        <v>3740</v>
      </c>
      <c r="W249" s="48">
        <v>1</v>
      </c>
      <c r="X249" s="48">
        <f>INDEX(table1,MATCH($K249,'Tham chiếu'!$A$3:$A$13,1),MATCH(DS!$L249,'Tham chiếu'!$B$2:$M$2,1))</f>
        <v>50</v>
      </c>
      <c r="Y249" s="49">
        <v>1</v>
      </c>
      <c r="Z249" s="48">
        <f>INDEX(table1,MATCH($K249,'Tham chiếu'!$A$3:$A$13,1),MATCH(DS!$L249,'Tham chiếu'!$B$2:$M$2,1))</f>
        <v>50</v>
      </c>
      <c r="AA249" s="50">
        <v>1</v>
      </c>
      <c r="AB249" s="50">
        <f>INDEX(table2,MATCH($K249,'Tham chiếu'!$A$17:$A$25,1),MATCH(DS!$L249,'Tham chiếu'!$B$16:$S$16,1))</f>
        <v>1</v>
      </c>
      <c r="AC249" s="53"/>
      <c r="AD249" s="73">
        <f>INDEX(table4,MATCH($K249,'Tham chiếu'!$A$41:$A$49,1),MATCH(DS!$L249,'Tham chiếu'!$B$40:$T$40,1))</f>
        <v>1</v>
      </c>
      <c r="AE249" s="54">
        <v>2</v>
      </c>
      <c r="AF249" s="74">
        <f>INDEX(table3,MATCH($K249,'Tham chiếu'!$A$29:$A$37,1),MATCH(DS!$L249,'Tham chiếu'!$B$28:$T$28,1))</f>
        <v>1</v>
      </c>
      <c r="AG249" s="48">
        <v>1</v>
      </c>
      <c r="AH249" s="48">
        <f>INDEX(table5,MATCH($K249,'Tham chiếu'!$A$53:$A$61,1),MATCH(DS!$L249,'Tham chiếu'!$B$52:$T$52,1))</f>
        <v>1</v>
      </c>
      <c r="AI249" s="49">
        <v>2</v>
      </c>
      <c r="AJ249" s="48">
        <f>INDEX(table5,MATCH($K249,'Tham chiếu'!$A$53:$A$61,1),MATCH(DS!$L249,'Tham chiếu'!$B$52:$T$52,1))</f>
        <v>1</v>
      </c>
      <c r="AK249" s="53">
        <v>1</v>
      </c>
      <c r="AL249" s="48">
        <f>INDEX(table5,MATCH($K249,'Tham chiếu'!$A$53:$A$61,1),MATCH(DS!$L249,'Tham chiếu'!$B$52:$T$52,1))</f>
        <v>1</v>
      </c>
      <c r="AM249" s="50">
        <v>1</v>
      </c>
      <c r="AN249" s="50">
        <f>INDEX(table2,MATCH($K249,'Tham chiếu'!$A$17:$A$25,1),MATCH(DS!$L249,'Tham chiếu'!$B$16:$S$16,1))</f>
        <v>1</v>
      </c>
      <c r="AO249" s="54">
        <v>1</v>
      </c>
      <c r="AP249" s="48">
        <f>INDEX(table3,MATCH($K249,'Tham chiếu'!$A$29:$A$37,1),MATCH(DS!$L249,'Tham chiếu'!$B$28:$T$28,1))</f>
        <v>1</v>
      </c>
      <c r="AQ249" s="48">
        <v>1</v>
      </c>
      <c r="AR249" s="77">
        <f>INDEX(table7,MATCH($K249,'Tham chiếu'!$A$78:$A$87,1),MATCH(DS!$L249,'Tham chiếu'!$B$77:$T$77,1))</f>
        <v>1</v>
      </c>
      <c r="AS249" s="49"/>
      <c r="AT249" s="48"/>
      <c r="AU249" s="57">
        <f t="shared" si="43"/>
        <v>2381000</v>
      </c>
      <c r="AV249" s="58">
        <v>2444000</v>
      </c>
      <c r="AW249" s="59" t="b">
        <f t="shared" si="52"/>
        <v>0</v>
      </c>
    </row>
    <row r="250" spans="1:49" ht="24.6" customHeight="1" x14ac:dyDescent="0.25">
      <c r="A250" s="3">
        <v>245</v>
      </c>
      <c r="B250" s="9" t="s">
        <v>123</v>
      </c>
      <c r="C250" s="9" t="s">
        <v>2385</v>
      </c>
      <c r="D250" s="9" t="s">
        <v>962</v>
      </c>
      <c r="E250" s="9" t="str">
        <f t="shared" si="47"/>
        <v>Đinh Thuỵ Khanh</v>
      </c>
      <c r="F250" s="9" t="b">
        <f t="shared" si="51"/>
        <v>0</v>
      </c>
      <c r="G250" s="9" t="s">
        <v>2391</v>
      </c>
      <c r="H250" s="9" t="str">
        <f t="shared" si="54"/>
        <v>2017</v>
      </c>
      <c r="I250" s="9" t="s">
        <v>44</v>
      </c>
      <c r="J250" s="9" t="str">
        <f t="shared" si="50"/>
        <v>1CI8</v>
      </c>
      <c r="K250" s="9">
        <v>130</v>
      </c>
      <c r="L250" s="9">
        <v>22</v>
      </c>
      <c r="M250" s="9" t="s">
        <v>36</v>
      </c>
      <c r="N250" s="9" t="s">
        <v>168</v>
      </c>
      <c r="O250" s="9"/>
      <c r="P250" s="9"/>
      <c r="Q250" s="9"/>
      <c r="R250" s="9"/>
      <c r="S250" s="9" t="s">
        <v>2768</v>
      </c>
      <c r="T250" s="9" t="s">
        <v>2769</v>
      </c>
      <c r="U250" s="9" t="s">
        <v>2770</v>
      </c>
      <c r="V250" s="30" t="s">
        <v>3862</v>
      </c>
      <c r="W250" s="48">
        <v>1</v>
      </c>
      <c r="X250" s="48">
        <f>INDEX(table1,MATCH($K25,'Tham chiếu'!$A$3:$A$13,1),MATCH(DS!$L25,'Tham chiếu'!$B$2:$M$2,1))</f>
        <v>55</v>
      </c>
      <c r="Y250" s="49">
        <v>1</v>
      </c>
      <c r="Z250" s="48">
        <f>INDEX(table1,MATCH($K250,'Tham chiếu'!$A$3:$A$13,1),MATCH(DS!$L250,'Tham chiếu'!$B$2:$M$2,1))</f>
        <v>55</v>
      </c>
      <c r="AA250" s="50">
        <v>2</v>
      </c>
      <c r="AB250" s="50" t="str">
        <f>INDEX(table2,MATCH($K250,'Tham chiếu'!$A$17:$A$25,1),MATCH(DS!$L250,'Tham chiếu'!$B$16:$S$16,1))</f>
        <v>2B</v>
      </c>
      <c r="AC250" s="53">
        <v>1</v>
      </c>
      <c r="AD250" s="73">
        <f>INDEX(table4,MATCH($K250,'Tham chiếu'!$A$41:$A$49,1),MATCH(DS!$L250,'Tham chiếu'!$B$40:$T$40,1))</f>
        <v>4</v>
      </c>
      <c r="AE250" s="54">
        <v>2</v>
      </c>
      <c r="AF250" s="74">
        <f>INDEX(table3,MATCH($K250,'Tham chiếu'!$A$29:$A$37,1),MATCH(DS!$L250,'Tham chiếu'!$B$28:$T$28,1))</f>
        <v>3</v>
      </c>
      <c r="AG250" s="48">
        <v>2</v>
      </c>
      <c r="AH250" s="48">
        <f>INDEX(table5,MATCH($K250,'Tham chiếu'!$A$53:$A$61,1),MATCH(DS!$L250,'Tham chiếu'!$B$52:$T$52,1))</f>
        <v>4</v>
      </c>
      <c r="AI250" s="49">
        <v>2</v>
      </c>
      <c r="AJ250" s="48">
        <f>INDEX(table5,MATCH($K250,'Tham chiếu'!$A$53:$A$61,1),MATCH(DS!$L250,'Tham chiếu'!$B$52:$T$52,1))</f>
        <v>4</v>
      </c>
      <c r="AK250" s="53">
        <v>1</v>
      </c>
      <c r="AL250" s="48">
        <f>INDEX(table5,MATCH($K250,'Tham chiếu'!$A$53:$A$61,1),MATCH(DS!$L250,'Tham chiếu'!$B$52:$T$52,1))</f>
        <v>4</v>
      </c>
      <c r="AM250" s="50">
        <v>1</v>
      </c>
      <c r="AN250" s="50" t="str">
        <f>INDEX(table2,MATCH($K250,'Tham chiếu'!$A$17:$A$25,1),MATCH(DS!$L250,'Tham chiếu'!$B$16:$S$16,1))</f>
        <v>2B</v>
      </c>
      <c r="AO250" s="54">
        <v>1</v>
      </c>
      <c r="AP250" s="48">
        <f>INDEX(table3,MATCH($K250,'Tham chiếu'!$A$29:$A$37,1),MATCH(DS!$L250,'Tham chiếu'!$B$28:$T$28,1))</f>
        <v>3</v>
      </c>
      <c r="AQ250" s="48">
        <v>1</v>
      </c>
      <c r="AR250" s="77">
        <f>INDEX(table7,MATCH($K250,'Tham chiếu'!$A$78:$A$87,1),MATCH(DS!$L250,'Tham chiếu'!$B$77:$T$77,1))</f>
        <v>2</v>
      </c>
      <c r="AS250" s="49"/>
      <c r="AT250" s="48"/>
      <c r="AU250" s="57">
        <f t="shared" si="43"/>
        <v>3037000</v>
      </c>
      <c r="AV250" s="58">
        <v>2417000</v>
      </c>
      <c r="AW250" s="59" t="b">
        <f t="shared" si="52"/>
        <v>0</v>
      </c>
    </row>
    <row r="251" spans="1:49" ht="27.6" customHeight="1" x14ac:dyDescent="0.25">
      <c r="A251" s="3">
        <v>246</v>
      </c>
      <c r="B251" s="9" t="s">
        <v>123</v>
      </c>
      <c r="C251" s="9" t="s">
        <v>1637</v>
      </c>
      <c r="D251" s="9" t="s">
        <v>343</v>
      </c>
      <c r="E251" s="9" t="str">
        <f t="shared" si="47"/>
        <v>Nguyễn Lê Vân Khánh</v>
      </c>
      <c r="F251" s="9" t="b">
        <f t="shared" si="51"/>
        <v>0</v>
      </c>
      <c r="G251" s="9" t="s">
        <v>877</v>
      </c>
      <c r="H251" s="9" t="str">
        <f t="shared" si="54"/>
        <v>2017</v>
      </c>
      <c r="I251" s="9" t="s">
        <v>44</v>
      </c>
      <c r="J251" s="9" t="str">
        <f t="shared" si="50"/>
        <v>1CI8</v>
      </c>
      <c r="K251" s="48">
        <v>130</v>
      </c>
      <c r="L251" s="48">
        <v>23</v>
      </c>
      <c r="M251" s="9" t="s">
        <v>36</v>
      </c>
      <c r="N251" s="9" t="s">
        <v>168</v>
      </c>
      <c r="O251" s="9"/>
      <c r="P251" s="9"/>
      <c r="Q251" s="9"/>
      <c r="R251" s="9"/>
      <c r="S251" s="9" t="s">
        <v>1638</v>
      </c>
      <c r="T251" s="9" t="s">
        <v>1639</v>
      </c>
      <c r="U251" s="9" t="s">
        <v>1640</v>
      </c>
      <c r="V251" s="30" t="s">
        <v>3863</v>
      </c>
      <c r="W251" s="9">
        <v>1</v>
      </c>
      <c r="X251" s="48">
        <f>INDEX(table1,MATCH($K251,'Tham chiếu'!$A$3:$A$13,1),MATCH(DS!$L251,'Tham chiếu'!$B$2:$M$2,1))</f>
        <v>55</v>
      </c>
      <c r="Y251" s="9">
        <v>1</v>
      </c>
      <c r="Z251" s="48">
        <f>INDEX(table1,MATCH($K251,'Tham chiếu'!$A$3:$A$13,1),MATCH(DS!$L251,'Tham chiếu'!$B$2:$M$2,1))</f>
        <v>55</v>
      </c>
      <c r="AA251" s="9"/>
      <c r="AB251" s="50"/>
      <c r="AC251" s="9">
        <v>2</v>
      </c>
      <c r="AD251" s="73">
        <f>INDEX(table4,MATCH($K251,'Tham chiếu'!$A$41:$A$49,1),MATCH(DS!$L251,'Tham chiếu'!$B$40:$T$40,1))</f>
        <v>4</v>
      </c>
      <c r="AE251" s="9">
        <v>1</v>
      </c>
      <c r="AF251" s="74">
        <f>INDEX(table3,MATCH($K251,'Tham chiếu'!$A$29:$A$37,1),MATCH(DS!$L251,'Tham chiếu'!$B$28:$T$28,1))</f>
        <v>3</v>
      </c>
      <c r="AG251" s="9">
        <v>1</v>
      </c>
      <c r="AH251" s="48">
        <f>INDEX(table5,MATCH($K251,'Tham chiếu'!$A$53:$A$61,1),MATCH(DS!$L251,'Tham chiếu'!$B$52:$T$52,1))</f>
        <v>4</v>
      </c>
      <c r="AI251" s="9">
        <v>2</v>
      </c>
      <c r="AJ251" s="48">
        <f>INDEX(table5,MATCH($K251,'Tham chiếu'!$A$53:$A$61,1),MATCH(DS!$L251,'Tham chiếu'!$B$52:$T$52,1))</f>
        <v>4</v>
      </c>
      <c r="AK251" s="9">
        <v>1</v>
      </c>
      <c r="AL251" s="48">
        <f>INDEX(table5,MATCH($K251,'Tham chiếu'!$A$53:$A$61,1),MATCH(DS!$L251,'Tham chiếu'!$B$52:$T$52,1))</f>
        <v>4</v>
      </c>
      <c r="AM251" s="9">
        <v>1</v>
      </c>
      <c r="AN251" s="50" t="str">
        <f>INDEX(table2,MATCH($K251,'Tham chiếu'!$A$17:$A$25,1),MATCH(DS!$L251,'Tham chiếu'!$B$16:$S$16,1))</f>
        <v>2B</v>
      </c>
      <c r="AO251" s="9">
        <v>1</v>
      </c>
      <c r="AP251" s="48">
        <f>INDEX(table3,MATCH($K251,'Tham chiếu'!$A$29:$A$37,1),MATCH(DS!$L251,'Tham chiếu'!$B$28:$T$28,1))</f>
        <v>3</v>
      </c>
      <c r="AQ251" s="48">
        <v>1</v>
      </c>
      <c r="AR251" s="77">
        <f>INDEX(table7,MATCH($K251,'Tham chiếu'!$A$78:$A$87,1),MATCH(DS!$L251,'Tham chiếu'!$B$77:$T$77,1))</f>
        <v>2</v>
      </c>
      <c r="AS251" s="9"/>
      <c r="AT251" s="48"/>
      <c r="AU251" s="57">
        <f t="shared" si="43"/>
        <v>2254000</v>
      </c>
      <c r="AV251" s="58">
        <v>1740000</v>
      </c>
      <c r="AW251" s="59" t="b">
        <f t="shared" si="52"/>
        <v>0</v>
      </c>
    </row>
    <row r="252" spans="1:49" ht="27.6" customHeight="1" x14ac:dyDescent="0.25">
      <c r="A252" s="3">
        <v>247</v>
      </c>
      <c r="B252" s="9" t="s">
        <v>123</v>
      </c>
      <c r="C252" s="9" t="s">
        <v>362</v>
      </c>
      <c r="D252" s="9" t="s">
        <v>200</v>
      </c>
      <c r="E252" s="9" t="str">
        <f t="shared" si="47"/>
        <v>Nguyễn Trọng Minh Khôi</v>
      </c>
      <c r="F252" s="9" t="b">
        <f t="shared" si="51"/>
        <v>0</v>
      </c>
      <c r="G252" s="9" t="s">
        <v>363</v>
      </c>
      <c r="H252" s="9" t="str">
        <f t="shared" si="54"/>
        <v>2017</v>
      </c>
      <c r="I252" s="9" t="s">
        <v>18</v>
      </c>
      <c r="J252" s="9" t="str">
        <f t="shared" si="50"/>
        <v>1CI8</v>
      </c>
      <c r="K252" s="48">
        <v>117</v>
      </c>
      <c r="L252" s="48">
        <v>21</v>
      </c>
      <c r="M252" s="9" t="s">
        <v>36</v>
      </c>
      <c r="N252" s="9" t="s">
        <v>168</v>
      </c>
      <c r="O252" s="9"/>
      <c r="P252" s="9"/>
      <c r="Q252" s="9"/>
      <c r="R252" s="9"/>
      <c r="S252" s="9" t="s">
        <v>364</v>
      </c>
      <c r="T252" s="9" t="s">
        <v>365</v>
      </c>
      <c r="U252" s="9" t="s">
        <v>366</v>
      </c>
      <c r="V252" s="30" t="s">
        <v>3864</v>
      </c>
      <c r="W252" s="9">
        <v>1</v>
      </c>
      <c r="X252" s="48">
        <f>INDEX(table1,MATCH($K252,'Tham chiếu'!$A$3:$A$13,1),MATCH(DS!$L252,'Tham chiếu'!$B$2:$M$2,1))</f>
        <v>50</v>
      </c>
      <c r="Y252" s="9"/>
      <c r="Z252" s="48"/>
      <c r="AA252" s="9">
        <v>1</v>
      </c>
      <c r="AB252" s="50">
        <f>INDEX(table2,MATCH($K252,'Tham chiếu'!$A$17:$A$25,1),MATCH(DS!$L252,'Tham chiếu'!$B$16:$S$16,1))</f>
        <v>1</v>
      </c>
      <c r="AC252" s="9"/>
      <c r="AD252" s="73">
        <f>INDEX(table4,MATCH($K252,'Tham chiếu'!$A$41:$A$49,1),MATCH(DS!$L252,'Tham chiếu'!$B$40:$T$40,1))</f>
        <v>1</v>
      </c>
      <c r="AE252" s="9">
        <v>3</v>
      </c>
      <c r="AF252" s="74">
        <f>INDEX(table3,MATCH($K252,'Tham chiếu'!$A$29:$A$37,1),MATCH(DS!$L252,'Tham chiếu'!$B$28:$T$28,1))</f>
        <v>1</v>
      </c>
      <c r="AG252" s="9">
        <v>1</v>
      </c>
      <c r="AH252" s="48">
        <f>INDEX(table5,MATCH($K252,'Tham chiếu'!$A$53:$A$61,1),MATCH(DS!$L252,'Tham chiếu'!$B$52:$T$52,1))</f>
        <v>1</v>
      </c>
      <c r="AI252" s="9">
        <v>3</v>
      </c>
      <c r="AJ252" s="48">
        <f>INDEX(table5,MATCH($K252,'Tham chiếu'!$A$53:$A$61,1),MATCH(DS!$L252,'Tham chiếu'!$B$52:$T$52,1))</f>
        <v>1</v>
      </c>
      <c r="AK252" s="9">
        <v>1</v>
      </c>
      <c r="AL252" s="48">
        <f>INDEX(table5,MATCH($K252,'Tham chiếu'!$A$53:$A$61,1),MATCH(DS!$L252,'Tham chiếu'!$B$52:$T$52,1))</f>
        <v>1</v>
      </c>
      <c r="AM252" s="9">
        <v>1</v>
      </c>
      <c r="AN252" s="50">
        <f>INDEX(table2,MATCH($K252,'Tham chiếu'!$A$17:$A$25,1),MATCH(DS!$L252,'Tham chiếu'!$B$16:$S$16,1))</f>
        <v>1</v>
      </c>
      <c r="AO252" s="9">
        <v>1</v>
      </c>
      <c r="AP252" s="48">
        <f>INDEX(table3,MATCH($K252,'Tham chiếu'!$A$29:$A$37,1),MATCH(DS!$L252,'Tham chiếu'!$B$28:$T$28,1))</f>
        <v>1</v>
      </c>
      <c r="AQ252" s="48">
        <v>1</v>
      </c>
      <c r="AR252" s="77">
        <f>INDEX(table7,MATCH($K252,'Tham chiếu'!$A$78:$A$87,1),MATCH(DS!$L252,'Tham chiếu'!$B$77:$T$77,1))</f>
        <v>1</v>
      </c>
      <c r="AS252" s="9"/>
      <c r="AT252" s="48"/>
      <c r="AU252" s="57">
        <f t="shared" si="43"/>
        <v>2580000</v>
      </c>
      <c r="AV252" s="58">
        <v>2776000</v>
      </c>
      <c r="AW252" s="59" t="b">
        <f t="shared" si="52"/>
        <v>0</v>
      </c>
    </row>
    <row r="253" spans="1:49" ht="27.6" customHeight="1" x14ac:dyDescent="0.25">
      <c r="A253" s="3">
        <v>248</v>
      </c>
      <c r="B253" s="9" t="s">
        <v>123</v>
      </c>
      <c r="C253" s="9" t="s">
        <v>2386</v>
      </c>
      <c r="D253" s="9" t="s">
        <v>200</v>
      </c>
      <c r="E253" s="9" t="str">
        <f t="shared" ref="E253:E284" si="55">C253&amp;" "&amp;D253</f>
        <v>Trần Đăng Khôi</v>
      </c>
      <c r="F253" s="9" t="b">
        <f t="shared" si="51"/>
        <v>0</v>
      </c>
      <c r="G253" s="9" t="s">
        <v>2392</v>
      </c>
      <c r="H253" s="9" t="str">
        <f t="shared" si="54"/>
        <v>2017</v>
      </c>
      <c r="I253" s="9" t="s">
        <v>18</v>
      </c>
      <c r="J253" s="9" t="str">
        <f t="shared" ref="J253:J284" si="56">N253&amp;O253&amp;P253&amp;Q253&amp;R253</f>
        <v>1CI8</v>
      </c>
      <c r="K253" s="9">
        <v>118</v>
      </c>
      <c r="L253" s="9">
        <v>25</v>
      </c>
      <c r="M253" s="9" t="s">
        <v>36</v>
      </c>
      <c r="N253" s="9" t="s">
        <v>168</v>
      </c>
      <c r="O253" s="9"/>
      <c r="P253" s="9"/>
      <c r="Q253" s="9"/>
      <c r="R253" s="9"/>
      <c r="S253" s="9" t="s">
        <v>2771</v>
      </c>
      <c r="T253" s="9" t="s">
        <v>2772</v>
      </c>
      <c r="U253" s="9" t="s">
        <v>2773</v>
      </c>
      <c r="V253" s="30" t="s">
        <v>3740</v>
      </c>
      <c r="W253" s="48">
        <v>1</v>
      </c>
      <c r="X253" s="48">
        <f>INDEX(table1,MATCH($K253,'Tham chiếu'!$A$3:$A$13,1),MATCH(DS!$L253,'Tham chiếu'!$B$2:$M$2,1))</f>
        <v>50</v>
      </c>
      <c r="Y253" s="49">
        <v>1</v>
      </c>
      <c r="Z253" s="48">
        <f>INDEX(table1,MATCH($K253,'Tham chiếu'!$A$3:$A$13,1),MATCH(DS!$L253,'Tham chiếu'!$B$2:$M$2,1))</f>
        <v>50</v>
      </c>
      <c r="AA253" s="50">
        <v>1</v>
      </c>
      <c r="AB253" s="50" t="str">
        <f>INDEX(table2,MATCH($K253,'Tham chiếu'!$A$17:$A$25,1),MATCH(DS!$L253,'Tham chiếu'!$B$16:$S$16,1))</f>
        <v>2A</v>
      </c>
      <c r="AC253" s="53"/>
      <c r="AD253" s="73" t="str">
        <f>INDEX(table4,MATCH($K253,'Tham chiếu'!$A$41:$A$49,1),MATCH(DS!$L253,'Tham chiếu'!$B$40:$T$40,1))</f>
        <v>2B</v>
      </c>
      <c r="AE253" s="54">
        <v>2</v>
      </c>
      <c r="AF253" s="74" t="str">
        <f>INDEX(table3,MATCH($K253,'Tham chiếu'!$A$29:$A$37,1),MATCH(DS!$L253,'Tham chiếu'!$B$28:$T$28,1))</f>
        <v>2B</v>
      </c>
      <c r="AG253" s="48">
        <v>1</v>
      </c>
      <c r="AH253" s="48">
        <f>INDEX(table5,MATCH($K253,'Tham chiếu'!$A$53:$A$61,1),MATCH(DS!$L253,'Tham chiếu'!$B$52:$T$52,1))</f>
        <v>2</v>
      </c>
      <c r="AI253" s="49">
        <v>2</v>
      </c>
      <c r="AJ253" s="48">
        <f>INDEX(table5,MATCH($K253,'Tham chiếu'!$A$53:$A$61,1),MATCH(DS!$L253,'Tham chiếu'!$B$52:$T$52,1))</f>
        <v>2</v>
      </c>
      <c r="AK253" s="53">
        <v>1</v>
      </c>
      <c r="AL253" s="48">
        <f>INDEX(table5,MATCH($K253,'Tham chiếu'!$A$53:$A$61,1),MATCH(DS!$L253,'Tham chiếu'!$B$52:$T$52,1))</f>
        <v>2</v>
      </c>
      <c r="AM253" s="50">
        <v>1</v>
      </c>
      <c r="AN253" s="50" t="str">
        <f>INDEX(table2,MATCH($K253,'Tham chiếu'!$A$17:$A$25,1),MATCH(DS!$L253,'Tham chiếu'!$B$16:$S$16,1))</f>
        <v>2A</v>
      </c>
      <c r="AO253" s="54">
        <v>1</v>
      </c>
      <c r="AP253" s="48" t="str">
        <f>INDEX(table3,MATCH($K253,'Tham chiếu'!$A$29:$A$37,1),MATCH(DS!$L253,'Tham chiếu'!$B$28:$T$28,1))</f>
        <v>2B</v>
      </c>
      <c r="AQ253" s="48">
        <v>1</v>
      </c>
      <c r="AR253" s="77">
        <f>INDEX(table7,MATCH($K253,'Tham chiếu'!$A$78:$A$87,1),MATCH(DS!$L253,'Tham chiếu'!$B$77:$T$77,1))</f>
        <v>1</v>
      </c>
      <c r="AS253" s="49"/>
      <c r="AT253" s="48"/>
      <c r="AU253" s="57">
        <f t="shared" si="43"/>
        <v>2381000</v>
      </c>
      <c r="AV253" s="58">
        <v>2352000</v>
      </c>
      <c r="AW253" s="59" t="b">
        <f t="shared" si="52"/>
        <v>0</v>
      </c>
    </row>
    <row r="254" spans="1:49" ht="27.6" customHeight="1" x14ac:dyDescent="0.25">
      <c r="A254" s="3">
        <v>249</v>
      </c>
      <c r="B254" s="9" t="s">
        <v>123</v>
      </c>
      <c r="C254" s="9" t="s">
        <v>1029</v>
      </c>
      <c r="D254" s="9" t="s">
        <v>325</v>
      </c>
      <c r="E254" s="9" t="str">
        <f t="shared" si="55"/>
        <v>Nguyễn Quang Lâm</v>
      </c>
      <c r="F254" s="9" t="b">
        <f t="shared" si="51"/>
        <v>0</v>
      </c>
      <c r="G254" s="9" t="s">
        <v>1030</v>
      </c>
      <c r="H254" s="9" t="str">
        <f t="shared" si="54"/>
        <v>2017</v>
      </c>
      <c r="I254" s="9" t="s">
        <v>18</v>
      </c>
      <c r="J254" s="9" t="str">
        <f t="shared" si="56"/>
        <v>1CI8</v>
      </c>
      <c r="K254" s="48">
        <v>122</v>
      </c>
      <c r="L254" s="48">
        <v>25</v>
      </c>
      <c r="M254" s="9" t="s">
        <v>36</v>
      </c>
      <c r="N254" s="9" t="s">
        <v>168</v>
      </c>
      <c r="O254" s="9"/>
      <c r="P254" s="9"/>
      <c r="Q254" s="9"/>
      <c r="R254" s="9"/>
      <c r="S254" s="9" t="s">
        <v>1031</v>
      </c>
      <c r="T254" s="9" t="s">
        <v>1032</v>
      </c>
      <c r="U254" s="9" t="s">
        <v>1033</v>
      </c>
      <c r="V254" s="30" t="s">
        <v>3727</v>
      </c>
      <c r="W254" s="9">
        <v>1</v>
      </c>
      <c r="X254" s="48">
        <f>INDEX(table1,MATCH($K254,'Tham chiếu'!$A$3:$A$13,1),MATCH(DS!$L254,'Tham chiếu'!$B$2:$M$2,1))</f>
        <v>50</v>
      </c>
      <c r="Y254" s="9">
        <v>1</v>
      </c>
      <c r="Z254" s="48">
        <f>INDEX(table1,MATCH($K254,'Tham chiếu'!$A$3:$A$13,1),MATCH(DS!$L254,'Tham chiếu'!$B$2:$M$2,1))</f>
        <v>50</v>
      </c>
      <c r="AA254" s="9">
        <v>2</v>
      </c>
      <c r="AB254" s="50" t="str">
        <f>INDEX(table2,MATCH($K254,'Tham chiếu'!$A$17:$A$25,1),MATCH(DS!$L254,'Tham chiếu'!$B$16:$S$16,1))</f>
        <v>2A</v>
      </c>
      <c r="AC254" s="9"/>
      <c r="AD254" s="73" t="str">
        <f>INDEX(table4,MATCH($K254,'Tham chiếu'!$A$41:$A$49,1),MATCH(DS!$L254,'Tham chiếu'!$B$40:$T$40,1))</f>
        <v>2B</v>
      </c>
      <c r="AE254" s="9">
        <v>2</v>
      </c>
      <c r="AF254" s="74" t="str">
        <f>INDEX(table3,MATCH($K254,'Tham chiếu'!$A$29:$A$37,1),MATCH(DS!$L254,'Tham chiếu'!$B$28:$T$28,1))</f>
        <v>2A</v>
      </c>
      <c r="AG254" s="9">
        <v>2</v>
      </c>
      <c r="AH254" s="48">
        <f>INDEX(table5,MATCH($K254,'Tham chiếu'!$A$53:$A$61,1),MATCH(DS!$L254,'Tham chiếu'!$B$52:$T$52,1))</f>
        <v>3</v>
      </c>
      <c r="AI254" s="9">
        <v>2</v>
      </c>
      <c r="AJ254" s="48">
        <f>INDEX(table5,MATCH($K254,'Tham chiếu'!$A$53:$A$61,1),MATCH(DS!$L254,'Tham chiếu'!$B$52:$T$52,1))</f>
        <v>3</v>
      </c>
      <c r="AK254" s="9">
        <v>1</v>
      </c>
      <c r="AL254" s="48">
        <f>INDEX(table5,MATCH($K254,'Tham chiếu'!$A$53:$A$61,1),MATCH(DS!$L254,'Tham chiếu'!$B$52:$T$52,1))</f>
        <v>3</v>
      </c>
      <c r="AM254" s="9">
        <v>1</v>
      </c>
      <c r="AN254" s="50" t="str">
        <f>INDEX(table2,MATCH($K254,'Tham chiếu'!$A$17:$A$25,1),MATCH(DS!$L254,'Tham chiếu'!$B$16:$S$16,1))</f>
        <v>2A</v>
      </c>
      <c r="AO254" s="9">
        <v>1</v>
      </c>
      <c r="AP254" s="48" t="str">
        <f>INDEX(table3,MATCH($K254,'Tham chiếu'!$A$29:$A$37,1),MATCH(DS!$L254,'Tham chiếu'!$B$28:$T$28,1))</f>
        <v>2A</v>
      </c>
      <c r="AQ254" s="48">
        <v>1</v>
      </c>
      <c r="AR254" s="77">
        <f>INDEX(table7,MATCH($K254,'Tham chiếu'!$A$78:$A$87,1),MATCH(DS!$L254,'Tham chiếu'!$B$77:$T$77,1))</f>
        <v>2</v>
      </c>
      <c r="AS254" s="9">
        <v>1</v>
      </c>
      <c r="AT254" s="48">
        <f>INDEX(table6,MATCH($K254,'Tham chiếu'!$A$65:$A$74,1),MATCH(DS!$L254,'Tham chiếu'!$B$64:$T$64,1))</f>
        <v>2</v>
      </c>
      <c r="AU254" s="57">
        <f t="shared" si="43"/>
        <v>3224000</v>
      </c>
      <c r="AV254" s="58">
        <v>2592000</v>
      </c>
      <c r="AW254" s="59" t="b">
        <f t="shared" si="52"/>
        <v>0</v>
      </c>
    </row>
    <row r="255" spans="1:49" ht="27.6" customHeight="1" x14ac:dyDescent="0.25">
      <c r="A255" s="3">
        <v>250</v>
      </c>
      <c r="B255" s="9" t="s">
        <v>2364</v>
      </c>
      <c r="C255" s="9" t="s">
        <v>3568</v>
      </c>
      <c r="D255" s="9" t="s">
        <v>337</v>
      </c>
      <c r="E255" s="9" t="str">
        <f t="shared" si="55"/>
        <v>Vũ Tuệ Linh</v>
      </c>
      <c r="F255" s="9" t="b">
        <f t="shared" si="51"/>
        <v>0</v>
      </c>
      <c r="G255" s="9" t="s">
        <v>1909</v>
      </c>
      <c r="H255" s="9"/>
      <c r="I255" s="9" t="s">
        <v>44</v>
      </c>
      <c r="J255" s="9" t="str">
        <f t="shared" si="56"/>
        <v>1CI8</v>
      </c>
      <c r="K255" s="9">
        <v>125</v>
      </c>
      <c r="L255" s="9">
        <v>26</v>
      </c>
      <c r="M255" s="9" t="s">
        <v>36</v>
      </c>
      <c r="N255" s="9" t="s">
        <v>168</v>
      </c>
      <c r="O255" s="9"/>
      <c r="P255" s="9"/>
      <c r="Q255" s="9"/>
      <c r="R255" s="9"/>
      <c r="S255" s="9" t="s">
        <v>3569</v>
      </c>
      <c r="T255" s="9" t="s">
        <v>3570</v>
      </c>
      <c r="U255" s="9" t="s">
        <v>3571</v>
      </c>
      <c r="V255" s="30" t="s">
        <v>4289</v>
      </c>
      <c r="W255" s="48">
        <v>1</v>
      </c>
      <c r="X255" s="48">
        <f>INDEX(table1,MATCH($K255,'Tham chiếu'!$A$3:$A$13,1),MATCH(DS!$L255,'Tham chiếu'!$B$2:$M$2,1))</f>
        <v>55</v>
      </c>
      <c r="Y255" s="49">
        <v>1</v>
      </c>
      <c r="Z255" s="48">
        <f>INDEX(table1,MATCH($K255,'Tham chiếu'!$A$3:$A$13,1),MATCH(DS!$L255,'Tham chiếu'!$B$2:$M$2,1))</f>
        <v>55</v>
      </c>
      <c r="AA255" s="50"/>
      <c r="AB255" s="50"/>
      <c r="AC255" s="53">
        <v>1</v>
      </c>
      <c r="AD255" s="73">
        <f>INDEX(table4,MATCH($K255,'Tham chiếu'!$A$41:$A$49,1),MATCH(DS!$L255,'Tham chiếu'!$B$40:$T$40,1))</f>
        <v>3</v>
      </c>
      <c r="AE255" s="54"/>
      <c r="AF255" s="74"/>
      <c r="AG255" s="48"/>
      <c r="AH255" s="48"/>
      <c r="AI255" s="49">
        <v>1</v>
      </c>
      <c r="AJ255" s="48">
        <f>INDEX(table5,MATCH($K255,'Tham chiếu'!$A$53:$A$61,1),MATCH(DS!$L255,'Tham chiếu'!$B$52:$T$52,1))</f>
        <v>3</v>
      </c>
      <c r="AK255" s="50"/>
      <c r="AL255" s="48"/>
      <c r="AM255" s="53"/>
      <c r="AN255" s="50"/>
      <c r="AO255" s="54"/>
      <c r="AP255" s="48"/>
      <c r="AQ255" s="48"/>
      <c r="AR255" s="77"/>
      <c r="AS255" s="49"/>
      <c r="AT255" s="48"/>
      <c r="AU255" s="57">
        <f t="shared" si="43"/>
        <v>767000</v>
      </c>
      <c r="AV255" s="58">
        <v>3286000</v>
      </c>
      <c r="AW255" s="59" t="b">
        <f t="shared" si="52"/>
        <v>0</v>
      </c>
    </row>
    <row r="256" spans="1:49" ht="27.6" customHeight="1" x14ac:dyDescent="0.25">
      <c r="A256" s="3">
        <v>251</v>
      </c>
      <c r="B256" s="9" t="s">
        <v>123</v>
      </c>
      <c r="C256" s="9" t="s">
        <v>640</v>
      </c>
      <c r="D256" s="9" t="s">
        <v>34</v>
      </c>
      <c r="E256" s="9" t="str">
        <f t="shared" si="55"/>
        <v>Đỗ Hoàng Minh</v>
      </c>
      <c r="F256" s="9" t="b">
        <f t="shared" si="51"/>
        <v>0</v>
      </c>
      <c r="G256" s="9" t="s">
        <v>641</v>
      </c>
      <c r="H256" s="9" t="str">
        <f>RIGHT(G256,4)</f>
        <v>2017</v>
      </c>
      <c r="I256" s="9" t="s">
        <v>18</v>
      </c>
      <c r="J256" s="9" t="str">
        <f t="shared" si="56"/>
        <v>1CI8</v>
      </c>
      <c r="K256" s="48">
        <v>125</v>
      </c>
      <c r="L256" s="48">
        <v>32</v>
      </c>
      <c r="M256" s="9" t="s">
        <v>36</v>
      </c>
      <c r="N256" s="9" t="s">
        <v>168</v>
      </c>
      <c r="O256" s="9"/>
      <c r="P256" s="9"/>
      <c r="Q256" s="9"/>
      <c r="R256" s="9"/>
      <c r="S256" s="9" t="s">
        <v>642</v>
      </c>
      <c r="T256" s="9" t="s">
        <v>643</v>
      </c>
      <c r="U256" s="9" t="s">
        <v>644</v>
      </c>
      <c r="V256" s="30" t="s">
        <v>2363</v>
      </c>
      <c r="W256" s="9">
        <v>1</v>
      </c>
      <c r="X256" s="48">
        <f>INDEX(table1,MATCH($K256,'Tham chiếu'!$A$3:$A$13,1),MATCH(DS!$L256,'Tham chiếu'!$B$2:$M$2,1))</f>
        <v>58</v>
      </c>
      <c r="Y256" s="9">
        <v>2</v>
      </c>
      <c r="Z256" s="48">
        <f>INDEX(table1,MATCH($K256,'Tham chiếu'!$A$3:$A$13,1),MATCH(DS!$L256,'Tham chiếu'!$B$2:$M$2,1))</f>
        <v>58</v>
      </c>
      <c r="AA256" s="9">
        <v>2</v>
      </c>
      <c r="AB256" s="50" t="str">
        <f>INDEX(table2,MATCH($K256,'Tham chiếu'!$A$17:$A$25,1),MATCH(DS!$L256,'Tham chiếu'!$B$16:$S$16,1))</f>
        <v>3B</v>
      </c>
      <c r="AC256" s="9"/>
      <c r="AD256" s="73" t="str">
        <f>INDEX(table4,MATCH($K256,'Tham chiếu'!$A$41:$A$49,1),MATCH(DS!$L256,'Tham chiếu'!$B$40:$T$40,1))</f>
        <v>3B</v>
      </c>
      <c r="AE256" s="9">
        <v>3</v>
      </c>
      <c r="AF256" s="74" t="str">
        <f>INDEX(table3,MATCH($K256,'Tham chiếu'!$A$29:$A$37,1),MATCH(DS!$L256,'Tham chiếu'!$B$28:$T$28,1))</f>
        <v>3B</v>
      </c>
      <c r="AG256" s="9">
        <v>2</v>
      </c>
      <c r="AH256" s="48">
        <f>INDEX(table5,MATCH($K256,'Tham chiếu'!$A$53:$A$61,1),MATCH(DS!$L256,'Tham chiếu'!$B$52:$T$52,1))</f>
        <v>4</v>
      </c>
      <c r="AI256" s="9">
        <v>4</v>
      </c>
      <c r="AJ256" s="48">
        <f>INDEX(table5,MATCH($K256,'Tham chiếu'!$A$53:$A$61,1),MATCH(DS!$L256,'Tham chiếu'!$B$52:$T$52,1))</f>
        <v>4</v>
      </c>
      <c r="AK256" s="9">
        <v>1</v>
      </c>
      <c r="AL256" s="48">
        <f>INDEX(table5,MATCH($K256,'Tham chiếu'!$A$53:$A$61,1),MATCH(DS!$L256,'Tham chiếu'!$B$52:$T$52,1))</f>
        <v>4</v>
      </c>
      <c r="AM256" s="9">
        <v>1</v>
      </c>
      <c r="AN256" s="50" t="str">
        <f>INDEX(table2,MATCH($K256,'Tham chiếu'!$A$17:$A$25,1),MATCH(DS!$L256,'Tham chiếu'!$B$16:$S$16,1))</f>
        <v>3B</v>
      </c>
      <c r="AO256" s="9">
        <v>1</v>
      </c>
      <c r="AP256" s="48" t="str">
        <f>INDEX(table3,MATCH($K256,'Tham chiếu'!$A$29:$A$37,1),MATCH(DS!$L256,'Tham chiếu'!$B$28:$T$28,1))</f>
        <v>3B</v>
      </c>
      <c r="AQ256" s="48">
        <v>1</v>
      </c>
      <c r="AR256" s="77">
        <f>INDEX(table7,MATCH($K256,'Tham chiếu'!$A$78:$A$87,1),MATCH(DS!$L256,'Tham chiếu'!$B$77:$T$77,1))</f>
        <v>3</v>
      </c>
      <c r="AS256" s="9">
        <v>1</v>
      </c>
      <c r="AT256" s="48">
        <f>INDEX(table6,MATCH($K256,'Tham chiếu'!$A$65:$A$74,1),MATCH(DS!$L256,'Tham chiếu'!$B$64:$T$64,1))</f>
        <v>4</v>
      </c>
      <c r="AU256" s="57">
        <f t="shared" si="43"/>
        <v>4007000</v>
      </c>
      <c r="AV256" s="58">
        <v>1644000</v>
      </c>
      <c r="AW256" s="59" t="b">
        <f t="shared" si="52"/>
        <v>0</v>
      </c>
    </row>
    <row r="257" spans="1:49" ht="27.6" customHeight="1" x14ac:dyDescent="0.25">
      <c r="A257" s="3">
        <v>252</v>
      </c>
      <c r="B257" s="9" t="s">
        <v>123</v>
      </c>
      <c r="C257" s="69" t="s">
        <v>2387</v>
      </c>
      <c r="D257" s="69" t="s">
        <v>34</v>
      </c>
      <c r="E257" s="60" t="str">
        <f t="shared" si="55"/>
        <v>Nguyễn Phạm Nhật Minh</v>
      </c>
      <c r="F257" s="9" t="b">
        <f t="shared" si="51"/>
        <v>0</v>
      </c>
      <c r="G257" s="9" t="s">
        <v>2393</v>
      </c>
      <c r="H257" s="9" t="str">
        <f>RIGHT(G257,4)</f>
        <v>2017</v>
      </c>
      <c r="I257" s="9" t="s">
        <v>18</v>
      </c>
      <c r="J257" s="9" t="str">
        <f t="shared" si="56"/>
        <v>1CI8</v>
      </c>
      <c r="K257" s="9">
        <v>132</v>
      </c>
      <c r="L257" s="9">
        <v>24</v>
      </c>
      <c r="M257" s="9" t="s">
        <v>36</v>
      </c>
      <c r="N257" s="9" t="s">
        <v>168</v>
      </c>
      <c r="O257" s="9"/>
      <c r="P257" s="9"/>
      <c r="Q257" s="9"/>
      <c r="R257" s="9"/>
      <c r="S257" s="9" t="s">
        <v>2774</v>
      </c>
      <c r="T257" s="9" t="s">
        <v>2775</v>
      </c>
      <c r="U257" s="9" t="s">
        <v>2776</v>
      </c>
      <c r="V257" s="30" t="s">
        <v>3865</v>
      </c>
      <c r="W257" s="48">
        <v>2</v>
      </c>
      <c r="X257" s="48">
        <f>INDEX(table1,MATCH($K257,'Tham chiếu'!$A$3:$A$13,1),MATCH(DS!$L257,'Tham chiếu'!$B$2:$M$2,1))</f>
        <v>55</v>
      </c>
      <c r="Y257" s="49">
        <v>2</v>
      </c>
      <c r="Z257" s="48">
        <f>INDEX(table1,MATCH($K257,'Tham chiếu'!$A$3:$A$13,1),MATCH(DS!$L257,'Tham chiếu'!$B$2:$M$2,1))</f>
        <v>55</v>
      </c>
      <c r="AA257" s="50">
        <v>2</v>
      </c>
      <c r="AB257" s="50" t="str">
        <f>INDEX(table2,MATCH($K257,'Tham chiếu'!$A$17:$A$25,1),MATCH(DS!$L257,'Tham chiếu'!$B$16:$S$16,1))</f>
        <v>2B</v>
      </c>
      <c r="AC257" s="53"/>
      <c r="AD257" s="73">
        <f>INDEX(table4,MATCH($K257,'Tham chiếu'!$A$41:$A$49,1),MATCH(DS!$L257,'Tham chiếu'!$B$40:$T$40,1))</f>
        <v>4</v>
      </c>
      <c r="AE257" s="54">
        <v>2</v>
      </c>
      <c r="AF257" s="74">
        <f>INDEX(table3,MATCH($K257,'Tham chiếu'!$A$29:$A$37,1),MATCH(DS!$L257,'Tham chiếu'!$B$28:$T$28,1))</f>
        <v>3</v>
      </c>
      <c r="AG257" s="48"/>
      <c r="AH257" s="48">
        <f>INDEX(table5,MATCH($K257,'Tham chiếu'!$A$53:$A$61,1),MATCH(DS!$L257,'Tham chiếu'!$B$52:$T$52,1))</f>
        <v>4</v>
      </c>
      <c r="AI257" s="49"/>
      <c r="AJ257" s="48">
        <f>INDEX(table5,MATCH($K257,'Tham chiếu'!$A$53:$A$61,1),MATCH(DS!$L257,'Tham chiếu'!$B$52:$T$52,1))</f>
        <v>4</v>
      </c>
      <c r="AK257" s="53">
        <v>2</v>
      </c>
      <c r="AL257" s="48">
        <f>INDEX(table5,MATCH($K257,'Tham chiếu'!$A$53:$A$61,1),MATCH(DS!$L257,'Tham chiếu'!$B$52:$T$52,1))</f>
        <v>4</v>
      </c>
      <c r="AM257" s="50">
        <v>2</v>
      </c>
      <c r="AN257" s="50" t="str">
        <f>INDEX(table2,MATCH($K257,'Tham chiếu'!$A$17:$A$25,1),MATCH(DS!$L257,'Tham chiếu'!$B$16:$S$16,1))</f>
        <v>2B</v>
      </c>
      <c r="AO257" s="54">
        <v>2</v>
      </c>
      <c r="AP257" s="48">
        <f>INDEX(table3,MATCH($K257,'Tham chiếu'!$A$29:$A$37,1),MATCH(DS!$L257,'Tham chiếu'!$B$28:$T$28,1))</f>
        <v>3</v>
      </c>
      <c r="AQ257" s="48">
        <v>1</v>
      </c>
      <c r="AR257" s="77">
        <f>INDEX(table7,MATCH($K257,'Tham chiếu'!$A$78:$A$87,1),MATCH(DS!$L257,'Tham chiếu'!$B$77:$T$77,1))</f>
        <v>2</v>
      </c>
      <c r="AS257" s="49">
        <v>1</v>
      </c>
      <c r="AT257" s="48">
        <f>INDEX(table6,MATCH($K257,'Tham chiếu'!$A$65:$A$74,1),MATCH(DS!$L257,'Tham chiếu'!$B$64:$T$64,1))</f>
        <v>3</v>
      </c>
      <c r="AU257" s="57">
        <f t="shared" si="43"/>
        <v>3296000</v>
      </c>
      <c r="AV257" s="58">
        <v>2108000</v>
      </c>
      <c r="AW257" s="59" t="b">
        <f t="shared" si="52"/>
        <v>0</v>
      </c>
    </row>
    <row r="258" spans="1:49" ht="27.6" customHeight="1" x14ac:dyDescent="0.25">
      <c r="A258" s="3">
        <v>253</v>
      </c>
      <c r="B258" s="9" t="s">
        <v>123</v>
      </c>
      <c r="C258" s="9" t="s">
        <v>2388</v>
      </c>
      <c r="D258" s="9" t="s">
        <v>236</v>
      </c>
      <c r="E258" s="9" t="str">
        <f t="shared" si="55"/>
        <v>NGUYẾN SƠN NAM</v>
      </c>
      <c r="F258" s="9" t="b">
        <f t="shared" si="51"/>
        <v>0</v>
      </c>
      <c r="G258" s="9" t="s">
        <v>524</v>
      </c>
      <c r="H258" s="9" t="str">
        <f>RIGHT(G258,4)</f>
        <v>2017</v>
      </c>
      <c r="I258" s="9" t="s">
        <v>18</v>
      </c>
      <c r="J258" s="9" t="str">
        <f t="shared" si="56"/>
        <v>1CI8</v>
      </c>
      <c r="K258" s="9">
        <v>124</v>
      </c>
      <c r="L258" s="9">
        <v>26</v>
      </c>
      <c r="M258" s="9" t="s">
        <v>36</v>
      </c>
      <c r="N258" s="9" t="s">
        <v>168</v>
      </c>
      <c r="O258" s="9"/>
      <c r="P258" s="9"/>
      <c r="Q258" s="9"/>
      <c r="R258" s="9"/>
      <c r="S258" s="9" t="s">
        <v>1438</v>
      </c>
      <c r="T258" s="9" t="s">
        <v>1439</v>
      </c>
      <c r="U258" s="9" t="s">
        <v>2777</v>
      </c>
      <c r="V258" s="30" t="s">
        <v>3727</v>
      </c>
      <c r="W258" s="48">
        <v>1</v>
      </c>
      <c r="X258" s="48">
        <f>INDEX(table1,MATCH($K258,'Tham chiếu'!$A$3:$A$13,1),MATCH(DS!$L258,'Tham chiếu'!$B$2:$M$2,1))</f>
        <v>50</v>
      </c>
      <c r="Y258" s="49">
        <v>1</v>
      </c>
      <c r="Z258" s="48">
        <f>INDEX(table1,MATCH($K258,'Tham chiếu'!$A$3:$A$13,1),MATCH(DS!$L258,'Tham chiếu'!$B$2:$M$2,1))</f>
        <v>50</v>
      </c>
      <c r="AA258" s="50">
        <v>2</v>
      </c>
      <c r="AB258" s="50" t="str">
        <f>INDEX(table2,MATCH($K258,'Tham chiếu'!$A$17:$A$25,1),MATCH(DS!$L258,'Tham chiếu'!$B$16:$S$16,1))</f>
        <v>2A</v>
      </c>
      <c r="AC258" s="53"/>
      <c r="AD258" s="73" t="str">
        <f>INDEX(table4,MATCH($K258,'Tham chiếu'!$A$41:$A$49,1),MATCH(DS!$L258,'Tham chiếu'!$B$40:$T$40,1))</f>
        <v>2B</v>
      </c>
      <c r="AE258" s="54">
        <v>2</v>
      </c>
      <c r="AF258" s="74" t="str">
        <f>INDEX(table3,MATCH($K258,'Tham chiếu'!$A$29:$A$37,1),MATCH(DS!$L258,'Tham chiếu'!$B$28:$T$28,1))</f>
        <v>2A</v>
      </c>
      <c r="AG258" s="48">
        <v>2</v>
      </c>
      <c r="AH258" s="48">
        <f>INDEX(table5,MATCH($K258,'Tham chiếu'!$A$53:$A$61,1),MATCH(DS!$L258,'Tham chiếu'!$B$52:$T$52,1))</f>
        <v>3</v>
      </c>
      <c r="AI258" s="49">
        <v>2</v>
      </c>
      <c r="AJ258" s="48">
        <f>INDEX(table5,MATCH($K258,'Tham chiếu'!$A$53:$A$61,1),MATCH(DS!$L258,'Tham chiếu'!$B$52:$T$52,1))</f>
        <v>3</v>
      </c>
      <c r="AK258" s="53">
        <v>1</v>
      </c>
      <c r="AL258" s="48">
        <f>INDEX(table5,MATCH($K258,'Tham chiếu'!$A$53:$A$61,1),MATCH(DS!$L258,'Tham chiếu'!$B$52:$T$52,1))</f>
        <v>3</v>
      </c>
      <c r="AM258" s="50">
        <v>1</v>
      </c>
      <c r="AN258" s="50" t="str">
        <f>INDEX(table2,MATCH($K258,'Tham chiếu'!$A$17:$A$25,1),MATCH(DS!$L258,'Tham chiếu'!$B$16:$S$16,1))</f>
        <v>2A</v>
      </c>
      <c r="AO258" s="54">
        <v>1</v>
      </c>
      <c r="AP258" s="48" t="str">
        <f>INDEX(table3,MATCH($K258,'Tham chiếu'!$A$29:$A$37,1),MATCH(DS!$L258,'Tham chiếu'!$B$28:$T$28,1))</f>
        <v>2A</v>
      </c>
      <c r="AQ258" s="48">
        <v>1</v>
      </c>
      <c r="AR258" s="77">
        <f>INDEX(table7,MATCH($K258,'Tham chiếu'!$A$78:$A$87,1),MATCH(DS!$L258,'Tham chiếu'!$B$77:$T$77,1))</f>
        <v>2</v>
      </c>
      <c r="AS258" s="49">
        <v>1</v>
      </c>
      <c r="AT258" s="48">
        <f>INDEX(table6,MATCH($K258,'Tham chiếu'!$A$65:$A$74,1),MATCH(DS!$L258,'Tham chiếu'!$B$64:$T$64,1))</f>
        <v>2</v>
      </c>
      <c r="AU258" s="57">
        <f t="shared" si="43"/>
        <v>3224000</v>
      </c>
      <c r="AV258" s="58">
        <v>2475000</v>
      </c>
      <c r="AW258" s="59" t="b">
        <f t="shared" si="52"/>
        <v>0</v>
      </c>
    </row>
    <row r="259" spans="1:49" ht="27.6" customHeight="1" x14ac:dyDescent="0.25">
      <c r="A259" s="3">
        <v>254</v>
      </c>
      <c r="B259" s="9" t="s">
        <v>123</v>
      </c>
      <c r="C259" s="9" t="s">
        <v>1477</v>
      </c>
      <c r="D259" s="9" t="s">
        <v>97</v>
      </c>
      <c r="E259" s="9" t="str">
        <f t="shared" si="55"/>
        <v>Vương Bảo Ngọc</v>
      </c>
      <c r="F259" s="9" t="b">
        <f t="shared" si="51"/>
        <v>0</v>
      </c>
      <c r="G259" s="9" t="s">
        <v>2032</v>
      </c>
      <c r="H259" s="9" t="str">
        <f>RIGHT(G259,4)</f>
        <v>2017</v>
      </c>
      <c r="I259" s="9" t="s">
        <v>44</v>
      </c>
      <c r="J259" s="9" t="str">
        <f t="shared" si="56"/>
        <v>1CI8</v>
      </c>
      <c r="K259" s="48">
        <v>120</v>
      </c>
      <c r="L259" s="48">
        <v>25</v>
      </c>
      <c r="M259" s="9" t="s">
        <v>36</v>
      </c>
      <c r="N259" s="9" t="s">
        <v>168</v>
      </c>
      <c r="O259" s="9"/>
      <c r="P259" s="9"/>
      <c r="Q259" s="9"/>
      <c r="R259" s="9"/>
      <c r="S259" s="9" t="s">
        <v>2033</v>
      </c>
      <c r="T259" s="9" t="s">
        <v>2034</v>
      </c>
      <c r="U259" s="9" t="s">
        <v>2035</v>
      </c>
      <c r="V259" s="30" t="s">
        <v>3867</v>
      </c>
      <c r="W259" s="9"/>
      <c r="X259" s="48"/>
      <c r="Y259" s="9">
        <v>1</v>
      </c>
      <c r="Z259" s="48">
        <f>INDEX(table1,MATCH($K259,'Tham chiếu'!$A$3:$A$13,1),MATCH(DS!$L259,'Tham chiếu'!$B$2:$M$2,1))</f>
        <v>50</v>
      </c>
      <c r="AA259" s="9">
        <v>1</v>
      </c>
      <c r="AB259" s="50" t="str">
        <f>INDEX(table2,MATCH($K259,'Tham chiếu'!$A$17:$A$25,1),MATCH(DS!$L259,'Tham chiếu'!$B$16:$S$16,1))</f>
        <v>2A</v>
      </c>
      <c r="AC259" s="9">
        <v>2</v>
      </c>
      <c r="AD259" s="73" t="str">
        <f>INDEX(table4,MATCH($K259,'Tham chiếu'!$A$41:$A$49,1),MATCH(DS!$L259,'Tham chiếu'!$B$40:$T$40,1))</f>
        <v>2B</v>
      </c>
      <c r="AE259" s="9"/>
      <c r="AF259" s="74"/>
      <c r="AG259" s="9"/>
      <c r="AH259" s="48">
        <f>INDEX(table5,MATCH($K259,'Tham chiếu'!$A$53:$A$61,1),MATCH(DS!$L259,'Tham chiếu'!$B$52:$T$52,1))</f>
        <v>3</v>
      </c>
      <c r="AI259" s="9">
        <v>1</v>
      </c>
      <c r="AJ259" s="48">
        <f>INDEX(table5,MATCH($K259,'Tham chiếu'!$A$53:$A$61,1),MATCH(DS!$L259,'Tham chiếu'!$B$52:$T$52,1))</f>
        <v>3</v>
      </c>
      <c r="AK259" s="9">
        <v>1</v>
      </c>
      <c r="AL259" s="48">
        <f>INDEX(table5,MATCH($K259,'Tham chiếu'!$A$53:$A$61,1),MATCH(DS!$L259,'Tham chiếu'!$B$52:$T$52,1))</f>
        <v>3</v>
      </c>
      <c r="AM259" s="9">
        <v>1</v>
      </c>
      <c r="AN259" s="50" t="str">
        <f>INDEX(table2,MATCH($K259,'Tham chiếu'!$A$17:$A$25,1),MATCH(DS!$L259,'Tham chiếu'!$B$16:$S$16,1))</f>
        <v>2A</v>
      </c>
      <c r="AO259" s="9">
        <v>1</v>
      </c>
      <c r="AP259" s="48" t="str">
        <f>INDEX(table3,MATCH($K259,'Tham chiếu'!$A$29:$A$37,1),MATCH(DS!$L259,'Tham chiếu'!$B$28:$T$28,1))</f>
        <v>2A</v>
      </c>
      <c r="AQ259" s="48">
        <v>1</v>
      </c>
      <c r="AR259" s="77">
        <f>INDEX(table7,MATCH($K259,'Tham chiếu'!$A$78:$A$87,1),MATCH(DS!$L259,'Tham chiếu'!$B$77:$T$77,1))</f>
        <v>2</v>
      </c>
      <c r="AS259" s="9">
        <v>1</v>
      </c>
      <c r="AT259" s="48">
        <f>INDEX(table6,MATCH($K259,'Tham chiếu'!$A$65:$A$74,1),MATCH(DS!$L259,'Tham chiếu'!$B$64:$T$64,1))</f>
        <v>2</v>
      </c>
      <c r="AU259" s="57">
        <f t="shared" si="43"/>
        <v>2108000</v>
      </c>
      <c r="AV259" s="58">
        <v>3030000</v>
      </c>
      <c r="AW259" s="59" t="b">
        <f t="shared" si="52"/>
        <v>0</v>
      </c>
    </row>
    <row r="260" spans="1:49" ht="27.6" customHeight="1" x14ac:dyDescent="0.25">
      <c r="A260" s="3">
        <v>255</v>
      </c>
      <c r="B260" s="9" t="s">
        <v>123</v>
      </c>
      <c r="C260" s="9" t="s">
        <v>2256</v>
      </c>
      <c r="D260" s="9" t="s">
        <v>58</v>
      </c>
      <c r="E260" s="9" t="str">
        <f t="shared" si="55"/>
        <v>Nguyễn Vi Thảo Nguyên</v>
      </c>
      <c r="F260" s="9" t="b">
        <f t="shared" si="51"/>
        <v>0</v>
      </c>
      <c r="G260" s="9" t="s">
        <v>388</v>
      </c>
      <c r="H260" s="9" t="str">
        <f>RIGHT(G260,4)</f>
        <v>2017</v>
      </c>
      <c r="I260" s="9" t="s">
        <v>44</v>
      </c>
      <c r="J260" s="9" t="str">
        <f t="shared" si="56"/>
        <v>1CI8</v>
      </c>
      <c r="K260" s="48">
        <v>113</v>
      </c>
      <c r="L260" s="48">
        <v>17</v>
      </c>
      <c r="M260" s="9" t="s">
        <v>36</v>
      </c>
      <c r="N260" s="9" t="s">
        <v>168</v>
      </c>
      <c r="O260" s="9"/>
      <c r="P260" s="9"/>
      <c r="Q260" s="9"/>
      <c r="R260" s="9"/>
      <c r="S260" s="9" t="s">
        <v>389</v>
      </c>
      <c r="T260" s="9" t="s">
        <v>390</v>
      </c>
      <c r="U260" s="9" t="s">
        <v>391</v>
      </c>
      <c r="V260" s="30" t="s">
        <v>3812</v>
      </c>
      <c r="W260" s="9">
        <v>1</v>
      </c>
      <c r="X260" s="48">
        <f>INDEX(table1,MATCH($K26,'Tham chiếu'!$A$3:$A$13,1),MATCH(DS!$L26,'Tham chiếu'!$B$2:$M$2,1))</f>
        <v>45</v>
      </c>
      <c r="Y260" s="9">
        <v>1</v>
      </c>
      <c r="Z260" s="48">
        <f>INDEX(table1,MATCH($K260,'Tham chiếu'!$A$3:$A$13,1),MATCH(DS!$L260,'Tham chiếu'!$B$2:$M$2,1))</f>
        <v>45</v>
      </c>
      <c r="AA260" s="9">
        <v>1</v>
      </c>
      <c r="AB260" s="50">
        <f>INDEX(table2,MATCH($K260,'Tham chiếu'!$A$17:$A$25,1),MATCH(DS!$L260,'Tham chiếu'!$B$16:$S$16,1))</f>
        <v>1</v>
      </c>
      <c r="AC260" s="9">
        <v>1</v>
      </c>
      <c r="AD260" s="73">
        <f>INDEX(table4,MATCH($K260,'Tham chiếu'!$A$41:$A$49,1),MATCH(DS!$L260,'Tham chiếu'!$B$40:$T$40,1))</f>
        <v>1</v>
      </c>
      <c r="AE260" s="9">
        <v>1</v>
      </c>
      <c r="AF260" s="74">
        <f>INDEX(table3,MATCH($K260,'Tham chiếu'!$A$29:$A$37,1),MATCH(DS!$L260,'Tham chiếu'!$B$28:$T$28,1))</f>
        <v>1</v>
      </c>
      <c r="AG260" s="9">
        <v>1</v>
      </c>
      <c r="AH260" s="48">
        <f>INDEX(table5,MATCH($K260,'Tham chiếu'!$A$53:$A$61,1),MATCH(DS!$L260,'Tham chiếu'!$B$52:$T$52,1))</f>
        <v>1</v>
      </c>
      <c r="AI260" s="9">
        <v>1</v>
      </c>
      <c r="AJ260" s="48">
        <f>INDEX(table5,MATCH($K260,'Tham chiếu'!$A$53:$A$61,1),MATCH(DS!$L260,'Tham chiếu'!$B$52:$T$52,1))</f>
        <v>1</v>
      </c>
      <c r="AK260" s="9">
        <v>1</v>
      </c>
      <c r="AL260" s="48">
        <f>INDEX(table5,MATCH($K260,'Tham chiếu'!$A$53:$A$61,1),MATCH(DS!$L260,'Tham chiếu'!$B$52:$T$52,1))</f>
        <v>1</v>
      </c>
      <c r="AM260" s="9">
        <v>1</v>
      </c>
      <c r="AN260" s="50">
        <f>INDEX(table2,MATCH($K260,'Tham chiếu'!$A$17:$A$25,1),MATCH(DS!$L260,'Tham chiếu'!$B$16:$S$16,1))</f>
        <v>1</v>
      </c>
      <c r="AO260" s="9">
        <v>1</v>
      </c>
      <c r="AP260" s="48">
        <f>INDEX(table3,MATCH($K260,'Tham chiếu'!$A$29:$A$37,1),MATCH(DS!$L260,'Tham chiếu'!$B$28:$T$28,1))</f>
        <v>1</v>
      </c>
      <c r="AQ260" s="48">
        <v>1</v>
      </c>
      <c r="AR260" s="77">
        <f>INDEX(table7,MATCH($K260,'Tham chiếu'!$A$78:$A$87,1),MATCH(DS!$L260,'Tham chiếu'!$B$77:$T$77,1))</f>
        <v>0</v>
      </c>
      <c r="AS260" s="9">
        <v>1</v>
      </c>
      <c r="AT260" s="48">
        <f>INDEX(table6,MATCH($K260,'Tham chiếu'!$A$65:$A$74,1),MATCH(DS!$L260,'Tham chiếu'!$B$64:$T$64,1))</f>
        <v>1</v>
      </c>
      <c r="AU260" s="57">
        <f t="shared" si="43"/>
        <v>2535000</v>
      </c>
      <c r="AV260" s="58">
        <v>2042000</v>
      </c>
      <c r="AW260" s="59" t="b">
        <f t="shared" si="52"/>
        <v>0</v>
      </c>
    </row>
    <row r="261" spans="1:49" ht="27.6" customHeight="1" x14ac:dyDescent="0.25">
      <c r="A261" s="3">
        <v>256</v>
      </c>
      <c r="B261" s="9" t="s">
        <v>2364</v>
      </c>
      <c r="C261" s="9" t="s">
        <v>2376</v>
      </c>
      <c r="D261" s="9" t="s">
        <v>368</v>
      </c>
      <c r="E261" s="9" t="str">
        <f t="shared" si="55"/>
        <v>An Hạ Nhiên</v>
      </c>
      <c r="F261" s="9" t="b">
        <f t="shared" si="51"/>
        <v>0</v>
      </c>
      <c r="G261" s="9" t="s">
        <v>1689</v>
      </c>
      <c r="H261" s="9"/>
      <c r="I261" s="9" t="s">
        <v>44</v>
      </c>
      <c r="J261" s="9" t="str">
        <f t="shared" si="56"/>
        <v>1CI8</v>
      </c>
      <c r="K261" s="9">
        <v>120</v>
      </c>
      <c r="L261" s="9">
        <v>20</v>
      </c>
      <c r="M261" s="9" t="s">
        <v>36</v>
      </c>
      <c r="N261" s="9" t="s">
        <v>168</v>
      </c>
      <c r="O261" s="9"/>
      <c r="P261" s="9"/>
      <c r="Q261" s="9"/>
      <c r="R261" s="9"/>
      <c r="S261" s="9" t="s">
        <v>2754</v>
      </c>
      <c r="T261" s="9" t="s">
        <v>2755</v>
      </c>
      <c r="U261" s="9" t="s">
        <v>2756</v>
      </c>
      <c r="V261" s="62" t="s">
        <v>3854</v>
      </c>
      <c r="W261" s="48">
        <v>1</v>
      </c>
      <c r="X261" s="48">
        <f>INDEX(table1,MATCH($K261,'Tham chiếu'!$A$3:$A$13,1),MATCH(DS!$L261,'Tham chiếu'!$B$2:$M$2,1))</f>
        <v>50</v>
      </c>
      <c r="Y261" s="49">
        <v>1</v>
      </c>
      <c r="Z261" s="48">
        <f>INDEX(table1,MATCH($K261,'Tham chiếu'!$A$3:$A$13,1),MATCH(DS!$L261,'Tham chiếu'!$B$2:$M$2,1))</f>
        <v>50</v>
      </c>
      <c r="AA261" s="50"/>
      <c r="AB261" s="50"/>
      <c r="AC261" s="51">
        <v>2</v>
      </c>
      <c r="AD261" s="73" t="str">
        <f>INDEX(table4,MATCH($K261,'Tham chiếu'!$A$41:$A$49,1),MATCH(DS!$L261,'Tham chiếu'!$B$40:$T$40,1))</f>
        <v>2A</v>
      </c>
      <c r="AE261" s="52"/>
      <c r="AF261" s="74"/>
      <c r="AG261" s="48">
        <v>2</v>
      </c>
      <c r="AH261" s="48">
        <f>INDEX(table5,MATCH($K261,'Tham chiếu'!$A$53:$A$61,1),MATCH(DS!$L261,'Tham chiếu'!$B$52:$T$52,1))</f>
        <v>2</v>
      </c>
      <c r="AI261" s="49">
        <v>2</v>
      </c>
      <c r="AJ261" s="48">
        <f>INDEX(table5,MATCH($K261,'Tham chiếu'!$A$53:$A$61,1),MATCH(DS!$L261,'Tham chiếu'!$B$52:$T$52,1))</f>
        <v>2</v>
      </c>
      <c r="AK261" s="50"/>
      <c r="AL261" s="48"/>
      <c r="AM261" s="51">
        <v>2</v>
      </c>
      <c r="AN261" s="50" t="str">
        <f>INDEX(table2,MATCH($K261,'Tham chiếu'!$A$17:$A$25,1),MATCH(DS!$L261,'Tham chiếu'!$B$16:$S$16,1))</f>
        <v>2A</v>
      </c>
      <c r="AO261" s="52">
        <v>1</v>
      </c>
      <c r="AP261" s="48" t="str">
        <f>INDEX(table3,MATCH($K261,'Tham chiếu'!$A$29:$A$37,1),MATCH(DS!$L261,'Tham chiếu'!$B$28:$T$28,1))</f>
        <v>2A</v>
      </c>
      <c r="AQ261" s="48">
        <v>1</v>
      </c>
      <c r="AR261" s="77">
        <f>INDEX(table7,MATCH($K261,'Tham chiếu'!$A$78:$A$87,1),MATCH(DS!$L261,'Tham chiếu'!$B$77:$T$77,1))</f>
        <v>1</v>
      </c>
      <c r="AS261" s="49"/>
      <c r="AT261" s="48"/>
      <c r="AU261" s="57">
        <f t="shared" si="43"/>
        <v>2264000</v>
      </c>
      <c r="AV261" s="58">
        <v>2352000</v>
      </c>
      <c r="AW261" s="59" t="b">
        <f t="shared" si="52"/>
        <v>0</v>
      </c>
    </row>
    <row r="262" spans="1:49" ht="19.149999999999999" customHeight="1" x14ac:dyDescent="0.25">
      <c r="A262" s="3">
        <v>257</v>
      </c>
      <c r="B262" s="9" t="s">
        <v>123</v>
      </c>
      <c r="C262" s="9" t="s">
        <v>1918</v>
      </c>
      <c r="D262" s="9" t="s">
        <v>1919</v>
      </c>
      <c r="E262" s="9" t="str">
        <f t="shared" si="55"/>
        <v>KIỀU PHONG</v>
      </c>
      <c r="F262" s="9" t="b">
        <f t="shared" si="51"/>
        <v>0</v>
      </c>
      <c r="G262" s="9" t="s">
        <v>1920</v>
      </c>
      <c r="H262" s="9" t="str">
        <f t="shared" ref="H262:H268" si="57">RIGHT(G262,4)</f>
        <v>2017</v>
      </c>
      <c r="I262" s="9" t="s">
        <v>18</v>
      </c>
      <c r="J262" s="9" t="str">
        <f t="shared" si="56"/>
        <v>1CI8</v>
      </c>
      <c r="K262" s="48">
        <v>120</v>
      </c>
      <c r="L262" s="48">
        <v>22</v>
      </c>
      <c r="M262" s="9" t="s">
        <v>36</v>
      </c>
      <c r="N262" s="9" t="s">
        <v>168</v>
      </c>
      <c r="O262" s="9"/>
      <c r="P262" s="9"/>
      <c r="Q262" s="9"/>
      <c r="R262" s="9"/>
      <c r="S262" s="9" t="s">
        <v>1921</v>
      </c>
      <c r="T262" s="9" t="s">
        <v>1922</v>
      </c>
      <c r="U262" s="9" t="s">
        <v>1923</v>
      </c>
      <c r="V262" s="30" t="s">
        <v>3868</v>
      </c>
      <c r="W262" s="9">
        <v>1</v>
      </c>
      <c r="X262" s="48">
        <f>INDEX(table1,MATCH($K262,'Tham chiếu'!$A$3:$A$13,1),MATCH(DS!$L262,'Tham chiếu'!$B$2:$M$2,1))</f>
        <v>50</v>
      </c>
      <c r="Y262" s="9">
        <v>1</v>
      </c>
      <c r="Z262" s="48">
        <f>INDEX(table1,MATCH($K262,'Tham chiếu'!$A$3:$A$13,1),MATCH(DS!$L262,'Tham chiếu'!$B$2:$M$2,1))</f>
        <v>50</v>
      </c>
      <c r="AA262" s="9">
        <v>1</v>
      </c>
      <c r="AB262" s="50" t="str">
        <f>INDEX(table2,MATCH($K262,'Tham chiếu'!$A$17:$A$25,1),MATCH(DS!$L262,'Tham chiếu'!$B$16:$S$16,1))</f>
        <v>2A</v>
      </c>
      <c r="AC262" s="9"/>
      <c r="AD262" s="73" t="str">
        <f>INDEX(table4,MATCH($K262,'Tham chiếu'!$A$41:$A$49,1),MATCH(DS!$L262,'Tham chiếu'!$B$40:$T$40,1))</f>
        <v>2A</v>
      </c>
      <c r="AE262" s="9">
        <v>1</v>
      </c>
      <c r="AF262" s="74" t="str">
        <f>INDEX(table3,MATCH($K262,'Tham chiếu'!$A$29:$A$37,1),MATCH(DS!$L262,'Tham chiếu'!$B$28:$T$28,1))</f>
        <v>2A</v>
      </c>
      <c r="AG262" s="9"/>
      <c r="AH262" s="48">
        <f>INDEX(table5,MATCH($K262,'Tham chiếu'!$A$53:$A$61,1),MATCH(DS!$L262,'Tham chiếu'!$B$52:$T$52,1))</f>
        <v>2</v>
      </c>
      <c r="AI262" s="9">
        <v>1</v>
      </c>
      <c r="AJ262" s="48">
        <f>INDEX(table5,MATCH($K262,'Tham chiếu'!$A$53:$A$61,1),MATCH(DS!$L262,'Tham chiếu'!$B$52:$T$52,1))</f>
        <v>2</v>
      </c>
      <c r="AK262" s="9">
        <v>1</v>
      </c>
      <c r="AL262" s="48">
        <f>INDEX(table5,MATCH($K262,'Tham chiếu'!$A$53:$A$61,1),MATCH(DS!$L262,'Tham chiếu'!$B$52:$T$52,1))</f>
        <v>2</v>
      </c>
      <c r="AM262" s="9">
        <v>1</v>
      </c>
      <c r="AN262" s="50" t="str">
        <f>INDEX(table2,MATCH($K262,'Tham chiếu'!$A$17:$A$25,1),MATCH(DS!$L262,'Tham chiếu'!$B$16:$S$16,1))</f>
        <v>2A</v>
      </c>
      <c r="AO262" s="9"/>
      <c r="AP262" s="48" t="str">
        <f>INDEX(table3,MATCH($K262,'Tham chiếu'!$A$29:$A$37,1),MATCH(DS!$L262,'Tham chiếu'!$B$28:$T$28,1))</f>
        <v>2A</v>
      </c>
      <c r="AQ262" s="48">
        <v>1</v>
      </c>
      <c r="AR262" s="77">
        <f>INDEX(table7,MATCH($K262,'Tham chiếu'!$A$78:$A$87,1),MATCH(DS!$L262,'Tham chiếu'!$B$77:$T$77,1))</f>
        <v>1</v>
      </c>
      <c r="AS262" s="9"/>
      <c r="AT262" s="48"/>
      <c r="AU262" s="57">
        <f t="shared" ref="AU262:AU325" si="58">(W262*$W$3+Y262*$Y$3+AA262*$AA$3+AC262*$AC$3+AE262*$AE$3+AG262*$AG$3+AI262*$AI$3+AK262*$AK$3+AM262*$AM$3+AO262*$AO$3+AQ262*$AQ$3+AS262*$AS$3)*1000</f>
        <v>1667000</v>
      </c>
      <c r="AV262" s="66">
        <v>998000</v>
      </c>
      <c r="AW262" s="59" t="b">
        <f t="shared" si="52"/>
        <v>0</v>
      </c>
    </row>
    <row r="263" spans="1:49" ht="27.6" customHeight="1" x14ac:dyDescent="0.25">
      <c r="A263" s="3">
        <v>258</v>
      </c>
      <c r="B263" s="9" t="s">
        <v>123</v>
      </c>
      <c r="C263" s="9" t="s">
        <v>2468</v>
      </c>
      <c r="D263" s="9" t="s">
        <v>178</v>
      </c>
      <c r="E263" s="9" t="str">
        <f t="shared" si="55"/>
        <v>Phạm Nam Phong</v>
      </c>
      <c r="F263" s="9" t="b">
        <f t="shared" si="51"/>
        <v>0</v>
      </c>
      <c r="G263" s="9" t="s">
        <v>373</v>
      </c>
      <c r="H263" s="9" t="str">
        <f t="shared" si="57"/>
        <v>2016</v>
      </c>
      <c r="I263" s="9" t="s">
        <v>18</v>
      </c>
      <c r="J263" s="9" t="str">
        <f t="shared" si="56"/>
        <v>1CI8</v>
      </c>
      <c r="K263" s="9">
        <v>125</v>
      </c>
      <c r="L263" s="9">
        <v>20</v>
      </c>
      <c r="M263" s="9" t="s">
        <v>36</v>
      </c>
      <c r="N263" s="9" t="s">
        <v>168</v>
      </c>
      <c r="O263" s="9"/>
      <c r="P263" s="9"/>
      <c r="Q263" s="9"/>
      <c r="R263" s="9"/>
      <c r="S263" s="9" t="s">
        <v>374</v>
      </c>
      <c r="T263" s="9" t="s">
        <v>375</v>
      </c>
      <c r="U263" s="9" t="s">
        <v>376</v>
      </c>
      <c r="V263" s="30" t="s">
        <v>3972</v>
      </c>
      <c r="W263" s="48"/>
      <c r="X263" s="48"/>
      <c r="Y263" s="49">
        <v>1</v>
      </c>
      <c r="Z263" s="48">
        <f>INDEX(table1,MATCH($K263,'Tham chiếu'!$A$3:$A$13,1),MATCH(DS!$L263,'Tham chiếu'!$B$2:$M$2,1))</f>
        <v>55</v>
      </c>
      <c r="AA263" s="50">
        <v>1</v>
      </c>
      <c r="AB263" s="50" t="str">
        <f>INDEX(table2,MATCH($K263,'Tham chiếu'!$A$17:$A$25,1),MATCH(DS!$L263,'Tham chiếu'!$B$16:$S$16,1))</f>
        <v>2B</v>
      </c>
      <c r="AC263" s="53"/>
      <c r="AD263" s="73">
        <f>INDEX(table4,MATCH($K263,'Tham chiếu'!$A$41:$A$49,1),MATCH(DS!$L263,'Tham chiếu'!$B$40:$T$40,1))</f>
        <v>3</v>
      </c>
      <c r="AE263" s="54"/>
      <c r="AF263" s="74"/>
      <c r="AG263" s="48"/>
      <c r="AH263" s="48">
        <f>INDEX(table5,MATCH($K263,'Tham chiếu'!$A$53:$A$61,1),MATCH(DS!$L263,'Tham chiếu'!$B$52:$T$52,1))</f>
        <v>3</v>
      </c>
      <c r="AI263" s="49">
        <v>2</v>
      </c>
      <c r="AJ263" s="48">
        <f>INDEX(table5,MATCH($K263,'Tham chiếu'!$A$53:$A$61,1),MATCH(DS!$L263,'Tham chiếu'!$B$52:$T$52,1))</f>
        <v>3</v>
      </c>
      <c r="AK263" s="53">
        <v>1</v>
      </c>
      <c r="AL263" s="48">
        <f>INDEX(table5,MATCH($K263,'Tham chiếu'!$A$53:$A$61,1),MATCH(DS!$L263,'Tham chiếu'!$B$52:$T$52,1))</f>
        <v>3</v>
      </c>
      <c r="AM263" s="50"/>
      <c r="AN263" s="50" t="str">
        <f>INDEX(table2,MATCH($K263,'Tham chiếu'!$A$17:$A$25,1),MATCH(DS!$L263,'Tham chiếu'!$B$16:$S$16,1))</f>
        <v>2B</v>
      </c>
      <c r="AO263" s="54">
        <v>1</v>
      </c>
      <c r="AP263" s="48">
        <f>INDEX(table3,MATCH($K263,'Tham chiếu'!$A$29:$A$37,1),MATCH(DS!$L263,'Tham chiếu'!$B$28:$T$28,1))</f>
        <v>3</v>
      </c>
      <c r="AQ263" s="48">
        <v>1</v>
      </c>
      <c r="AR263" s="77">
        <f>INDEX(table7,MATCH($K263,'Tham chiếu'!$A$78:$A$87,1),MATCH(DS!$L263,'Tham chiếu'!$B$77:$T$77,1))</f>
        <v>2</v>
      </c>
      <c r="AS263" s="49"/>
      <c r="AT263" s="48"/>
      <c r="AU263" s="57">
        <f t="shared" si="58"/>
        <v>1386000</v>
      </c>
      <c r="AV263" s="58">
        <v>2421000</v>
      </c>
      <c r="AW263" s="59" t="b">
        <f t="shared" si="52"/>
        <v>0</v>
      </c>
    </row>
    <row r="264" spans="1:49" ht="127.15" customHeight="1" x14ac:dyDescent="0.25">
      <c r="A264" s="3">
        <v>259</v>
      </c>
      <c r="B264" s="9" t="s">
        <v>123</v>
      </c>
      <c r="C264" s="9" t="s">
        <v>1688</v>
      </c>
      <c r="D264" s="9" t="s">
        <v>904</v>
      </c>
      <c r="E264" s="9" t="str">
        <f t="shared" si="55"/>
        <v>Đặng An Phúc</v>
      </c>
      <c r="F264" s="9" t="b">
        <f t="shared" si="51"/>
        <v>0</v>
      </c>
      <c r="G264" s="9" t="s">
        <v>1689</v>
      </c>
      <c r="H264" s="9" t="str">
        <f t="shared" si="57"/>
        <v>2017</v>
      </c>
      <c r="I264" s="9" t="s">
        <v>18</v>
      </c>
      <c r="J264" s="9" t="str">
        <f t="shared" si="56"/>
        <v>1CI8</v>
      </c>
      <c r="K264" s="48">
        <v>120</v>
      </c>
      <c r="L264" s="48">
        <v>31</v>
      </c>
      <c r="M264" s="9" t="s">
        <v>36</v>
      </c>
      <c r="N264" s="9" t="s">
        <v>168</v>
      </c>
      <c r="O264" s="9"/>
      <c r="P264" s="9"/>
      <c r="Q264" s="9"/>
      <c r="R264" s="9"/>
      <c r="S264" s="9" t="s">
        <v>1690</v>
      </c>
      <c r="T264" s="9" t="s">
        <v>1691</v>
      </c>
      <c r="U264" s="9" t="s">
        <v>1692</v>
      </c>
      <c r="V264" s="30" t="s">
        <v>3706</v>
      </c>
      <c r="W264" s="9">
        <v>1</v>
      </c>
      <c r="X264" s="48">
        <f>INDEX(table1,MATCH($K264,'Tham chiếu'!$A$3:$A$13,1),MATCH(DS!$L264,'Tham chiếu'!$B$2:$M$2,1))</f>
        <v>58</v>
      </c>
      <c r="Y264" s="9">
        <v>1</v>
      </c>
      <c r="Z264" s="48">
        <f>INDEX(table1,MATCH($K264,'Tham chiếu'!$A$3:$A$13,1),MATCH(DS!$L264,'Tham chiếu'!$B$2:$M$2,1))</f>
        <v>58</v>
      </c>
      <c r="AA264" s="9">
        <v>1</v>
      </c>
      <c r="AB264" s="50" t="str">
        <f>INDEX(table2,MATCH($K264,'Tham chiếu'!$A$17:$A$25,1),MATCH(DS!$L264,'Tham chiếu'!$B$16:$S$16,1))</f>
        <v>3A</v>
      </c>
      <c r="AC264" s="9"/>
      <c r="AD264" s="73">
        <f>INDEX(table4,MATCH($K264,'Tham chiếu'!$A$41:$A$49,1),MATCH(DS!$L264,'Tham chiếu'!$B$40:$T$40,1))</f>
        <v>3</v>
      </c>
      <c r="AE264" s="9">
        <v>2</v>
      </c>
      <c r="AF264" s="74" t="str">
        <f>INDEX(table3,MATCH($K264,'Tham chiếu'!$A$29:$A$37,1),MATCH(DS!$L264,'Tham chiếu'!$B$28:$T$28,1))</f>
        <v>2C</v>
      </c>
      <c r="AG264" s="9">
        <v>1</v>
      </c>
      <c r="AH264" s="48">
        <f>INDEX(table5,MATCH($K264,'Tham chiếu'!$A$53:$A$61,1),MATCH(DS!$L264,'Tham chiếu'!$B$52:$T$52,1))</f>
        <v>3</v>
      </c>
      <c r="AI264" s="9">
        <v>2</v>
      </c>
      <c r="AJ264" s="48">
        <f>INDEX(table5,MATCH($K264,'Tham chiếu'!$A$53:$A$61,1),MATCH(DS!$L264,'Tham chiếu'!$B$52:$T$52,1))</f>
        <v>3</v>
      </c>
      <c r="AK264" s="9">
        <v>1</v>
      </c>
      <c r="AL264" s="48">
        <f>INDEX(table5,MATCH($K264,'Tham chiếu'!$A$53:$A$61,1),MATCH(DS!$L264,'Tham chiếu'!$B$52:$T$52,1))</f>
        <v>3</v>
      </c>
      <c r="AM264" s="9">
        <v>1</v>
      </c>
      <c r="AN264" s="50" t="str">
        <f>INDEX(table2,MATCH($K264,'Tham chiếu'!$A$17:$A$25,1),MATCH(DS!$L264,'Tham chiếu'!$B$16:$S$16,1))</f>
        <v>3A</v>
      </c>
      <c r="AO264" s="9">
        <v>1</v>
      </c>
      <c r="AP264" s="48" t="str">
        <f>INDEX(table3,MATCH($K264,'Tham chiếu'!$A$29:$A$37,1),MATCH(DS!$L264,'Tham chiếu'!$B$28:$T$28,1))</f>
        <v>2C</v>
      </c>
      <c r="AQ264" s="48">
        <v>1</v>
      </c>
      <c r="AR264" s="77">
        <f>INDEX(table7,MATCH($K264,'Tham chiếu'!$A$78:$A$87,1),MATCH(DS!$L264,'Tham chiếu'!$B$77:$T$77,1))</f>
        <v>2</v>
      </c>
      <c r="AS264" s="9">
        <v>1</v>
      </c>
      <c r="AT264" s="48">
        <f>INDEX(table6,MATCH($K264,'Tham chiếu'!$A$65:$A$74,1),MATCH(DS!$L264,'Tham chiếu'!$B$64:$T$64,1))</f>
        <v>3</v>
      </c>
      <c r="AU264" s="57">
        <f t="shared" si="58"/>
        <v>2751000</v>
      </c>
      <c r="AV264" s="58">
        <v>1703000</v>
      </c>
      <c r="AW264" s="59" t="b">
        <f t="shared" si="52"/>
        <v>0</v>
      </c>
    </row>
    <row r="265" spans="1:49" ht="25.9" customHeight="1" x14ac:dyDescent="0.25">
      <c r="A265" s="3">
        <v>260</v>
      </c>
      <c r="B265" s="9" t="s">
        <v>123</v>
      </c>
      <c r="C265" s="9" t="s">
        <v>566</v>
      </c>
      <c r="D265" s="9" t="s">
        <v>1084</v>
      </c>
      <c r="E265" s="9" t="str">
        <f t="shared" si="55"/>
        <v>Nguyễn Hồng Quang</v>
      </c>
      <c r="F265" s="9" t="b">
        <f t="shared" si="51"/>
        <v>0</v>
      </c>
      <c r="G265" s="9" t="s">
        <v>1804</v>
      </c>
      <c r="H265" s="9" t="str">
        <f t="shared" si="57"/>
        <v>2017</v>
      </c>
      <c r="I265" s="9" t="s">
        <v>18</v>
      </c>
      <c r="J265" s="9" t="str">
        <f t="shared" si="56"/>
        <v>1CI8</v>
      </c>
      <c r="K265" s="48">
        <v>121</v>
      </c>
      <c r="L265" s="48">
        <v>27</v>
      </c>
      <c r="M265" s="9" t="s">
        <v>36</v>
      </c>
      <c r="N265" s="9" t="s">
        <v>168</v>
      </c>
      <c r="O265" s="9"/>
      <c r="P265" s="9"/>
      <c r="Q265" s="9"/>
      <c r="R265" s="9"/>
      <c r="S265" s="9" t="s">
        <v>1805</v>
      </c>
      <c r="T265" s="9" t="s">
        <v>1806</v>
      </c>
      <c r="U265" s="9" t="s">
        <v>1807</v>
      </c>
      <c r="V265" s="30" t="s">
        <v>3729</v>
      </c>
      <c r="W265" s="9">
        <v>1</v>
      </c>
      <c r="X265" s="48">
        <f>INDEX(table1,MATCH($K265,'Tham chiếu'!$A$3:$A$13,1),MATCH(DS!$L265,'Tham chiếu'!$B$2:$M$2,1))</f>
        <v>50</v>
      </c>
      <c r="Y265" s="9">
        <v>1</v>
      </c>
      <c r="Z265" s="48">
        <f>INDEX(table1,MATCH($K265,'Tham chiếu'!$A$3:$A$13,1),MATCH(DS!$L265,'Tham chiếu'!$B$2:$M$2,1))</f>
        <v>50</v>
      </c>
      <c r="AA265" s="9">
        <v>2</v>
      </c>
      <c r="AB265" s="50" t="str">
        <f>INDEX(table2,MATCH($K265,'Tham chiếu'!$A$17:$A$25,1),MATCH(DS!$L265,'Tham chiếu'!$B$16:$S$16,1))</f>
        <v>2A</v>
      </c>
      <c r="AC265" s="9"/>
      <c r="AD265" s="73" t="str">
        <f>INDEX(table4,MATCH($K265,'Tham chiếu'!$A$41:$A$49,1),MATCH(DS!$L265,'Tham chiếu'!$B$40:$T$40,1))</f>
        <v>2B</v>
      </c>
      <c r="AE265" s="9">
        <v>2</v>
      </c>
      <c r="AF265" s="74" t="str">
        <f>INDEX(table3,MATCH($K265,'Tham chiếu'!$A$29:$A$37,1),MATCH(DS!$L265,'Tham chiếu'!$B$28:$T$28,1))</f>
        <v>2A</v>
      </c>
      <c r="AG265" s="9">
        <v>1</v>
      </c>
      <c r="AH265" s="48">
        <f>INDEX(table5,MATCH($K265,'Tham chiếu'!$A$53:$A$61,1),MATCH(DS!$L265,'Tham chiếu'!$B$52:$T$52,1))</f>
        <v>3</v>
      </c>
      <c r="AI265" s="9">
        <v>2</v>
      </c>
      <c r="AJ265" s="48">
        <f>INDEX(table5,MATCH($K265,'Tham chiếu'!$A$53:$A$61,1),MATCH(DS!$L265,'Tham chiếu'!$B$52:$T$52,1))</f>
        <v>3</v>
      </c>
      <c r="AK265" s="9">
        <v>1</v>
      </c>
      <c r="AL265" s="48">
        <f>INDEX(table5,MATCH($K265,'Tham chiếu'!$A$53:$A$61,1),MATCH(DS!$L265,'Tham chiếu'!$B$52:$T$52,1))</f>
        <v>3</v>
      </c>
      <c r="AM265" s="9">
        <v>1</v>
      </c>
      <c r="AN265" s="50" t="str">
        <f>INDEX(table2,MATCH($K265,'Tham chiếu'!$A$17:$A$25,1),MATCH(DS!$L265,'Tham chiếu'!$B$16:$S$16,1))</f>
        <v>2A</v>
      </c>
      <c r="AO265" s="9">
        <v>1</v>
      </c>
      <c r="AP265" s="48" t="str">
        <f>INDEX(table3,MATCH($K265,'Tham chiếu'!$A$29:$A$37,1),MATCH(DS!$L265,'Tham chiếu'!$B$28:$T$28,1))</f>
        <v>2A</v>
      </c>
      <c r="AQ265" s="48">
        <v>1</v>
      </c>
      <c r="AR265" s="77">
        <f>INDEX(table7,MATCH($K265,'Tham chiếu'!$A$78:$A$87,1),MATCH(DS!$L265,'Tham chiếu'!$B$77:$T$77,1))</f>
        <v>2</v>
      </c>
      <c r="AS265" s="9">
        <v>1</v>
      </c>
      <c r="AT265" s="48">
        <f>INDEX(table6,MATCH($K265,'Tham chiếu'!$A$65:$A$74,1),MATCH(DS!$L265,'Tham chiếu'!$B$64:$T$64,1))</f>
        <v>2</v>
      </c>
      <c r="AU265" s="57">
        <f t="shared" si="58"/>
        <v>3029000</v>
      </c>
      <c r="AV265" s="58">
        <v>1186000</v>
      </c>
      <c r="AW265" s="59" t="b">
        <f t="shared" si="52"/>
        <v>0</v>
      </c>
    </row>
    <row r="266" spans="1:49" ht="23.45" customHeight="1" x14ac:dyDescent="0.25">
      <c r="A266" s="3">
        <v>261</v>
      </c>
      <c r="B266" s="9" t="s">
        <v>123</v>
      </c>
      <c r="C266" s="9" t="s">
        <v>190</v>
      </c>
      <c r="D266" s="9" t="s">
        <v>484</v>
      </c>
      <c r="E266" s="9" t="str">
        <f t="shared" si="55"/>
        <v>Nguyễn Minh Tâm</v>
      </c>
      <c r="F266" s="9" t="b">
        <f t="shared" si="51"/>
        <v>0</v>
      </c>
      <c r="G266" s="9" t="s">
        <v>1230</v>
      </c>
      <c r="H266" s="9" t="str">
        <f t="shared" si="57"/>
        <v>2017</v>
      </c>
      <c r="I266" s="9" t="s">
        <v>44</v>
      </c>
      <c r="J266" s="9" t="str">
        <f t="shared" si="56"/>
        <v>1CI8</v>
      </c>
      <c r="K266" s="48">
        <v>120</v>
      </c>
      <c r="L266" s="48">
        <v>24</v>
      </c>
      <c r="M266" s="9" t="s">
        <v>36</v>
      </c>
      <c r="N266" s="9" t="s">
        <v>168</v>
      </c>
      <c r="O266" s="9"/>
      <c r="P266" s="9"/>
      <c r="Q266" s="9"/>
      <c r="R266" s="9"/>
      <c r="S266" s="9" t="s">
        <v>1231</v>
      </c>
      <c r="T266" s="9" t="s">
        <v>1232</v>
      </c>
      <c r="U266" s="9" t="s">
        <v>1233</v>
      </c>
      <c r="V266" s="30" t="s">
        <v>3869</v>
      </c>
      <c r="W266" s="9">
        <v>1</v>
      </c>
      <c r="X266" s="48">
        <f>INDEX(table1,MATCH($K266,'Tham chiếu'!$A$3:$A$13,1),MATCH(DS!$L266,'Tham chiếu'!$B$2:$M$2,1))</f>
        <v>50</v>
      </c>
      <c r="Y266" s="9">
        <v>1</v>
      </c>
      <c r="Z266" s="48">
        <f>INDEX(table1,MATCH($K266,'Tham chiếu'!$A$3:$A$13,1),MATCH(DS!$L266,'Tham chiếu'!$B$2:$M$2,1))</f>
        <v>50</v>
      </c>
      <c r="AA266" s="9">
        <v>1</v>
      </c>
      <c r="AB266" s="50" t="str">
        <f>INDEX(table2,MATCH($K266,'Tham chiếu'!$A$17:$A$25,1),MATCH(DS!$L266,'Tham chiếu'!$B$16:$S$16,1))</f>
        <v>2A</v>
      </c>
      <c r="AC266" s="9">
        <v>1</v>
      </c>
      <c r="AD266" s="73" t="str">
        <f>INDEX(table4,MATCH($K266,'Tham chiếu'!$A$41:$A$49,1),MATCH(DS!$L266,'Tham chiếu'!$B$40:$T$40,1))</f>
        <v>2A</v>
      </c>
      <c r="AE266" s="9"/>
      <c r="AF266" s="74"/>
      <c r="AG266" s="9">
        <v>1</v>
      </c>
      <c r="AH266" s="48">
        <f>INDEX(table5,MATCH($K266,'Tham chiếu'!$A$53:$A$61,1),MATCH(DS!$L266,'Tham chiếu'!$B$52:$T$52,1))</f>
        <v>3</v>
      </c>
      <c r="AI266" s="9">
        <v>1</v>
      </c>
      <c r="AJ266" s="48">
        <f>INDEX(table5,MATCH($K266,'Tham chiếu'!$A$53:$A$61,1),MATCH(DS!$L266,'Tham chiếu'!$B$52:$T$52,1))</f>
        <v>3</v>
      </c>
      <c r="AK266" s="9">
        <v>1</v>
      </c>
      <c r="AL266" s="48">
        <f>INDEX(table5,MATCH($K266,'Tham chiếu'!$A$53:$A$61,1),MATCH(DS!$L266,'Tham chiếu'!$B$52:$T$52,1))</f>
        <v>3</v>
      </c>
      <c r="AM266" s="9">
        <v>1</v>
      </c>
      <c r="AN266" s="50" t="str">
        <f>INDEX(table2,MATCH($K266,'Tham chiếu'!$A$17:$A$25,1),MATCH(DS!$L266,'Tham chiếu'!$B$16:$S$16,1))</f>
        <v>2A</v>
      </c>
      <c r="AO266" s="9">
        <v>1</v>
      </c>
      <c r="AP266" s="48" t="str">
        <f>INDEX(table3,MATCH($K266,'Tham chiếu'!$A$29:$A$37,1),MATCH(DS!$L266,'Tham chiếu'!$B$28:$T$28,1))</f>
        <v>2A</v>
      </c>
      <c r="AQ266" s="48">
        <v>1</v>
      </c>
      <c r="AR266" s="77">
        <f>INDEX(table7,MATCH($K266,'Tham chiếu'!$A$78:$A$87,1),MATCH(DS!$L266,'Tham chiếu'!$B$77:$T$77,1))</f>
        <v>1</v>
      </c>
      <c r="AS266" s="9"/>
      <c r="AT266" s="48"/>
      <c r="AU266" s="57">
        <f t="shared" si="58"/>
        <v>1950000</v>
      </c>
      <c r="AV266" s="66">
        <v>570000</v>
      </c>
      <c r="AW266" s="59" t="b">
        <f t="shared" si="52"/>
        <v>0</v>
      </c>
    </row>
    <row r="267" spans="1:49" ht="27.6" customHeight="1" x14ac:dyDescent="0.25">
      <c r="A267" s="3">
        <v>262</v>
      </c>
      <c r="B267" s="9" t="s">
        <v>123</v>
      </c>
      <c r="C267" s="9" t="s">
        <v>2389</v>
      </c>
      <c r="D267" s="9" t="s">
        <v>148</v>
      </c>
      <c r="E267" s="9" t="str">
        <f t="shared" si="55"/>
        <v>Nguyễn Cát Tường Vy</v>
      </c>
      <c r="F267" s="9" t="b">
        <f t="shared" ref="F267:F286" si="59">E267=E268</f>
        <v>0</v>
      </c>
      <c r="G267" s="9" t="s">
        <v>2349</v>
      </c>
      <c r="H267" s="9" t="str">
        <f t="shared" si="57"/>
        <v>2017</v>
      </c>
      <c r="I267" s="9" t="s">
        <v>44</v>
      </c>
      <c r="J267" s="9" t="str">
        <f t="shared" si="56"/>
        <v>1CI8</v>
      </c>
      <c r="K267" s="9">
        <v>125</v>
      </c>
      <c r="L267" s="9">
        <v>25</v>
      </c>
      <c r="M267" s="9" t="s">
        <v>36</v>
      </c>
      <c r="N267" s="9" t="s">
        <v>168</v>
      </c>
      <c r="O267" s="9"/>
      <c r="P267" s="9"/>
      <c r="Q267" s="9"/>
      <c r="R267" s="9"/>
      <c r="S267" s="9" t="s">
        <v>2778</v>
      </c>
      <c r="T267" s="9" t="s">
        <v>2779</v>
      </c>
      <c r="U267" s="9" t="s">
        <v>2780</v>
      </c>
      <c r="V267" s="30" t="s">
        <v>3870</v>
      </c>
      <c r="W267" s="48">
        <v>2</v>
      </c>
      <c r="X267" s="48">
        <f>INDEX(table1,MATCH($K267,'Tham chiếu'!$A$3:$A$13,1),MATCH(DS!$L267,'Tham chiếu'!$B$2:$M$2,1))</f>
        <v>55</v>
      </c>
      <c r="Y267" s="49">
        <v>2</v>
      </c>
      <c r="Z267" s="48">
        <f>INDEX(table1,MATCH($K267,'Tham chiếu'!$A$3:$A$13,1),MATCH(DS!$L267,'Tham chiếu'!$B$2:$M$2,1))</f>
        <v>55</v>
      </c>
      <c r="AA267" s="50"/>
      <c r="AB267" s="50"/>
      <c r="AC267" s="53">
        <v>3</v>
      </c>
      <c r="AD267" s="73">
        <f>INDEX(table4,MATCH($K267,'Tham chiếu'!$A$41:$A$49,1),MATCH(DS!$L267,'Tham chiếu'!$B$40:$T$40,1))</f>
        <v>3</v>
      </c>
      <c r="AE267" s="54">
        <v>3</v>
      </c>
      <c r="AF267" s="74" t="str">
        <f>INDEX(table3,MATCH($K267,'Tham chiếu'!$A$29:$A$37,1),MATCH(DS!$L267,'Tham chiếu'!$B$28:$T$28,1))</f>
        <v>3A</v>
      </c>
      <c r="AG267" s="48"/>
      <c r="AH267" s="48"/>
      <c r="AI267" s="49">
        <v>1</v>
      </c>
      <c r="AJ267" s="48">
        <f>INDEX(table5,MATCH($K267,'Tham chiếu'!$A$53:$A$61,1),MATCH(DS!$L267,'Tham chiếu'!$B$52:$T$52,1))</f>
        <v>3</v>
      </c>
      <c r="AK267" s="53">
        <v>1</v>
      </c>
      <c r="AL267" s="48">
        <f>INDEX(table5,MATCH($K267,'Tham chiếu'!$A$53:$A$61,1),MATCH(DS!$L267,'Tham chiếu'!$B$52:$T$52,1))</f>
        <v>3</v>
      </c>
      <c r="AM267" s="50">
        <v>1</v>
      </c>
      <c r="AN267" s="50" t="str">
        <f>INDEX(table2,MATCH($K267,'Tham chiếu'!$A$17:$A$25,1),MATCH(DS!$L267,'Tham chiếu'!$B$16:$S$16,1))</f>
        <v>2B</v>
      </c>
      <c r="AO267" s="54">
        <v>1</v>
      </c>
      <c r="AP267" s="48" t="str">
        <f>INDEX(table3,MATCH($K267,'Tham chiếu'!$A$29:$A$37,1),MATCH(DS!$L267,'Tham chiếu'!$B$28:$T$28,1))</f>
        <v>3A</v>
      </c>
      <c r="AQ267" s="48">
        <v>1</v>
      </c>
      <c r="AR267" s="77">
        <f>INDEX(table7,MATCH($K267,'Tham chiếu'!$A$78:$A$87,1),MATCH(DS!$L267,'Tham chiếu'!$B$77:$T$77,1))</f>
        <v>2</v>
      </c>
      <c r="AS267" s="49"/>
      <c r="AT267" s="48"/>
      <c r="AU267" s="57">
        <f t="shared" si="58"/>
        <v>2888000</v>
      </c>
      <c r="AV267" s="58">
        <v>2391000</v>
      </c>
      <c r="AW267" s="59" t="b">
        <f t="shared" si="52"/>
        <v>0</v>
      </c>
    </row>
    <row r="268" spans="1:49" ht="27.6" customHeight="1" x14ac:dyDescent="0.25">
      <c r="A268" s="3">
        <v>263</v>
      </c>
      <c r="B268" s="9" t="s">
        <v>123</v>
      </c>
      <c r="C268" s="9" t="s">
        <v>1260</v>
      </c>
      <c r="D268" s="9" t="s">
        <v>1261</v>
      </c>
      <c r="E268" s="9" t="str">
        <f t="shared" si="55"/>
        <v>NGUYỄN NAM AN</v>
      </c>
      <c r="F268" s="9" t="b">
        <f t="shared" si="59"/>
        <v>0</v>
      </c>
      <c r="G268" s="9" t="s">
        <v>1262</v>
      </c>
      <c r="H268" s="9" t="str">
        <f t="shared" si="57"/>
        <v>2017</v>
      </c>
      <c r="I268" s="9" t="s">
        <v>18</v>
      </c>
      <c r="J268" s="9" t="str">
        <f t="shared" si="56"/>
        <v>1CI9</v>
      </c>
      <c r="K268" s="48">
        <v>130</v>
      </c>
      <c r="L268" s="48">
        <v>25</v>
      </c>
      <c r="M268" s="9" t="s">
        <v>36</v>
      </c>
      <c r="N268" s="9" t="s">
        <v>156</v>
      </c>
      <c r="O268" s="9"/>
      <c r="P268" s="9"/>
      <c r="Q268" s="9"/>
      <c r="R268" s="9"/>
      <c r="S268" s="9" t="s">
        <v>1263</v>
      </c>
      <c r="T268" s="9" t="s">
        <v>1264</v>
      </c>
      <c r="U268" s="9" t="s">
        <v>1265</v>
      </c>
      <c r="V268" s="30" t="s">
        <v>3871</v>
      </c>
      <c r="W268" s="9">
        <v>1</v>
      </c>
      <c r="X268" s="48">
        <f>INDEX(table1,MATCH($K268,'Tham chiếu'!$A$3:$A$13,1),MATCH(DS!$L268,'Tham chiếu'!$B$2:$M$2,1))</f>
        <v>55</v>
      </c>
      <c r="Y268" s="9">
        <v>2</v>
      </c>
      <c r="Z268" s="48">
        <f>INDEX(table1,MATCH($K268,'Tham chiếu'!$A$3:$A$13,1),MATCH(DS!$L268,'Tham chiếu'!$B$2:$M$2,1))</f>
        <v>55</v>
      </c>
      <c r="AA268" s="9">
        <v>2</v>
      </c>
      <c r="AB268" s="50" t="str">
        <f>INDEX(table2,MATCH($K268,'Tham chiếu'!$A$17:$A$25,1),MATCH(DS!$L268,'Tham chiếu'!$B$16:$S$16,1))</f>
        <v>2C</v>
      </c>
      <c r="AC268" s="9"/>
      <c r="AD268" s="73" t="str">
        <f>INDEX(table4,MATCH($K268,'Tham chiếu'!$A$41:$A$49,1),MATCH(DS!$L268,'Tham chiếu'!$B$40:$T$40,1))</f>
        <v>3A</v>
      </c>
      <c r="AE268" s="9">
        <v>2</v>
      </c>
      <c r="AF268" s="74" t="str">
        <f>INDEX(table3,MATCH($K268,'Tham chiếu'!$A$29:$A$37,1),MATCH(DS!$L268,'Tham chiếu'!$B$28:$T$28,1))</f>
        <v>3A</v>
      </c>
      <c r="AG268" s="9">
        <v>2</v>
      </c>
      <c r="AH268" s="48">
        <f>INDEX(table5,MATCH($K268,'Tham chiếu'!$A$53:$A$61,1),MATCH(DS!$L268,'Tham chiếu'!$B$52:$T$52,1))</f>
        <v>3</v>
      </c>
      <c r="AI268" s="9">
        <v>2</v>
      </c>
      <c r="AJ268" s="48">
        <f>INDEX(table5,MATCH($K268,'Tham chiếu'!$A$53:$A$61,1),MATCH(DS!$L268,'Tham chiếu'!$B$52:$T$52,1))</f>
        <v>3</v>
      </c>
      <c r="AK268" s="9">
        <v>1</v>
      </c>
      <c r="AL268" s="48">
        <f>INDEX(table5,MATCH($K268,'Tham chiếu'!$A$53:$A$61,1),MATCH(DS!$L268,'Tham chiếu'!$B$52:$T$52,1))</f>
        <v>3</v>
      </c>
      <c r="AM268" s="9">
        <v>1</v>
      </c>
      <c r="AN268" s="50" t="str">
        <f>INDEX(table2,MATCH($K268,'Tham chiếu'!$A$17:$A$25,1),MATCH(DS!$L268,'Tham chiếu'!$B$16:$S$16,1))</f>
        <v>2C</v>
      </c>
      <c r="AO268" s="9">
        <v>1</v>
      </c>
      <c r="AP268" s="48" t="str">
        <f>INDEX(table3,MATCH($K268,'Tham chiếu'!$A$29:$A$37,1),MATCH(DS!$L268,'Tham chiếu'!$B$28:$T$28,1))</f>
        <v>3A</v>
      </c>
      <c r="AQ268" s="48">
        <v>1</v>
      </c>
      <c r="AR268" s="77">
        <f>INDEX(table7,MATCH($K268,'Tham chiếu'!$A$78:$A$87,1),MATCH(DS!$L268,'Tham chiếu'!$B$77:$T$77,1))</f>
        <v>3</v>
      </c>
      <c r="AS268" s="9">
        <v>1</v>
      </c>
      <c r="AT268" s="48">
        <f>INDEX(table6,MATCH($K268,'Tham chiếu'!$A$65:$A$74,1),MATCH(DS!$L268,'Tham chiếu'!$B$64:$T$64,1))</f>
        <v>3</v>
      </c>
      <c r="AU268" s="57">
        <f t="shared" si="58"/>
        <v>3424000</v>
      </c>
      <c r="AV268" s="66">
        <v>599000</v>
      </c>
      <c r="AW268" s="59" t="b">
        <f t="shared" si="52"/>
        <v>0</v>
      </c>
    </row>
    <row r="269" spans="1:49" ht="27.6" customHeight="1" x14ac:dyDescent="0.25">
      <c r="A269" s="3">
        <v>264</v>
      </c>
      <c r="B269" s="9" t="s">
        <v>2364</v>
      </c>
      <c r="C269" s="9" t="s">
        <v>3533</v>
      </c>
      <c r="D269" s="9" t="s">
        <v>219</v>
      </c>
      <c r="E269" s="9" t="str">
        <f t="shared" si="55"/>
        <v>Thiều Lê Bảo An</v>
      </c>
      <c r="F269" s="9" t="b">
        <f t="shared" si="59"/>
        <v>0</v>
      </c>
      <c r="G269" s="9" t="s">
        <v>3534</v>
      </c>
      <c r="H269" s="9"/>
      <c r="I269" s="9" t="s">
        <v>44</v>
      </c>
      <c r="J269" s="9" t="str">
        <f t="shared" si="56"/>
        <v>1CI9</v>
      </c>
      <c r="K269" s="9">
        <v>118</v>
      </c>
      <c r="L269" s="9">
        <v>21.5</v>
      </c>
      <c r="M269" s="9" t="s">
        <v>36</v>
      </c>
      <c r="N269" s="9" t="s">
        <v>156</v>
      </c>
      <c r="O269" s="9"/>
      <c r="P269" s="9"/>
      <c r="Q269" s="9"/>
      <c r="R269" s="9"/>
      <c r="S269" s="9" t="s">
        <v>3535</v>
      </c>
      <c r="T269" s="9" t="s">
        <v>3536</v>
      </c>
      <c r="U269" s="9" t="s">
        <v>3537</v>
      </c>
      <c r="V269" s="30" t="s">
        <v>4269</v>
      </c>
      <c r="W269" s="48">
        <v>2</v>
      </c>
      <c r="X269" s="48">
        <f>INDEX(table1,MATCH($K269,'Tham chiếu'!$A$3:$A$13,1),MATCH(DS!$L269,'Tham chiếu'!$B$2:$M$2,1))</f>
        <v>50</v>
      </c>
      <c r="Y269" s="49">
        <v>2</v>
      </c>
      <c r="Z269" s="48">
        <f>INDEX(table1,MATCH($K269,'Tham chiếu'!$A$3:$A$13,1),MATCH(DS!$L269,'Tham chiếu'!$B$2:$M$2,1))</f>
        <v>50</v>
      </c>
      <c r="AA269" s="50">
        <v>2</v>
      </c>
      <c r="AB269" s="50">
        <f>INDEX(table2,MATCH($K269,'Tham chiếu'!$A$17:$A$25,1),MATCH(DS!$L269,'Tham chiếu'!$B$16:$S$16,1))</f>
        <v>1</v>
      </c>
      <c r="AC269" s="53">
        <v>2</v>
      </c>
      <c r="AD269" s="73">
        <f>INDEX(table4,MATCH($K269,'Tham chiếu'!$A$41:$A$49,1),MATCH(DS!$L269,'Tham chiếu'!$B$40:$T$40,1))</f>
        <v>1</v>
      </c>
      <c r="AE269" s="54">
        <v>1</v>
      </c>
      <c r="AF269" s="74">
        <f>INDEX(table3,MATCH($K269,'Tham chiếu'!$A$29:$A$37,1),MATCH(DS!$L269,'Tham chiếu'!$B$28:$T$28,1))</f>
        <v>1</v>
      </c>
      <c r="AG269" s="48">
        <v>1</v>
      </c>
      <c r="AH269" s="48">
        <f>INDEX(table5,MATCH($K269,'Tham chiếu'!$A$53:$A$61,1),MATCH(DS!$L269,'Tham chiếu'!$B$52:$T$52,1))</f>
        <v>1</v>
      </c>
      <c r="AI269" s="49">
        <v>2</v>
      </c>
      <c r="AJ269" s="48">
        <f>INDEX(table5,MATCH($K269,'Tham chiếu'!$A$53:$A$61,1),MATCH(DS!$L269,'Tham chiếu'!$B$52:$T$52,1))</f>
        <v>1</v>
      </c>
      <c r="AK269" s="50">
        <v>1</v>
      </c>
      <c r="AL269" s="48">
        <f>INDEX(table5,MATCH($K269,'Tham chiếu'!$A$53:$A$61,1),MATCH(DS!$L269,'Tham chiếu'!$B$52:$T$52,1))</f>
        <v>1</v>
      </c>
      <c r="AM269" s="53">
        <v>1</v>
      </c>
      <c r="AN269" s="50">
        <f>INDEX(table2,MATCH($K269,'Tham chiếu'!$A$17:$A$25,1),MATCH(DS!$L269,'Tham chiếu'!$B$16:$S$16,1))</f>
        <v>1</v>
      </c>
      <c r="AO269" s="54">
        <v>1</v>
      </c>
      <c r="AP269" s="48">
        <f>INDEX(table3,MATCH($K269,'Tham chiếu'!$A$29:$A$37,1),MATCH(DS!$L269,'Tham chiếu'!$B$28:$T$28,1))</f>
        <v>1</v>
      </c>
      <c r="AQ269" s="48">
        <v>1</v>
      </c>
      <c r="AR269" s="77">
        <f>INDEX(table7,MATCH($K269,'Tham chiếu'!$A$78:$A$87,1),MATCH(DS!$L269,'Tham chiếu'!$B$77:$T$77,1))</f>
        <v>1</v>
      </c>
      <c r="AS269" s="49">
        <v>1</v>
      </c>
      <c r="AT269" s="48">
        <f>INDEX(table6,MATCH($K269,'Tham chiếu'!$A$65:$A$74,1),MATCH(DS!$L269,'Tham chiếu'!$B$64:$T$64,1))</f>
        <v>1</v>
      </c>
      <c r="AU269" s="57">
        <f t="shared" si="58"/>
        <v>3580000</v>
      </c>
      <c r="AV269" s="58">
        <v>1289000</v>
      </c>
      <c r="AW269" s="59" t="b">
        <f t="shared" si="52"/>
        <v>0</v>
      </c>
    </row>
    <row r="270" spans="1:49" ht="71.45" customHeight="1" x14ac:dyDescent="0.25">
      <c r="A270" s="3">
        <v>265</v>
      </c>
      <c r="B270" s="9" t="s">
        <v>123</v>
      </c>
      <c r="C270" s="9" t="s">
        <v>404</v>
      </c>
      <c r="D270" s="9" t="s">
        <v>166</v>
      </c>
      <c r="E270" s="9" t="str">
        <f t="shared" si="55"/>
        <v>Đoàn Thục Anh</v>
      </c>
      <c r="F270" s="9" t="b">
        <f t="shared" si="59"/>
        <v>0</v>
      </c>
      <c r="G270" s="9" t="s">
        <v>405</v>
      </c>
      <c r="H270" s="9" t="str">
        <f>RIGHT(G270,4)</f>
        <v>2017</v>
      </c>
      <c r="I270" s="9" t="s">
        <v>44</v>
      </c>
      <c r="J270" s="9" t="str">
        <f t="shared" si="56"/>
        <v>1CI9</v>
      </c>
      <c r="K270" s="48">
        <v>125</v>
      </c>
      <c r="L270" s="48">
        <v>24</v>
      </c>
      <c r="M270" s="9" t="s">
        <v>36</v>
      </c>
      <c r="N270" s="9" t="s">
        <v>156</v>
      </c>
      <c r="O270" s="9"/>
      <c r="P270" s="9"/>
      <c r="Q270" s="9"/>
      <c r="R270" s="9"/>
      <c r="S270" s="9" t="s">
        <v>406</v>
      </c>
      <c r="T270" s="9" t="s">
        <v>407</v>
      </c>
      <c r="U270" s="9" t="s">
        <v>408</v>
      </c>
      <c r="V270" s="30" t="s">
        <v>3872</v>
      </c>
      <c r="W270" s="9">
        <v>1</v>
      </c>
      <c r="X270" s="48">
        <f>INDEX(table1,MATCH($K27,'Tham chiếu'!$A$3:$A$13,1),MATCH(DS!$L27,'Tham chiếu'!$B$2:$M$2,1))</f>
        <v>50</v>
      </c>
      <c r="Y270" s="9">
        <v>1</v>
      </c>
      <c r="Z270" s="48">
        <f>INDEX(table1,MATCH($K270,'Tham chiếu'!$A$3:$A$13,1),MATCH(DS!$L270,'Tham chiếu'!$B$2:$M$2,1))</f>
        <v>55</v>
      </c>
      <c r="AA270" s="9"/>
      <c r="AB270" s="50"/>
      <c r="AC270" s="9">
        <v>2</v>
      </c>
      <c r="AD270" s="73">
        <f>INDEX(table4,MATCH($K270,'Tham chiếu'!$A$41:$A$49,1),MATCH(DS!$L270,'Tham chiếu'!$B$40:$T$40,1))</f>
        <v>3</v>
      </c>
      <c r="AE270" s="9"/>
      <c r="AF270" s="74"/>
      <c r="AG270" s="9">
        <v>2</v>
      </c>
      <c r="AH270" s="48">
        <f>INDEX(table5,MATCH($K270,'Tham chiếu'!$A$53:$A$61,1),MATCH(DS!$L270,'Tham chiếu'!$B$52:$T$52,1))</f>
        <v>3</v>
      </c>
      <c r="AI270" s="9">
        <v>2</v>
      </c>
      <c r="AJ270" s="48">
        <f>INDEX(table5,MATCH($K270,'Tham chiếu'!$A$53:$A$61,1),MATCH(DS!$L270,'Tham chiếu'!$B$52:$T$52,1))</f>
        <v>3</v>
      </c>
      <c r="AK270" s="9">
        <v>2</v>
      </c>
      <c r="AL270" s="48">
        <f>INDEX(table5,MATCH($K270,'Tham chiếu'!$A$53:$A$61,1),MATCH(DS!$L270,'Tham chiếu'!$B$52:$T$52,1))</f>
        <v>3</v>
      </c>
      <c r="AM270" s="9">
        <v>2</v>
      </c>
      <c r="AN270" s="50" t="str">
        <f>INDEX(table2,MATCH($K270,'Tham chiếu'!$A$17:$A$25,1),MATCH(DS!$L270,'Tham chiếu'!$B$16:$S$16,1))</f>
        <v>2B</v>
      </c>
      <c r="AO270" s="9">
        <v>2</v>
      </c>
      <c r="AP270" s="48" t="str">
        <f>INDEX(table3,MATCH($K270,'Tham chiếu'!$A$29:$A$37,1),MATCH(DS!$L270,'Tham chiếu'!$B$28:$T$28,1))</f>
        <v>2B</v>
      </c>
      <c r="AQ270" s="48">
        <v>1</v>
      </c>
      <c r="AR270" s="77">
        <f>INDEX(table7,MATCH($K270,'Tham chiếu'!$A$78:$A$87,1),MATCH(DS!$L270,'Tham chiếu'!$B$77:$T$77,1))</f>
        <v>2</v>
      </c>
      <c r="AS270" s="9">
        <v>1</v>
      </c>
      <c r="AT270" s="48">
        <f>INDEX(table6,MATCH($K270,'Tham chiếu'!$A$65:$A$74,1),MATCH(DS!$L270,'Tham chiếu'!$B$64:$T$64,1))</f>
        <v>3</v>
      </c>
      <c r="AU270" s="57">
        <f t="shared" si="58"/>
        <v>3034000</v>
      </c>
      <c r="AV270" s="58">
        <v>850000</v>
      </c>
      <c r="AW270" s="59" t="b">
        <f t="shared" si="52"/>
        <v>0</v>
      </c>
    </row>
    <row r="271" spans="1:49" ht="27.6" customHeight="1" x14ac:dyDescent="0.25">
      <c r="A271" s="3">
        <v>266</v>
      </c>
      <c r="B271" s="9" t="s">
        <v>123</v>
      </c>
      <c r="C271" s="9" t="s">
        <v>190</v>
      </c>
      <c r="D271" s="9" t="s">
        <v>166</v>
      </c>
      <c r="E271" s="9" t="str">
        <f t="shared" si="55"/>
        <v>Nguyễn Minh Anh</v>
      </c>
      <c r="F271" s="9" t="b">
        <f t="shared" si="59"/>
        <v>0</v>
      </c>
      <c r="G271" s="9" t="s">
        <v>1633</v>
      </c>
      <c r="H271" s="9" t="str">
        <f>RIGHT(G271,4)</f>
        <v>2017</v>
      </c>
      <c r="I271" s="9" t="s">
        <v>44</v>
      </c>
      <c r="J271" s="9" t="str">
        <f t="shared" si="56"/>
        <v>1CI9</v>
      </c>
      <c r="K271" s="48">
        <v>125</v>
      </c>
      <c r="L271" s="48">
        <v>28</v>
      </c>
      <c r="M271" s="9" t="s">
        <v>36</v>
      </c>
      <c r="N271" s="9" t="s">
        <v>156</v>
      </c>
      <c r="O271" s="9"/>
      <c r="P271" s="9"/>
      <c r="Q271" s="9"/>
      <c r="R271" s="9"/>
      <c r="S271" s="9" t="s">
        <v>1634</v>
      </c>
      <c r="T271" s="9" t="s">
        <v>1635</v>
      </c>
      <c r="U271" s="9" t="s">
        <v>1636</v>
      </c>
      <c r="V271" s="30" t="s">
        <v>3873</v>
      </c>
      <c r="W271" s="9">
        <v>1</v>
      </c>
      <c r="X271" s="48">
        <f>INDEX(table1,MATCH($K271,'Tham chiếu'!$A$3:$A$13,1),MATCH(DS!$L271,'Tham chiếu'!$B$2:$M$2,1))</f>
        <v>55</v>
      </c>
      <c r="Y271" s="9">
        <v>1</v>
      </c>
      <c r="Z271" s="48">
        <f>INDEX(table1,MATCH($K271,'Tham chiếu'!$A$3:$A$13,1),MATCH(DS!$L271,'Tham chiếu'!$B$2:$M$2,1))</f>
        <v>55</v>
      </c>
      <c r="AA271" s="9">
        <v>1</v>
      </c>
      <c r="AB271" s="50" t="str">
        <f>INDEX(table2,MATCH($K271,'Tham chiếu'!$A$17:$A$25,1),MATCH(DS!$L271,'Tham chiếu'!$B$16:$S$16,1))</f>
        <v>3A</v>
      </c>
      <c r="AC271" s="9">
        <v>2</v>
      </c>
      <c r="AD271" s="73" t="str">
        <f>INDEX(table4,MATCH($K271,'Tham chiếu'!$A$41:$A$49,1),MATCH(DS!$L271,'Tham chiếu'!$B$40:$T$40,1))</f>
        <v>3A</v>
      </c>
      <c r="AE271" s="9">
        <v>2</v>
      </c>
      <c r="AF271" s="74" t="str">
        <f>INDEX(table3,MATCH($K271,'Tham chiếu'!$A$29:$A$37,1),MATCH(DS!$L271,'Tham chiếu'!$B$28:$T$28,1))</f>
        <v>3A</v>
      </c>
      <c r="AG271" s="9"/>
      <c r="AH271" s="48">
        <f>INDEX(table5,MATCH($K271,'Tham chiếu'!$A$53:$A$61,1),MATCH(DS!$L271,'Tham chiếu'!$B$52:$T$52,1))</f>
        <v>3</v>
      </c>
      <c r="AI271" s="9">
        <v>3</v>
      </c>
      <c r="AJ271" s="48">
        <f>INDEX(table5,MATCH($K271,'Tham chiếu'!$A$53:$A$61,1),MATCH(DS!$L271,'Tham chiếu'!$B$52:$T$52,1))</f>
        <v>3</v>
      </c>
      <c r="AK271" s="9">
        <v>1</v>
      </c>
      <c r="AL271" s="48">
        <f>INDEX(table5,MATCH($K271,'Tham chiếu'!$A$53:$A$61,1),MATCH(DS!$L271,'Tham chiếu'!$B$52:$T$52,1))</f>
        <v>3</v>
      </c>
      <c r="AM271" s="9">
        <v>1</v>
      </c>
      <c r="AN271" s="50" t="str">
        <f>INDEX(table2,MATCH($K271,'Tham chiếu'!$A$17:$A$25,1),MATCH(DS!$L271,'Tham chiếu'!$B$16:$S$16,1))</f>
        <v>3A</v>
      </c>
      <c r="AO271" s="9">
        <v>1</v>
      </c>
      <c r="AP271" s="48" t="str">
        <f>INDEX(table3,MATCH($K271,'Tham chiếu'!$A$29:$A$37,1),MATCH(DS!$L271,'Tham chiếu'!$B$28:$T$28,1))</f>
        <v>3A</v>
      </c>
      <c r="AQ271" s="48">
        <v>1</v>
      </c>
      <c r="AR271" s="77">
        <f>INDEX(table7,MATCH($K271,'Tham chiếu'!$A$78:$A$87,1),MATCH(DS!$L271,'Tham chiếu'!$B$77:$T$77,1))</f>
        <v>2</v>
      </c>
      <c r="AS271" s="9"/>
      <c r="AT271" s="48"/>
      <c r="AU271" s="57">
        <f t="shared" si="58"/>
        <v>2736000</v>
      </c>
      <c r="AV271" s="58">
        <v>749000</v>
      </c>
      <c r="AW271" s="59" t="b">
        <f t="shared" si="52"/>
        <v>0</v>
      </c>
    </row>
    <row r="272" spans="1:49" ht="27.6" customHeight="1" x14ac:dyDescent="0.25">
      <c r="A272" s="3">
        <v>267</v>
      </c>
      <c r="B272" s="9" t="s">
        <v>123</v>
      </c>
      <c r="C272" s="9" t="s">
        <v>2257</v>
      </c>
      <c r="D272" s="9" t="s">
        <v>166</v>
      </c>
      <c r="E272" s="9" t="str">
        <f t="shared" si="55"/>
        <v>Trần Đăng Nhật Anh</v>
      </c>
      <c r="F272" s="9" t="b">
        <f t="shared" si="59"/>
        <v>0</v>
      </c>
      <c r="G272" s="9" t="s">
        <v>353</v>
      </c>
      <c r="H272" s="9" t="str">
        <f>RIGHT(G272,4)</f>
        <v>2017</v>
      </c>
      <c r="I272" s="9" t="s">
        <v>18</v>
      </c>
      <c r="J272" s="9" t="str">
        <f t="shared" si="56"/>
        <v>1CI9</v>
      </c>
      <c r="K272" s="48">
        <v>128</v>
      </c>
      <c r="L272" s="48">
        <v>25</v>
      </c>
      <c r="M272" s="9" t="s">
        <v>36</v>
      </c>
      <c r="N272" s="9" t="s">
        <v>156</v>
      </c>
      <c r="O272" s="9"/>
      <c r="P272" s="9"/>
      <c r="Q272" s="9"/>
      <c r="R272" s="9"/>
      <c r="S272" s="9" t="s">
        <v>354</v>
      </c>
      <c r="T272" s="9" t="s">
        <v>355</v>
      </c>
      <c r="U272" s="9" t="s">
        <v>356</v>
      </c>
      <c r="V272" s="30" t="s">
        <v>3738</v>
      </c>
      <c r="W272" s="9">
        <v>1</v>
      </c>
      <c r="X272" s="48">
        <f>INDEX(table1,MATCH($K272,'Tham chiếu'!$A$3:$A$13,1),MATCH(DS!$L272,'Tham chiếu'!$B$2:$M$2,1))</f>
        <v>55</v>
      </c>
      <c r="Y272" s="9">
        <v>1</v>
      </c>
      <c r="Z272" s="48">
        <f>INDEX(table1,MATCH($K272,'Tham chiếu'!$A$3:$A$13,1),MATCH(DS!$L272,'Tham chiếu'!$B$2:$M$2,1))</f>
        <v>55</v>
      </c>
      <c r="AA272" s="9">
        <v>1</v>
      </c>
      <c r="AB272" s="50" t="str">
        <f>INDEX(table2,MATCH($K272,'Tham chiếu'!$A$17:$A$25,1),MATCH(DS!$L272,'Tham chiếu'!$B$16:$S$16,1))</f>
        <v>2B</v>
      </c>
      <c r="AC272" s="9"/>
      <c r="AD272" s="73">
        <f>INDEX(table4,MATCH($K272,'Tham chiếu'!$A$41:$A$49,1),MATCH(DS!$L272,'Tham chiếu'!$B$40:$T$40,1))</f>
        <v>3</v>
      </c>
      <c r="AE272" s="9">
        <v>1</v>
      </c>
      <c r="AF272" s="74" t="str">
        <f>INDEX(table3,MATCH($K272,'Tham chiếu'!$A$29:$A$37,1),MATCH(DS!$L272,'Tham chiếu'!$B$28:$T$28,1))</f>
        <v>3A</v>
      </c>
      <c r="AG272" s="9">
        <v>1</v>
      </c>
      <c r="AH272" s="48">
        <f>INDEX(table5,MATCH($K272,'Tham chiếu'!$A$53:$A$61,1),MATCH(DS!$L272,'Tham chiếu'!$B$52:$T$52,1))</f>
        <v>3</v>
      </c>
      <c r="AI272" s="9">
        <v>1</v>
      </c>
      <c r="AJ272" s="48">
        <f>INDEX(table5,MATCH($K272,'Tham chiếu'!$A$53:$A$61,1),MATCH(DS!$L272,'Tham chiếu'!$B$52:$T$52,1))</f>
        <v>3</v>
      </c>
      <c r="AK272" s="9">
        <v>1</v>
      </c>
      <c r="AL272" s="48">
        <f>INDEX(table5,MATCH($K272,'Tham chiếu'!$A$53:$A$61,1),MATCH(DS!$L272,'Tham chiếu'!$B$52:$T$52,1))</f>
        <v>3</v>
      </c>
      <c r="AM272" s="9">
        <v>1</v>
      </c>
      <c r="AN272" s="50" t="str">
        <f>INDEX(table2,MATCH($K272,'Tham chiếu'!$A$17:$A$25,1),MATCH(DS!$L272,'Tham chiếu'!$B$16:$S$16,1))</f>
        <v>2B</v>
      </c>
      <c r="AO272" s="9">
        <v>1</v>
      </c>
      <c r="AP272" s="48" t="str">
        <f>INDEX(table3,MATCH($K272,'Tham chiếu'!$A$29:$A$37,1),MATCH(DS!$L272,'Tham chiếu'!$B$28:$T$28,1))</f>
        <v>3A</v>
      </c>
      <c r="AQ272" s="48">
        <v>1</v>
      </c>
      <c r="AR272" s="77">
        <f>INDEX(table7,MATCH($K272,'Tham chiếu'!$A$78:$A$87,1),MATCH(DS!$L272,'Tham chiếu'!$B$77:$T$77,1))</f>
        <v>2</v>
      </c>
      <c r="AS272" s="9"/>
      <c r="AT272" s="48"/>
      <c r="AU272" s="57">
        <f t="shared" si="58"/>
        <v>1982000</v>
      </c>
      <c r="AV272" s="58">
        <v>673000</v>
      </c>
      <c r="AW272" s="59" t="b">
        <f t="shared" si="52"/>
        <v>0</v>
      </c>
    </row>
    <row r="273" spans="1:49" ht="27.6" customHeight="1" x14ac:dyDescent="0.25">
      <c r="A273" s="3">
        <v>268</v>
      </c>
      <c r="B273" s="9" t="s">
        <v>2364</v>
      </c>
      <c r="C273" s="9" t="s">
        <v>2355</v>
      </c>
      <c r="D273" s="9" t="s">
        <v>506</v>
      </c>
      <c r="E273" s="9" t="str">
        <f t="shared" si="55"/>
        <v>Nguyễn Ngọc Minh Chi</v>
      </c>
      <c r="F273" s="9" t="b">
        <f t="shared" si="59"/>
        <v>0</v>
      </c>
      <c r="G273" s="9" t="s">
        <v>3518</v>
      </c>
      <c r="H273" s="9"/>
      <c r="I273" s="9" t="s">
        <v>44</v>
      </c>
      <c r="J273" s="9" t="str">
        <f t="shared" si="56"/>
        <v>1CI9</v>
      </c>
      <c r="K273" s="9">
        <v>130</v>
      </c>
      <c r="L273" s="9">
        <v>26</v>
      </c>
      <c r="M273" s="9" t="s">
        <v>36</v>
      </c>
      <c r="N273" s="9" t="s">
        <v>156</v>
      </c>
      <c r="O273" s="9"/>
      <c r="P273" s="9"/>
      <c r="Q273" s="9"/>
      <c r="R273" s="9"/>
      <c r="S273" s="9" t="s">
        <v>3519</v>
      </c>
      <c r="T273" s="9" t="s">
        <v>3520</v>
      </c>
      <c r="U273" s="9" t="s">
        <v>3521</v>
      </c>
      <c r="V273" s="30" t="s">
        <v>4276</v>
      </c>
      <c r="W273" s="48">
        <v>1</v>
      </c>
      <c r="X273" s="48">
        <f>INDEX(table1,MATCH($K273,'Tham chiếu'!$A$3:$A$13,1),MATCH(DS!$L273,'Tham chiếu'!$B$2:$M$2,1))</f>
        <v>55</v>
      </c>
      <c r="Y273" s="49"/>
      <c r="Z273" s="48"/>
      <c r="AA273" s="50"/>
      <c r="AB273" s="50"/>
      <c r="AC273" s="53">
        <v>1</v>
      </c>
      <c r="AD273" s="73" t="str">
        <f>INDEX(table4,MATCH($K273,'Tham chiếu'!$A$41:$A$49,1),MATCH(DS!$L273,'Tham chiếu'!$B$40:$T$40,1))</f>
        <v>3A</v>
      </c>
      <c r="AE273" s="54"/>
      <c r="AF273" s="74"/>
      <c r="AG273" s="48"/>
      <c r="AH273" s="48"/>
      <c r="AI273" s="49">
        <v>1</v>
      </c>
      <c r="AJ273" s="48">
        <f>INDEX(table5,MATCH($K273,'Tham chiếu'!$A$53:$A$61,1),MATCH(DS!$L273,'Tham chiếu'!$B$52:$T$52,1))</f>
        <v>3</v>
      </c>
      <c r="AK273" s="50">
        <v>1</v>
      </c>
      <c r="AL273" s="48">
        <f>INDEX(table5,MATCH($K273,'Tham chiếu'!$A$53:$A$61,1),MATCH(DS!$L273,'Tham chiếu'!$B$52:$T$52,1))</f>
        <v>3</v>
      </c>
      <c r="AM273" s="53">
        <v>1</v>
      </c>
      <c r="AN273" s="50" t="str">
        <f>INDEX(table2,MATCH($K273,'Tham chiếu'!$A$17:$A$25,1),MATCH(DS!$L273,'Tham chiếu'!$B$16:$S$16,1))</f>
        <v>2C</v>
      </c>
      <c r="AO273" s="54"/>
      <c r="AP273" s="48"/>
      <c r="AQ273" s="48">
        <v>1</v>
      </c>
      <c r="AR273" s="77">
        <f>INDEX(table7,MATCH($K273,'Tham chiếu'!$A$78:$A$87,1),MATCH(DS!$L273,'Tham chiếu'!$B$77:$T$77,1))</f>
        <v>3</v>
      </c>
      <c r="AS273" s="49"/>
      <c r="AT273" s="48"/>
      <c r="AU273" s="57">
        <f t="shared" si="58"/>
        <v>1157000</v>
      </c>
      <c r="AV273" s="58">
        <v>1626000</v>
      </c>
      <c r="AW273" s="59" t="b">
        <f t="shared" si="52"/>
        <v>0</v>
      </c>
    </row>
    <row r="274" spans="1:49" ht="27.6" customHeight="1" x14ac:dyDescent="0.25">
      <c r="A274" s="3">
        <v>269</v>
      </c>
      <c r="B274" s="9" t="s">
        <v>2364</v>
      </c>
      <c r="C274" s="9" t="s">
        <v>3600</v>
      </c>
      <c r="D274" s="9" t="s">
        <v>313</v>
      </c>
      <c r="E274" s="9" t="str">
        <f t="shared" si="55"/>
        <v>Phạm Cao Phương Dung</v>
      </c>
      <c r="F274" s="9" t="b">
        <f t="shared" si="59"/>
        <v>0</v>
      </c>
      <c r="G274" s="9" t="s">
        <v>3601</v>
      </c>
      <c r="H274" s="9"/>
      <c r="I274" s="9" t="s">
        <v>44</v>
      </c>
      <c r="J274" s="9" t="str">
        <f t="shared" si="56"/>
        <v>1CI9</v>
      </c>
      <c r="K274" s="9">
        <v>130</v>
      </c>
      <c r="L274" s="9">
        <v>25</v>
      </c>
      <c r="M274" s="9" t="s">
        <v>36</v>
      </c>
      <c r="N274" s="9" t="s">
        <v>156</v>
      </c>
      <c r="O274" s="9"/>
      <c r="P274" s="9"/>
      <c r="Q274" s="9"/>
      <c r="R274" s="9"/>
      <c r="S274" s="9" t="s">
        <v>3602</v>
      </c>
      <c r="T274" s="9" t="s">
        <v>3603</v>
      </c>
      <c r="U274" s="9" t="s">
        <v>3604</v>
      </c>
      <c r="V274" s="30" t="s">
        <v>4280</v>
      </c>
      <c r="W274" s="48">
        <v>1</v>
      </c>
      <c r="X274" s="48">
        <f>INDEX(table1,MATCH($K274,'Tham chiếu'!$A$3:$A$13,1),MATCH(DS!$L274,'Tham chiếu'!$B$2:$M$2,1))</f>
        <v>55</v>
      </c>
      <c r="Y274" s="49">
        <v>1</v>
      </c>
      <c r="Z274" s="48">
        <f>INDEX(table1,MATCH($K274,'Tham chiếu'!$A$3:$A$13,1),MATCH(DS!$L274,'Tham chiếu'!$B$2:$M$2,1))</f>
        <v>55</v>
      </c>
      <c r="AA274" s="50"/>
      <c r="AB274" s="50"/>
      <c r="AC274" s="53">
        <v>2</v>
      </c>
      <c r="AD274" s="73" t="str">
        <f>INDEX(table4,MATCH($K274,'Tham chiếu'!$A$41:$A$49,1),MATCH(DS!$L274,'Tham chiếu'!$B$40:$T$40,1))</f>
        <v>3A</v>
      </c>
      <c r="AE274" s="54"/>
      <c r="AF274" s="74"/>
      <c r="AG274" s="48"/>
      <c r="AH274" s="48"/>
      <c r="AI274" s="49">
        <v>2</v>
      </c>
      <c r="AJ274" s="48">
        <f>INDEX(table5,MATCH($K274,'Tham chiếu'!$A$53:$A$61,1),MATCH(DS!$L274,'Tham chiếu'!$B$52:$T$52,1))</f>
        <v>3</v>
      </c>
      <c r="AK274" s="50"/>
      <c r="AL274" s="48"/>
      <c r="AM274" s="53"/>
      <c r="AN274" s="50"/>
      <c r="AO274" s="54"/>
      <c r="AP274" s="48"/>
      <c r="AQ274" s="48"/>
      <c r="AR274" s="77"/>
      <c r="AS274" s="49">
        <v>1</v>
      </c>
      <c r="AT274" s="48">
        <f>INDEX(table6,MATCH($K274,'Tham chiếu'!$A$65:$A$74,1),MATCH(DS!$L274,'Tham chiếu'!$B$64:$T$64,1))</f>
        <v>3</v>
      </c>
      <c r="AU274" s="57">
        <f t="shared" si="58"/>
        <v>1504000</v>
      </c>
      <c r="AV274" s="58">
        <v>850000</v>
      </c>
      <c r="AW274" s="59" t="b">
        <f t="shared" si="52"/>
        <v>0</v>
      </c>
    </row>
    <row r="275" spans="1:49" ht="27.6" customHeight="1" x14ac:dyDescent="0.25">
      <c r="A275" s="3">
        <v>270</v>
      </c>
      <c r="B275" s="9" t="s">
        <v>123</v>
      </c>
      <c r="C275" s="9" t="s">
        <v>2394</v>
      </c>
      <c r="D275" s="9" t="s">
        <v>1716</v>
      </c>
      <c r="E275" s="9" t="str">
        <f t="shared" si="55"/>
        <v>Nguyễn Ngọc Linh Đan</v>
      </c>
      <c r="F275" s="9" t="b">
        <f t="shared" si="59"/>
        <v>0</v>
      </c>
      <c r="G275" s="9" t="s">
        <v>2341</v>
      </c>
      <c r="H275" s="9" t="str">
        <f t="shared" ref="H275:H286" si="60">RIGHT(G275,4)</f>
        <v>2017</v>
      </c>
      <c r="I275" s="9" t="s">
        <v>44</v>
      </c>
      <c r="J275" s="9" t="str">
        <f t="shared" si="56"/>
        <v>1CI9</v>
      </c>
      <c r="K275" s="9">
        <v>120</v>
      </c>
      <c r="L275" s="9">
        <v>22</v>
      </c>
      <c r="M275" s="9" t="s">
        <v>36</v>
      </c>
      <c r="N275" s="9" t="s">
        <v>156</v>
      </c>
      <c r="O275" s="9"/>
      <c r="P275" s="9"/>
      <c r="Q275" s="9"/>
      <c r="R275" s="9"/>
      <c r="S275" s="9" t="s">
        <v>2781</v>
      </c>
      <c r="T275" s="9" t="s">
        <v>2782</v>
      </c>
      <c r="U275" s="9" t="s">
        <v>2783</v>
      </c>
      <c r="V275" s="30" t="s">
        <v>3874</v>
      </c>
      <c r="W275" s="48">
        <v>1</v>
      </c>
      <c r="X275" s="48">
        <f>INDEX(table1,MATCH($K275,'Tham chiếu'!$A$3:$A$13,1),MATCH(DS!$L275,'Tham chiếu'!$B$2:$M$2,1))</f>
        <v>50</v>
      </c>
      <c r="Y275" s="49">
        <v>1</v>
      </c>
      <c r="Z275" s="48">
        <f>INDEX(table1,MATCH($K275,'Tham chiếu'!$A$3:$A$13,1),MATCH(DS!$L275,'Tham chiếu'!$B$2:$M$2,1))</f>
        <v>50</v>
      </c>
      <c r="AA275" s="50">
        <v>2</v>
      </c>
      <c r="AB275" s="50" t="str">
        <f>INDEX(table2,MATCH($K275,'Tham chiếu'!$A$17:$A$25,1),MATCH(DS!$L275,'Tham chiếu'!$B$16:$S$16,1))</f>
        <v>2A</v>
      </c>
      <c r="AC275" s="53">
        <v>1</v>
      </c>
      <c r="AD275" s="73" t="str">
        <f>INDEX(table4,MATCH($K275,'Tham chiếu'!$A$41:$A$49,1),MATCH(DS!$L275,'Tham chiếu'!$B$40:$T$40,1))</f>
        <v>2A</v>
      </c>
      <c r="AE275" s="54">
        <v>1</v>
      </c>
      <c r="AF275" s="74" t="str">
        <f>INDEX(table3,MATCH($K275,'Tham chiếu'!$A$29:$A$37,1),MATCH(DS!$L275,'Tham chiếu'!$B$28:$T$28,1))</f>
        <v>2A</v>
      </c>
      <c r="AG275" s="48">
        <v>2</v>
      </c>
      <c r="AH275" s="48">
        <f>INDEX(table5,MATCH($K275,'Tham chiếu'!$A$53:$A$61,1),MATCH(DS!$L275,'Tham chiếu'!$B$52:$T$52,1))</f>
        <v>2</v>
      </c>
      <c r="AI275" s="49">
        <v>2</v>
      </c>
      <c r="AJ275" s="48">
        <f>INDEX(table5,MATCH($K275,'Tham chiếu'!$A$53:$A$61,1),MATCH(DS!$L275,'Tham chiếu'!$B$52:$T$52,1))</f>
        <v>2</v>
      </c>
      <c r="AK275" s="53">
        <v>1</v>
      </c>
      <c r="AL275" s="48">
        <f>INDEX(table5,MATCH($K275,'Tham chiếu'!$A$53:$A$61,1),MATCH(DS!$L275,'Tham chiếu'!$B$52:$T$52,1))</f>
        <v>2</v>
      </c>
      <c r="AM275" s="50">
        <v>1</v>
      </c>
      <c r="AN275" s="50" t="str">
        <f>INDEX(table2,MATCH($K275,'Tham chiếu'!$A$17:$A$25,1),MATCH(DS!$L275,'Tham chiếu'!$B$16:$S$16,1))</f>
        <v>2A</v>
      </c>
      <c r="AO275" s="54">
        <v>1</v>
      </c>
      <c r="AP275" s="48" t="str">
        <f>INDEX(table3,MATCH($K275,'Tham chiếu'!$A$29:$A$37,1),MATCH(DS!$L275,'Tham chiếu'!$B$28:$T$28,1))</f>
        <v>2A</v>
      </c>
      <c r="AQ275" s="48">
        <v>1</v>
      </c>
      <c r="AR275" s="77">
        <f>INDEX(table7,MATCH($K275,'Tham chiếu'!$A$78:$A$87,1),MATCH(DS!$L275,'Tham chiếu'!$B$77:$T$77,1))</f>
        <v>1</v>
      </c>
      <c r="AS275" s="49">
        <v>1</v>
      </c>
      <c r="AT275" s="48">
        <f>INDEX(table6,MATCH($K275,'Tham chiếu'!$A$65:$A$74,1),MATCH(DS!$L275,'Tham chiếu'!$B$64:$T$64,1))</f>
        <v>2</v>
      </c>
      <c r="AU275" s="57">
        <f t="shared" si="58"/>
        <v>3192000</v>
      </c>
      <c r="AV275" s="58">
        <v>2238000</v>
      </c>
      <c r="AW275" s="59" t="b">
        <f t="shared" si="52"/>
        <v>0</v>
      </c>
    </row>
    <row r="276" spans="1:49" ht="27.6" customHeight="1" x14ac:dyDescent="0.25">
      <c r="A276" s="3">
        <v>271</v>
      </c>
      <c r="B276" s="9" t="s">
        <v>123</v>
      </c>
      <c r="C276" s="9" t="s">
        <v>153</v>
      </c>
      <c r="D276" s="9" t="s">
        <v>154</v>
      </c>
      <c r="E276" s="9" t="str">
        <f t="shared" si="55"/>
        <v>Nguyễn Hải Đăng</v>
      </c>
      <c r="F276" s="9" t="b">
        <f t="shared" si="59"/>
        <v>0</v>
      </c>
      <c r="G276" s="9" t="s">
        <v>155</v>
      </c>
      <c r="H276" s="9" t="str">
        <f t="shared" si="60"/>
        <v>2017</v>
      </c>
      <c r="I276" s="9" t="s">
        <v>18</v>
      </c>
      <c r="J276" s="9" t="str">
        <f t="shared" si="56"/>
        <v>1CI9</v>
      </c>
      <c r="K276" s="48">
        <v>128</v>
      </c>
      <c r="L276" s="48">
        <v>34</v>
      </c>
      <c r="M276" s="9" t="s">
        <v>36</v>
      </c>
      <c r="N276" s="9" t="s">
        <v>156</v>
      </c>
      <c r="O276" s="9"/>
      <c r="P276" s="9"/>
      <c r="Q276" s="9"/>
      <c r="R276" s="9"/>
      <c r="S276" s="9" t="s">
        <v>157</v>
      </c>
      <c r="T276" s="9" t="s">
        <v>158</v>
      </c>
      <c r="U276" s="9" t="s">
        <v>159</v>
      </c>
      <c r="V276" s="30" t="s">
        <v>3875</v>
      </c>
      <c r="W276" s="9">
        <v>1</v>
      </c>
      <c r="X276" s="48">
        <f>INDEX(table1,MATCH($K276,'Tham chiếu'!$A$3:$A$13,1),MATCH(DS!$L276,'Tham chiếu'!$B$2:$M$2,1))</f>
        <v>58</v>
      </c>
      <c r="Y276" s="9">
        <v>1</v>
      </c>
      <c r="Z276" s="48">
        <f>INDEX(table1,MATCH($K276,'Tham chiếu'!$A$3:$A$13,1),MATCH(DS!$L276,'Tham chiếu'!$B$2:$M$2,1))</f>
        <v>58</v>
      </c>
      <c r="AA276" s="9">
        <v>1</v>
      </c>
      <c r="AB276" s="50" t="str">
        <f>INDEX(table2,MATCH($K276,'Tham chiếu'!$A$17:$A$25,1),MATCH(DS!$L276,'Tham chiếu'!$B$16:$S$16,1))</f>
        <v>3C</v>
      </c>
      <c r="AC276" s="9"/>
      <c r="AD276" s="73" t="str">
        <f>INDEX(table4,MATCH($K276,'Tham chiếu'!$A$41:$A$49,1),MATCH(DS!$L276,'Tham chiếu'!$B$40:$T$40,1))</f>
        <v>3C</v>
      </c>
      <c r="AE276" s="9">
        <v>3</v>
      </c>
      <c r="AF276" s="74" t="str">
        <f>INDEX(table3,MATCH($K276,'Tham chiếu'!$A$29:$A$37,1),MATCH(DS!$L276,'Tham chiếu'!$B$28:$T$28,1))</f>
        <v>3C</v>
      </c>
      <c r="AG276" s="9">
        <v>1</v>
      </c>
      <c r="AH276" s="48">
        <f>INDEX(table5,MATCH($K276,'Tham chiếu'!$A$53:$A$61,1),MATCH(DS!$L276,'Tham chiếu'!$B$52:$T$52,1))</f>
        <v>4</v>
      </c>
      <c r="AI276" s="9">
        <v>3</v>
      </c>
      <c r="AJ276" s="48">
        <f>INDEX(table5,MATCH($K276,'Tham chiếu'!$A$53:$A$61,1),MATCH(DS!$L276,'Tham chiếu'!$B$52:$T$52,1))</f>
        <v>4</v>
      </c>
      <c r="AK276" s="9">
        <v>2</v>
      </c>
      <c r="AL276" s="48">
        <f>INDEX(table5,MATCH($K276,'Tham chiếu'!$A$53:$A$61,1),MATCH(DS!$L276,'Tham chiếu'!$B$52:$T$52,1))</f>
        <v>4</v>
      </c>
      <c r="AM276" s="9">
        <v>2</v>
      </c>
      <c r="AN276" s="50" t="str">
        <f>INDEX(table2,MATCH($K276,'Tham chiếu'!$A$17:$A$25,1),MATCH(DS!$L276,'Tham chiếu'!$B$16:$S$16,1))</f>
        <v>3C</v>
      </c>
      <c r="AO276" s="9">
        <v>2</v>
      </c>
      <c r="AP276" s="48" t="str">
        <f>INDEX(table3,MATCH($K276,'Tham chiếu'!$A$29:$A$37,1),MATCH(DS!$L276,'Tham chiếu'!$B$28:$T$28,1))</f>
        <v>3C</v>
      </c>
      <c r="AQ276" s="48">
        <v>1</v>
      </c>
      <c r="AR276" s="77">
        <f>INDEX(table7,MATCH($K276,'Tham chiếu'!$A$78:$A$87,1),MATCH(DS!$L276,'Tham chiếu'!$B$77:$T$77,1))</f>
        <v>3</v>
      </c>
      <c r="AS276" s="9">
        <v>1</v>
      </c>
      <c r="AT276" s="48">
        <f>INDEX(table6,MATCH($K276,'Tham chiếu'!$A$65:$A$74,1),MATCH(DS!$L276,'Tham chiếu'!$B$64:$T$64,1))</f>
        <v>4</v>
      </c>
      <c r="AU276" s="57">
        <f t="shared" si="58"/>
        <v>3580000</v>
      </c>
      <c r="AV276" s="58">
        <v>3594000</v>
      </c>
      <c r="AW276" s="59" t="b">
        <f t="shared" si="52"/>
        <v>0</v>
      </c>
    </row>
    <row r="277" spans="1:49" ht="27.6" customHeight="1" x14ac:dyDescent="0.25">
      <c r="A277" s="3">
        <v>272</v>
      </c>
      <c r="B277" s="9" t="s">
        <v>16</v>
      </c>
      <c r="C277" s="9" t="s">
        <v>1029</v>
      </c>
      <c r="D277" s="9" t="s">
        <v>912</v>
      </c>
      <c r="E277" s="9" t="str">
        <f t="shared" si="55"/>
        <v>Nguyễn Quang Hiển</v>
      </c>
      <c r="F277" s="9" t="b">
        <f t="shared" si="59"/>
        <v>0</v>
      </c>
      <c r="G277" s="9" t="s">
        <v>577</v>
      </c>
      <c r="H277" s="9" t="str">
        <f t="shared" si="60"/>
        <v>2017</v>
      </c>
      <c r="I277" s="9" t="s">
        <v>18</v>
      </c>
      <c r="J277" s="9" t="str">
        <f t="shared" si="56"/>
        <v>1CI9</v>
      </c>
      <c r="K277" s="9">
        <v>123</v>
      </c>
      <c r="L277" s="9">
        <v>33</v>
      </c>
      <c r="M277" s="9" t="s">
        <v>36</v>
      </c>
      <c r="N277" s="9" t="s">
        <v>156</v>
      </c>
      <c r="O277" s="9"/>
      <c r="P277" s="9"/>
      <c r="Q277" s="9"/>
      <c r="R277" s="9"/>
      <c r="S277" s="9" t="s">
        <v>2784</v>
      </c>
      <c r="T277" s="9" t="s">
        <v>2785</v>
      </c>
      <c r="U277" s="9" t="s">
        <v>2786</v>
      </c>
      <c r="V277" s="30" t="s">
        <v>3876</v>
      </c>
      <c r="W277" s="48"/>
      <c r="X277" s="48"/>
      <c r="Y277" s="49">
        <v>1</v>
      </c>
      <c r="Z277" s="48">
        <f>INDEX(table1,MATCH($K277,'Tham chiếu'!$A$3:$A$13,1),MATCH(DS!$L277,'Tham chiếu'!$B$2:$M$2,1))</f>
        <v>58</v>
      </c>
      <c r="AA277" s="50">
        <v>1</v>
      </c>
      <c r="AB277" s="50" t="str">
        <f>INDEX(table2,MATCH($K277,'Tham chiếu'!$A$17:$A$25,1),MATCH(DS!$L277,'Tham chiếu'!$B$16:$S$16,1))</f>
        <v>3C</v>
      </c>
      <c r="AC277" s="53"/>
      <c r="AD277" s="73" t="str">
        <f>INDEX(table4,MATCH($K277,'Tham chiếu'!$A$41:$A$49,1),MATCH(DS!$L277,'Tham chiếu'!$B$40:$T$40,1))</f>
        <v>3C</v>
      </c>
      <c r="AE277" s="54">
        <v>3</v>
      </c>
      <c r="AF277" s="74" t="str">
        <f>INDEX(table3,MATCH($K277,'Tham chiếu'!$A$29:$A$37,1),MATCH(DS!$L277,'Tham chiếu'!$B$28:$T$28,1))</f>
        <v>3C</v>
      </c>
      <c r="AG277" s="48">
        <v>2</v>
      </c>
      <c r="AH277" s="48">
        <f>INDEX(table5,MATCH($K277,'Tham chiếu'!$A$53:$A$61,1),MATCH(DS!$L277,'Tham chiếu'!$B$52:$T$52,1))</f>
        <v>4</v>
      </c>
      <c r="AI277" s="49">
        <v>2</v>
      </c>
      <c r="AJ277" s="48">
        <f>INDEX(table5,MATCH($K277,'Tham chiếu'!$A$53:$A$61,1),MATCH(DS!$L277,'Tham chiếu'!$B$52:$T$52,1))</f>
        <v>4</v>
      </c>
      <c r="AK277" s="53">
        <v>1</v>
      </c>
      <c r="AL277" s="48">
        <f>INDEX(table5,MATCH($K277,'Tham chiếu'!$A$53:$A$61,1),MATCH(DS!$L277,'Tham chiếu'!$B$52:$T$52,1))</f>
        <v>4</v>
      </c>
      <c r="AM277" s="50">
        <v>1</v>
      </c>
      <c r="AN277" s="50" t="str">
        <f>INDEX(table2,MATCH($K277,'Tham chiếu'!$A$17:$A$25,1),MATCH(DS!$L277,'Tham chiếu'!$B$16:$S$16,1))</f>
        <v>3C</v>
      </c>
      <c r="AO277" s="54">
        <v>1</v>
      </c>
      <c r="AP277" s="48" t="str">
        <f>INDEX(table3,MATCH($K277,'Tham chiếu'!$A$29:$A$37,1),MATCH(DS!$L277,'Tham chiếu'!$B$28:$T$28,1))</f>
        <v>3C</v>
      </c>
      <c r="AQ277" s="48">
        <v>1</v>
      </c>
      <c r="AR277" s="77">
        <f>INDEX(table7,MATCH($K277,'Tham chiếu'!$A$78:$A$87,1),MATCH(DS!$L277,'Tham chiếu'!$B$77:$T$77,1))</f>
        <v>3</v>
      </c>
      <c r="AS277" s="49">
        <v>1</v>
      </c>
      <c r="AT277" s="48">
        <f>INDEX(table6,MATCH($K277,'Tham chiếu'!$A$65:$A$74,1),MATCH(DS!$L277,'Tham chiếu'!$B$64:$T$64,1))</f>
        <v>4</v>
      </c>
      <c r="AU277" s="57">
        <f t="shared" si="58"/>
        <v>2961000</v>
      </c>
      <c r="AV277" s="58">
        <v>1188000</v>
      </c>
      <c r="AW277" s="59" t="b">
        <f t="shared" si="52"/>
        <v>0</v>
      </c>
    </row>
    <row r="278" spans="1:49" ht="27.6" customHeight="1" x14ac:dyDescent="0.25">
      <c r="A278" s="3">
        <v>273</v>
      </c>
      <c r="B278" s="9" t="s">
        <v>123</v>
      </c>
      <c r="C278" s="9" t="s">
        <v>190</v>
      </c>
      <c r="D278" s="9" t="s">
        <v>474</v>
      </c>
      <c r="E278" s="9" t="str">
        <f t="shared" si="55"/>
        <v>Nguyễn Minh Hoàng</v>
      </c>
      <c r="F278" s="9" t="b">
        <f t="shared" si="59"/>
        <v>0</v>
      </c>
      <c r="G278" s="9" t="s">
        <v>1725</v>
      </c>
      <c r="H278" s="9" t="str">
        <f t="shared" si="60"/>
        <v>2017</v>
      </c>
      <c r="I278" s="9" t="s">
        <v>18</v>
      </c>
      <c r="J278" s="9" t="str">
        <f t="shared" si="56"/>
        <v>1CI9</v>
      </c>
      <c r="K278" s="48">
        <v>115</v>
      </c>
      <c r="L278" s="48">
        <v>23.5</v>
      </c>
      <c r="M278" s="9" t="s">
        <v>36</v>
      </c>
      <c r="N278" s="9" t="s">
        <v>156</v>
      </c>
      <c r="O278" s="9"/>
      <c r="P278" s="9"/>
      <c r="Q278" s="9"/>
      <c r="R278" s="9"/>
      <c r="S278" s="9" t="s">
        <v>1726</v>
      </c>
      <c r="T278" s="9" t="s">
        <v>1727</v>
      </c>
      <c r="U278" s="9" t="s">
        <v>1728</v>
      </c>
      <c r="V278" s="30" t="s">
        <v>3877</v>
      </c>
      <c r="W278" s="9"/>
      <c r="X278" s="48"/>
      <c r="Y278" s="9">
        <v>2</v>
      </c>
      <c r="Z278" s="48">
        <f>INDEX(table1,MATCH($K278,'Tham chiếu'!$A$3:$A$13,1),MATCH(DS!$L278,'Tham chiếu'!$B$2:$M$2,1))</f>
        <v>50</v>
      </c>
      <c r="AA278" s="9"/>
      <c r="AB278" s="50"/>
      <c r="AC278" s="9"/>
      <c r="AD278" s="73"/>
      <c r="AE278" s="9">
        <v>2</v>
      </c>
      <c r="AF278" s="74">
        <f>INDEX(table3,MATCH($K278,'Tham chiếu'!$A$29:$A$37,1),MATCH(DS!$L278,'Tham chiếu'!$B$28:$T$28,1))</f>
        <v>2</v>
      </c>
      <c r="AG278" s="9"/>
      <c r="AH278" s="48"/>
      <c r="AI278" s="9">
        <v>1</v>
      </c>
      <c r="AJ278" s="48">
        <f>INDEX(table5,MATCH($K278,'Tham chiếu'!$A$53:$A$61,1),MATCH(DS!$L278,'Tham chiếu'!$B$52:$T$52,1))</f>
        <v>2</v>
      </c>
      <c r="AK278" s="9">
        <v>1</v>
      </c>
      <c r="AL278" s="48">
        <f>INDEX(table5,MATCH($K278,'Tham chiếu'!$A$53:$A$61,1),MATCH(DS!$L278,'Tham chiếu'!$B$52:$T$52,1))</f>
        <v>2</v>
      </c>
      <c r="AM278" s="9"/>
      <c r="AN278" s="50"/>
      <c r="AO278" s="9">
        <v>1</v>
      </c>
      <c r="AP278" s="48">
        <f>INDEX(table3,MATCH($K278,'Tham chiếu'!$A$29:$A$37,1),MATCH(DS!$L278,'Tham chiếu'!$B$28:$T$28,1))</f>
        <v>2</v>
      </c>
      <c r="AQ278" s="48"/>
      <c r="AR278" s="77"/>
      <c r="AS278" s="9"/>
      <c r="AT278" s="48"/>
      <c r="AU278" s="57">
        <f t="shared" si="58"/>
        <v>1274000</v>
      </c>
      <c r="AV278" s="58">
        <v>1873000</v>
      </c>
      <c r="AW278" s="59" t="b">
        <f t="shared" si="52"/>
        <v>0</v>
      </c>
    </row>
    <row r="279" spans="1:49" ht="27.6" customHeight="1" x14ac:dyDescent="0.25">
      <c r="A279" s="3">
        <v>274</v>
      </c>
      <c r="B279" s="9" t="s">
        <v>16</v>
      </c>
      <c r="C279" s="9" t="s">
        <v>2395</v>
      </c>
      <c r="D279" s="9" t="s">
        <v>247</v>
      </c>
      <c r="E279" s="9" t="str">
        <f t="shared" si="55"/>
        <v>Ngô Nguyên Hưng</v>
      </c>
      <c r="F279" s="9" t="b">
        <f t="shared" si="59"/>
        <v>0</v>
      </c>
      <c r="G279" s="9" t="s">
        <v>2397</v>
      </c>
      <c r="H279" s="9" t="str">
        <f t="shared" si="60"/>
        <v>2017</v>
      </c>
      <c r="I279" s="9" t="s">
        <v>18</v>
      </c>
      <c r="J279" s="9" t="str">
        <f t="shared" si="56"/>
        <v>1CI9</v>
      </c>
      <c r="K279" s="9">
        <v>115</v>
      </c>
      <c r="L279" s="9">
        <v>20</v>
      </c>
      <c r="M279" s="9" t="s">
        <v>36</v>
      </c>
      <c r="N279" s="9" t="s">
        <v>156</v>
      </c>
      <c r="O279" s="9"/>
      <c r="P279" s="9"/>
      <c r="Q279" s="9"/>
      <c r="R279" s="9"/>
      <c r="S279" s="9" t="s">
        <v>2787</v>
      </c>
      <c r="T279" s="9" t="s">
        <v>2788</v>
      </c>
      <c r="U279" s="9" t="s">
        <v>2789</v>
      </c>
      <c r="V279" s="30" t="s">
        <v>3878</v>
      </c>
      <c r="W279" s="48">
        <v>1</v>
      </c>
      <c r="X279" s="48">
        <f>INDEX(table1,MATCH($K279,'Tham chiếu'!$A$3:$A$13,1),MATCH(DS!$L279,'Tham chiếu'!$B$2:$M$2,1))</f>
        <v>50</v>
      </c>
      <c r="Y279" s="49">
        <v>2</v>
      </c>
      <c r="Z279" s="48">
        <f>INDEX(table1,MATCH($K279,'Tham chiếu'!$A$3:$A$13,1),MATCH(DS!$L279,'Tham chiếu'!$B$2:$M$2,1))</f>
        <v>50</v>
      </c>
      <c r="AA279" s="50">
        <v>1</v>
      </c>
      <c r="AB279" s="50">
        <f>INDEX(table2,MATCH($K279,'Tham chiếu'!$A$17:$A$25,1),MATCH(DS!$L279,'Tham chiếu'!$B$16:$S$16,1))</f>
        <v>1</v>
      </c>
      <c r="AC279" s="53"/>
      <c r="AD279" s="73">
        <f>INDEX(table4,MATCH($K279,'Tham chiếu'!$A$41:$A$49,1),MATCH(DS!$L279,'Tham chiếu'!$B$40:$T$40,1))</f>
        <v>1</v>
      </c>
      <c r="AE279" s="54">
        <v>2</v>
      </c>
      <c r="AF279" s="74">
        <f>INDEX(table3,MATCH($K279,'Tham chiếu'!$A$29:$A$37,1),MATCH(DS!$L279,'Tham chiếu'!$B$28:$T$28,1))</f>
        <v>1</v>
      </c>
      <c r="AG279" s="48">
        <v>1</v>
      </c>
      <c r="AH279" s="48">
        <f>INDEX(table5,MATCH($K279,'Tham chiếu'!$A$53:$A$61,1),MATCH(DS!$L279,'Tham chiếu'!$B$52:$T$52,1))</f>
        <v>1</v>
      </c>
      <c r="AI279" s="49">
        <v>1</v>
      </c>
      <c r="AJ279" s="48">
        <f>INDEX(table5,MATCH($K279,'Tham chiếu'!$A$53:$A$61,1),MATCH(DS!$L279,'Tham chiếu'!$B$52:$T$52,1))</f>
        <v>1</v>
      </c>
      <c r="AK279" s="53">
        <v>1</v>
      </c>
      <c r="AL279" s="48">
        <f>INDEX(table5,MATCH($K279,'Tham chiếu'!$A$53:$A$61,1),MATCH(DS!$L279,'Tham chiếu'!$B$52:$T$52,1))</f>
        <v>1</v>
      </c>
      <c r="AM279" s="50">
        <v>1</v>
      </c>
      <c r="AN279" s="50">
        <f>INDEX(table2,MATCH($K279,'Tham chiếu'!$A$17:$A$25,1),MATCH(DS!$L279,'Tham chiếu'!$B$16:$S$16,1))</f>
        <v>1</v>
      </c>
      <c r="AO279" s="54">
        <v>1</v>
      </c>
      <c r="AP279" s="48">
        <f>INDEX(table3,MATCH($K279,'Tham chiếu'!$A$29:$A$37,1),MATCH(DS!$L279,'Tham chiếu'!$B$28:$T$28,1))</f>
        <v>1</v>
      </c>
      <c r="AQ279" s="48"/>
      <c r="AR279" s="77"/>
      <c r="AS279" s="49"/>
      <c r="AT279" s="48"/>
      <c r="AU279" s="57">
        <f t="shared" si="58"/>
        <v>2117000</v>
      </c>
      <c r="AV279" s="58">
        <v>690000</v>
      </c>
      <c r="AW279" s="59" t="b">
        <f t="shared" si="52"/>
        <v>0</v>
      </c>
    </row>
    <row r="280" spans="1:49" ht="27.6" customHeight="1" x14ac:dyDescent="0.25">
      <c r="A280" s="3">
        <v>275</v>
      </c>
      <c r="B280" s="9" t="s">
        <v>123</v>
      </c>
      <c r="C280" s="9" t="s">
        <v>1867</v>
      </c>
      <c r="D280" s="9" t="s">
        <v>77</v>
      </c>
      <c r="E280" s="9" t="str">
        <f t="shared" si="55"/>
        <v>Trần Phúc Khang</v>
      </c>
      <c r="F280" s="9" t="b">
        <f t="shared" si="59"/>
        <v>0</v>
      </c>
      <c r="G280" s="9" t="s">
        <v>1868</v>
      </c>
      <c r="H280" s="9" t="str">
        <f t="shared" si="60"/>
        <v>2017</v>
      </c>
      <c r="I280" s="9" t="s">
        <v>18</v>
      </c>
      <c r="J280" s="9" t="str">
        <f t="shared" si="56"/>
        <v>1CI9</v>
      </c>
      <c r="K280" s="48">
        <v>117</v>
      </c>
      <c r="L280" s="48">
        <v>18.5</v>
      </c>
      <c r="M280" s="9" t="s">
        <v>36</v>
      </c>
      <c r="N280" s="9" t="s">
        <v>156</v>
      </c>
      <c r="O280" s="9"/>
      <c r="P280" s="9"/>
      <c r="Q280" s="9"/>
      <c r="R280" s="9"/>
      <c r="S280" s="9" t="s">
        <v>1869</v>
      </c>
      <c r="T280" s="9" t="s">
        <v>1870</v>
      </c>
      <c r="U280" s="9" t="s">
        <v>1871</v>
      </c>
      <c r="V280" s="30" t="s">
        <v>3879</v>
      </c>
      <c r="W280" s="9">
        <v>1</v>
      </c>
      <c r="X280" s="48">
        <f>INDEX(table1,MATCH($K28,'Tham chiếu'!$A$3:$A$13,1),MATCH(DS!$L28,'Tham chiếu'!$B$2:$M$2,1))</f>
        <v>55</v>
      </c>
      <c r="Y280" s="9">
        <v>1</v>
      </c>
      <c r="Z280" s="48">
        <f>INDEX(table1,MATCH($K280,'Tham chiếu'!$A$3:$A$13,1),MATCH(DS!$L280,'Tham chiếu'!$B$2:$M$2,1))</f>
        <v>50</v>
      </c>
      <c r="AA280" s="9">
        <v>1</v>
      </c>
      <c r="AB280" s="50">
        <f>INDEX(table2,MATCH($K280,'Tham chiếu'!$A$17:$A$25,1),MATCH(DS!$L280,'Tham chiếu'!$B$16:$S$16,1))</f>
        <v>1</v>
      </c>
      <c r="AC280" s="9"/>
      <c r="AD280" s="73">
        <f>INDEX(table4,MATCH($K280,'Tham chiếu'!$A$41:$A$49,1),MATCH(DS!$L280,'Tham chiếu'!$B$40:$T$40,1))</f>
        <v>1</v>
      </c>
      <c r="AE280" s="9"/>
      <c r="AF280" s="74"/>
      <c r="AG280" s="9"/>
      <c r="AH280" s="48">
        <f>INDEX(table5,MATCH($K280,'Tham chiếu'!$A$53:$A$61,1),MATCH(DS!$L280,'Tham chiếu'!$B$52:$T$52,1))</f>
        <v>1</v>
      </c>
      <c r="AI280" s="9">
        <v>2</v>
      </c>
      <c r="AJ280" s="48">
        <f>INDEX(table5,MATCH($K280,'Tham chiếu'!$A$53:$A$61,1),MATCH(DS!$L280,'Tham chiếu'!$B$52:$T$52,1))</f>
        <v>1</v>
      </c>
      <c r="AK280" s="9">
        <v>1</v>
      </c>
      <c r="AL280" s="48">
        <f>INDEX(table5,MATCH($K280,'Tham chiếu'!$A$53:$A$61,1),MATCH(DS!$L280,'Tham chiếu'!$B$52:$T$52,1))</f>
        <v>1</v>
      </c>
      <c r="AM280" s="9"/>
      <c r="AN280" s="50">
        <f>INDEX(table2,MATCH($K280,'Tham chiếu'!$A$17:$A$25,1),MATCH(DS!$L280,'Tham chiếu'!$B$16:$S$16,1))</f>
        <v>1</v>
      </c>
      <c r="AO280" s="9">
        <v>1</v>
      </c>
      <c r="AP280" s="48">
        <f>INDEX(table3,MATCH($K280,'Tham chiếu'!$A$29:$A$37,1),MATCH(DS!$L280,'Tham chiếu'!$B$28:$T$28,1))</f>
        <v>1</v>
      </c>
      <c r="AQ280" s="48"/>
      <c r="AR280" s="77">
        <f>INDEX(table7,MATCH($K280,'Tham chiếu'!$A$78:$A$87,1),MATCH(DS!$L280,'Tham chiếu'!$B$77:$T$77,1))</f>
        <v>0</v>
      </c>
      <c r="AS280" s="9"/>
      <c r="AT280" s="48"/>
      <c r="AU280" s="57">
        <f t="shared" si="58"/>
        <v>1306000</v>
      </c>
      <c r="AV280" s="58">
        <v>3229000</v>
      </c>
      <c r="AW280" s="59" t="b">
        <f t="shared" si="52"/>
        <v>0</v>
      </c>
    </row>
    <row r="281" spans="1:49" ht="27.6" customHeight="1" x14ac:dyDescent="0.25">
      <c r="A281" s="3">
        <v>276</v>
      </c>
      <c r="B281" s="9" t="s">
        <v>123</v>
      </c>
      <c r="C281" s="9" t="s">
        <v>777</v>
      </c>
      <c r="D281" s="9" t="s">
        <v>343</v>
      </c>
      <c r="E281" s="9" t="str">
        <f t="shared" si="55"/>
        <v>Tạ Gia Khánh</v>
      </c>
      <c r="F281" s="9" t="b">
        <f t="shared" si="59"/>
        <v>0</v>
      </c>
      <c r="G281" s="9" t="s">
        <v>778</v>
      </c>
      <c r="H281" s="9" t="str">
        <f t="shared" si="60"/>
        <v>2017</v>
      </c>
      <c r="I281" s="9" t="s">
        <v>18</v>
      </c>
      <c r="J281" s="9" t="str">
        <f t="shared" si="56"/>
        <v>1CI9</v>
      </c>
      <c r="K281" s="48">
        <v>123</v>
      </c>
      <c r="L281" s="48">
        <v>24</v>
      </c>
      <c r="M281" s="9" t="s">
        <v>36</v>
      </c>
      <c r="N281" s="9" t="s">
        <v>156</v>
      </c>
      <c r="O281" s="9"/>
      <c r="P281" s="9"/>
      <c r="Q281" s="9"/>
      <c r="R281" s="9"/>
      <c r="S281" s="9" t="s">
        <v>779</v>
      </c>
      <c r="T281" s="9" t="s">
        <v>780</v>
      </c>
      <c r="U281" s="9" t="s">
        <v>781</v>
      </c>
      <c r="V281" s="30" t="s">
        <v>3880</v>
      </c>
      <c r="W281" s="9">
        <v>2</v>
      </c>
      <c r="X281" s="48">
        <f>INDEX(table1,MATCH($K281,'Tham chiếu'!$A$3:$A$13,1),MATCH(DS!$L281,'Tham chiếu'!$B$2:$M$2,1))</f>
        <v>50</v>
      </c>
      <c r="Y281" s="9">
        <v>2</v>
      </c>
      <c r="Z281" s="48">
        <f>INDEX(table1,MATCH($K281,'Tham chiếu'!$A$3:$A$13,1),MATCH(DS!$L281,'Tham chiếu'!$B$2:$M$2,1))</f>
        <v>50</v>
      </c>
      <c r="AA281" s="9">
        <v>1</v>
      </c>
      <c r="AB281" s="50" t="str">
        <f>INDEX(table2,MATCH($K281,'Tham chiếu'!$A$17:$A$25,1),MATCH(DS!$L281,'Tham chiếu'!$B$16:$S$16,1))</f>
        <v>2A</v>
      </c>
      <c r="AC281" s="9"/>
      <c r="AD281" s="73" t="str">
        <f>INDEX(table4,MATCH($K281,'Tham chiếu'!$A$41:$A$49,1),MATCH(DS!$L281,'Tham chiếu'!$B$40:$T$40,1))</f>
        <v>2A</v>
      </c>
      <c r="AE281" s="9">
        <v>1</v>
      </c>
      <c r="AF281" s="74" t="str">
        <f>INDEX(table3,MATCH($K281,'Tham chiếu'!$A$29:$A$37,1),MATCH(DS!$L281,'Tham chiếu'!$B$28:$T$28,1))</f>
        <v>2A</v>
      </c>
      <c r="AG281" s="9">
        <v>1</v>
      </c>
      <c r="AH281" s="48">
        <f>INDEX(table5,MATCH($K281,'Tham chiếu'!$A$53:$A$61,1),MATCH(DS!$L281,'Tham chiếu'!$B$52:$T$52,1))</f>
        <v>3</v>
      </c>
      <c r="AI281" s="9"/>
      <c r="AJ281" s="48">
        <f>INDEX(table5,MATCH($K281,'Tham chiếu'!$A$53:$A$61,1),MATCH(DS!$L281,'Tham chiếu'!$B$52:$T$52,1))</f>
        <v>3</v>
      </c>
      <c r="AK281" s="9">
        <v>2</v>
      </c>
      <c r="AL281" s="48">
        <f>INDEX(table5,MATCH($K281,'Tham chiếu'!$A$53:$A$61,1),MATCH(DS!$L281,'Tham chiếu'!$B$52:$T$52,1))</f>
        <v>3</v>
      </c>
      <c r="AM281" s="9">
        <v>2</v>
      </c>
      <c r="AN281" s="50" t="str">
        <f>INDEX(table2,MATCH($K281,'Tham chiếu'!$A$17:$A$25,1),MATCH(DS!$L281,'Tham chiếu'!$B$16:$S$16,1))</f>
        <v>2A</v>
      </c>
      <c r="AO281" s="9">
        <v>2</v>
      </c>
      <c r="AP281" s="48" t="str">
        <f>INDEX(table3,MATCH($K281,'Tham chiếu'!$A$29:$A$37,1),MATCH(DS!$L281,'Tham chiếu'!$B$28:$T$28,1))</f>
        <v>2A</v>
      </c>
      <c r="AQ281" s="48"/>
      <c r="AR281" s="77">
        <f>INDEX(table7,MATCH($K281,'Tham chiếu'!$A$78:$A$87,1),MATCH(DS!$L281,'Tham chiếu'!$B$77:$T$77,1))</f>
        <v>1</v>
      </c>
      <c r="AS281" s="9"/>
      <c r="AT281" s="48"/>
      <c r="AU281" s="57">
        <f t="shared" si="58"/>
        <v>2348000</v>
      </c>
      <c r="AV281" s="58">
        <v>1090000</v>
      </c>
      <c r="AW281" s="59" t="b">
        <f t="shared" si="52"/>
        <v>0</v>
      </c>
    </row>
    <row r="282" spans="1:49" ht="27.6" customHeight="1" x14ac:dyDescent="0.25">
      <c r="A282" s="3">
        <v>277</v>
      </c>
      <c r="B282" s="9" t="s">
        <v>123</v>
      </c>
      <c r="C282" s="9" t="s">
        <v>199</v>
      </c>
      <c r="D282" s="9" t="s">
        <v>200</v>
      </c>
      <c r="E282" s="9" t="str">
        <f t="shared" si="55"/>
        <v>Nguyễn Đạt Nam Khôi</v>
      </c>
      <c r="F282" s="9" t="b">
        <f t="shared" si="59"/>
        <v>0</v>
      </c>
      <c r="G282" s="9" t="s">
        <v>201</v>
      </c>
      <c r="H282" s="9" t="str">
        <f t="shared" si="60"/>
        <v>2017</v>
      </c>
      <c r="I282" s="9" t="s">
        <v>18</v>
      </c>
      <c r="J282" s="9" t="str">
        <f t="shared" si="56"/>
        <v>1CI9</v>
      </c>
      <c r="K282" s="48">
        <v>120</v>
      </c>
      <c r="L282" s="48">
        <v>26</v>
      </c>
      <c r="M282" s="9" t="s">
        <v>36</v>
      </c>
      <c r="N282" s="9" t="s">
        <v>156</v>
      </c>
      <c r="O282" s="9"/>
      <c r="P282" s="9"/>
      <c r="Q282" s="9"/>
      <c r="R282" s="9"/>
      <c r="S282" s="9" t="s">
        <v>202</v>
      </c>
      <c r="T282" s="9" t="s">
        <v>203</v>
      </c>
      <c r="U282" s="9" t="s">
        <v>204</v>
      </c>
      <c r="V282" s="30" t="s">
        <v>3813</v>
      </c>
      <c r="W282" s="9">
        <v>1</v>
      </c>
      <c r="X282" s="48">
        <f>INDEX(table1,MATCH($K282,'Tham chiếu'!$A$3:$A$13,1),MATCH(DS!$L282,'Tham chiếu'!$B$2:$M$2,1))</f>
        <v>50</v>
      </c>
      <c r="Y282" s="9">
        <v>2</v>
      </c>
      <c r="Z282" s="48">
        <f>INDEX(table1,MATCH($K282,'Tham chiếu'!$A$3:$A$13,1),MATCH(DS!$L282,'Tham chiếu'!$B$2:$M$2,1))</f>
        <v>50</v>
      </c>
      <c r="AA282" s="9">
        <v>2</v>
      </c>
      <c r="AB282" s="50" t="str">
        <f>INDEX(table2,MATCH($K282,'Tham chiếu'!$A$17:$A$25,1),MATCH(DS!$L282,'Tham chiếu'!$B$16:$S$16,1))</f>
        <v>2A</v>
      </c>
      <c r="AC282" s="9"/>
      <c r="AD282" s="73" t="str">
        <f>INDEX(table4,MATCH($K282,'Tham chiếu'!$A$41:$A$49,1),MATCH(DS!$L282,'Tham chiếu'!$B$40:$T$40,1))</f>
        <v>2B</v>
      </c>
      <c r="AE282" s="9">
        <v>2</v>
      </c>
      <c r="AF282" s="74" t="str">
        <f>INDEX(table3,MATCH($K282,'Tham chiếu'!$A$29:$A$37,1),MATCH(DS!$L282,'Tham chiếu'!$B$28:$T$28,1))</f>
        <v>2A</v>
      </c>
      <c r="AG282" s="9">
        <v>1</v>
      </c>
      <c r="AH282" s="48">
        <f>INDEX(table5,MATCH($K282,'Tham chiếu'!$A$53:$A$61,1),MATCH(DS!$L282,'Tham chiếu'!$B$52:$T$52,1))</f>
        <v>3</v>
      </c>
      <c r="AI282" s="9">
        <v>3</v>
      </c>
      <c r="AJ282" s="48">
        <f>INDEX(table5,MATCH($K282,'Tham chiếu'!$A$53:$A$61,1),MATCH(DS!$L282,'Tham chiếu'!$B$52:$T$52,1))</f>
        <v>3</v>
      </c>
      <c r="AK282" s="9">
        <v>1</v>
      </c>
      <c r="AL282" s="48">
        <f>INDEX(table5,MATCH($K282,'Tham chiếu'!$A$53:$A$61,1),MATCH(DS!$L282,'Tham chiếu'!$B$52:$T$52,1))</f>
        <v>3</v>
      </c>
      <c r="AM282" s="9">
        <v>1</v>
      </c>
      <c r="AN282" s="50" t="str">
        <f>INDEX(table2,MATCH($K282,'Tham chiếu'!$A$17:$A$25,1),MATCH(DS!$L282,'Tham chiếu'!$B$16:$S$16,1))</f>
        <v>2A</v>
      </c>
      <c r="AO282" s="9">
        <v>1</v>
      </c>
      <c r="AP282" s="48" t="str">
        <f>INDEX(table3,MATCH($K282,'Tham chiếu'!$A$29:$A$37,1),MATCH(DS!$L282,'Tham chiếu'!$B$28:$T$28,1))</f>
        <v>2A</v>
      </c>
      <c r="AQ282" s="48">
        <v>1</v>
      </c>
      <c r="AR282" s="77">
        <f>INDEX(table7,MATCH($K282,'Tham chiếu'!$A$78:$A$87,1),MATCH(DS!$L282,'Tham chiếu'!$B$77:$T$77,1))</f>
        <v>2</v>
      </c>
      <c r="AS282" s="9"/>
      <c r="AT282" s="48"/>
      <c r="AU282" s="57">
        <f t="shared" si="58"/>
        <v>3043000</v>
      </c>
      <c r="AV282" s="58">
        <v>1626000</v>
      </c>
      <c r="AW282" s="59" t="b">
        <f t="shared" si="52"/>
        <v>0</v>
      </c>
    </row>
    <row r="283" spans="1:49" ht="27.6" customHeight="1" x14ac:dyDescent="0.25">
      <c r="A283" s="3">
        <v>278</v>
      </c>
      <c r="B283" s="9" t="s">
        <v>123</v>
      </c>
      <c r="C283" s="9" t="s">
        <v>824</v>
      </c>
      <c r="D283" s="9" t="s">
        <v>200</v>
      </c>
      <c r="E283" s="9" t="str">
        <f t="shared" si="55"/>
        <v>Trần Mạnh Khôi</v>
      </c>
      <c r="F283" s="9" t="b">
        <f t="shared" si="59"/>
        <v>0</v>
      </c>
      <c r="G283" s="9" t="s">
        <v>825</v>
      </c>
      <c r="H283" s="9" t="str">
        <f t="shared" si="60"/>
        <v>2017</v>
      </c>
      <c r="I283" s="9" t="s">
        <v>18</v>
      </c>
      <c r="J283" s="9" t="str">
        <f t="shared" si="56"/>
        <v>1CI9</v>
      </c>
      <c r="K283" s="48">
        <v>138</v>
      </c>
      <c r="L283" s="48">
        <v>20</v>
      </c>
      <c r="M283" s="9" t="s">
        <v>36</v>
      </c>
      <c r="N283" s="9" t="s">
        <v>156</v>
      </c>
      <c r="O283" s="9"/>
      <c r="P283" s="9"/>
      <c r="Q283" s="9"/>
      <c r="R283" s="9"/>
      <c r="S283" s="9" t="s">
        <v>826</v>
      </c>
      <c r="T283" s="9" t="s">
        <v>827</v>
      </c>
      <c r="U283" s="9" t="s">
        <v>828</v>
      </c>
      <c r="V283" s="30" t="s">
        <v>3881</v>
      </c>
      <c r="W283" s="9">
        <v>1</v>
      </c>
      <c r="X283" s="48">
        <f>INDEX(table1,MATCH($K283,'Tham chiếu'!$A$3:$A$13,1),MATCH(DS!$L283,'Tham chiếu'!$B$2:$M$2,1))</f>
        <v>58</v>
      </c>
      <c r="Y283" s="9">
        <v>1</v>
      </c>
      <c r="Z283" s="48">
        <f>INDEX(table1,MATCH($K283,'Tham chiếu'!$A$3:$A$13,1),MATCH(DS!$L283,'Tham chiếu'!$B$2:$M$2,1))</f>
        <v>58</v>
      </c>
      <c r="AA283" s="9">
        <v>2</v>
      </c>
      <c r="AB283" s="50" t="str">
        <f>INDEX(table2,MATCH($K283,'Tham chiếu'!$A$17:$A$25,1),MATCH(DS!$L283,'Tham chiếu'!$B$16:$S$16,1))</f>
        <v>2B</v>
      </c>
      <c r="AC283" s="9"/>
      <c r="AD283" s="73">
        <f>INDEX(table4,MATCH($K283,'Tham chiếu'!$A$41:$A$49,1),MATCH(DS!$L283,'Tham chiếu'!$B$40:$T$40,1))</f>
        <v>4</v>
      </c>
      <c r="AE283" s="9">
        <v>1</v>
      </c>
      <c r="AF283" s="74">
        <f>INDEX(table3,MATCH($K283,'Tham chiếu'!$A$29:$A$37,1),MATCH(DS!$L283,'Tham chiếu'!$B$28:$T$28,1))</f>
        <v>3</v>
      </c>
      <c r="AG283" s="9">
        <v>1</v>
      </c>
      <c r="AH283" s="48">
        <f>INDEX(table5,MATCH($K283,'Tham chiếu'!$A$53:$A$61,1),MATCH(DS!$L283,'Tham chiếu'!$B$52:$T$52,1))</f>
        <v>4</v>
      </c>
      <c r="AI283" s="9">
        <v>2</v>
      </c>
      <c r="AJ283" s="48">
        <f>INDEX(table5,MATCH($K283,'Tham chiếu'!$A$53:$A$61,1),MATCH(DS!$L283,'Tham chiếu'!$B$52:$T$52,1))</f>
        <v>4</v>
      </c>
      <c r="AK283" s="9">
        <v>1</v>
      </c>
      <c r="AL283" s="48">
        <f>INDEX(table5,MATCH($K283,'Tham chiếu'!$A$53:$A$61,1),MATCH(DS!$L283,'Tham chiếu'!$B$52:$T$52,1))</f>
        <v>4</v>
      </c>
      <c r="AM283" s="9">
        <v>1</v>
      </c>
      <c r="AN283" s="50" t="str">
        <f>INDEX(table2,MATCH($K283,'Tham chiếu'!$A$17:$A$25,1),MATCH(DS!$L283,'Tham chiếu'!$B$16:$S$16,1))</f>
        <v>2B</v>
      </c>
      <c r="AO283" s="9">
        <v>1</v>
      </c>
      <c r="AP283" s="48">
        <f>INDEX(table3,MATCH($K283,'Tham chiếu'!$A$29:$A$37,1),MATCH(DS!$L283,'Tham chiếu'!$B$28:$T$28,1))</f>
        <v>3</v>
      </c>
      <c r="AQ283" s="48">
        <v>1</v>
      </c>
      <c r="AR283" s="77">
        <f>INDEX(table7,MATCH($K283,'Tham chiếu'!$A$78:$A$87,1),MATCH(DS!$L283,'Tham chiếu'!$B$77:$T$77,1))</f>
        <v>2</v>
      </c>
      <c r="AS283" s="9"/>
      <c r="AT283" s="48"/>
      <c r="AU283" s="57">
        <f t="shared" si="58"/>
        <v>2444000</v>
      </c>
      <c r="AV283" s="58">
        <v>2166000</v>
      </c>
      <c r="AW283" s="59" t="b">
        <f t="shared" si="52"/>
        <v>0</v>
      </c>
    </row>
    <row r="284" spans="1:49" ht="27.6" customHeight="1" x14ac:dyDescent="0.25">
      <c r="A284" s="3">
        <v>279</v>
      </c>
      <c r="B284" s="9" t="s">
        <v>123</v>
      </c>
      <c r="C284" s="9" t="s">
        <v>934</v>
      </c>
      <c r="D284" s="9" t="s">
        <v>325</v>
      </c>
      <c r="E284" s="9" t="str">
        <f t="shared" si="55"/>
        <v>Nguyễn Linh Lâm</v>
      </c>
      <c r="F284" s="9" t="b">
        <f t="shared" si="59"/>
        <v>0</v>
      </c>
      <c r="G284" s="9" t="s">
        <v>1057</v>
      </c>
      <c r="H284" s="9" t="str">
        <f t="shared" si="60"/>
        <v>2017</v>
      </c>
      <c r="I284" s="9" t="s">
        <v>44</v>
      </c>
      <c r="J284" s="9" t="str">
        <f t="shared" si="56"/>
        <v>1CI9</v>
      </c>
      <c r="K284" s="48">
        <v>120</v>
      </c>
      <c r="L284" s="48">
        <v>20</v>
      </c>
      <c r="M284" s="9" t="s">
        <v>36</v>
      </c>
      <c r="N284" s="9" t="s">
        <v>156</v>
      </c>
      <c r="O284" s="9"/>
      <c r="P284" s="9"/>
      <c r="Q284" s="9"/>
      <c r="R284" s="9"/>
      <c r="S284" s="9" t="s">
        <v>1058</v>
      </c>
      <c r="T284" s="9" t="s">
        <v>1059</v>
      </c>
      <c r="U284" s="9" t="s">
        <v>1060</v>
      </c>
      <c r="V284" s="30" t="s">
        <v>3882</v>
      </c>
      <c r="W284" s="9">
        <v>1</v>
      </c>
      <c r="X284" s="48">
        <f>INDEX(table1,MATCH($K284,'Tham chiếu'!$A$3:$A$13,1),MATCH(DS!$L284,'Tham chiếu'!$B$2:$M$2,1))</f>
        <v>50</v>
      </c>
      <c r="Y284" s="9">
        <v>1</v>
      </c>
      <c r="Z284" s="48">
        <f>INDEX(table1,MATCH($K284,'Tham chiếu'!$A$3:$A$13,1),MATCH(DS!$L284,'Tham chiếu'!$B$2:$M$2,1))</f>
        <v>50</v>
      </c>
      <c r="AA284" s="9"/>
      <c r="AB284" s="50"/>
      <c r="AC284" s="9">
        <v>3</v>
      </c>
      <c r="AD284" s="73" t="str">
        <f>INDEX(table4,MATCH($K284,'Tham chiếu'!$A$41:$A$49,1),MATCH(DS!$L284,'Tham chiếu'!$B$40:$T$40,1))</f>
        <v>2A</v>
      </c>
      <c r="AE284" s="9"/>
      <c r="AF284" s="74"/>
      <c r="AG284" s="9">
        <v>2</v>
      </c>
      <c r="AH284" s="48">
        <f>INDEX(table5,MATCH($K284,'Tham chiếu'!$A$53:$A$61,1),MATCH(DS!$L284,'Tham chiếu'!$B$52:$T$52,1))</f>
        <v>2</v>
      </c>
      <c r="AI284" s="9">
        <v>2</v>
      </c>
      <c r="AJ284" s="48">
        <f>INDEX(table5,MATCH($K284,'Tham chiếu'!$A$53:$A$61,1),MATCH(DS!$L284,'Tham chiếu'!$B$52:$T$52,1))</f>
        <v>2</v>
      </c>
      <c r="AK284" s="9">
        <v>1</v>
      </c>
      <c r="AL284" s="48">
        <f>INDEX(table5,MATCH($K284,'Tham chiếu'!$A$53:$A$61,1),MATCH(DS!$L284,'Tham chiếu'!$B$52:$T$52,1))</f>
        <v>2</v>
      </c>
      <c r="AM284" s="9">
        <v>1</v>
      </c>
      <c r="AN284" s="50" t="str">
        <f>INDEX(table2,MATCH($K284,'Tham chiếu'!$A$17:$A$25,1),MATCH(DS!$L284,'Tham chiếu'!$B$16:$S$16,1))</f>
        <v>2A</v>
      </c>
      <c r="AO284" s="9">
        <v>1</v>
      </c>
      <c r="AP284" s="48" t="str">
        <f>INDEX(table3,MATCH($K284,'Tham chiếu'!$A$29:$A$37,1),MATCH(DS!$L284,'Tham chiếu'!$B$28:$T$28,1))</f>
        <v>2A</v>
      </c>
      <c r="AQ284" s="48">
        <v>1</v>
      </c>
      <c r="AR284" s="77">
        <f>INDEX(table7,MATCH($K284,'Tham chiếu'!$A$78:$A$87,1),MATCH(DS!$L284,'Tham chiếu'!$B$77:$T$77,1))</f>
        <v>1</v>
      </c>
      <c r="AS284" s="9"/>
      <c r="AT284" s="48"/>
      <c r="AU284" s="57">
        <f t="shared" si="58"/>
        <v>2417000</v>
      </c>
      <c r="AV284" s="58">
        <v>2381000</v>
      </c>
      <c r="AW284" s="59" t="b">
        <f t="shared" si="52"/>
        <v>0</v>
      </c>
    </row>
    <row r="285" spans="1:49" ht="27.6" customHeight="1" x14ac:dyDescent="0.25">
      <c r="A285" s="3">
        <v>280</v>
      </c>
      <c r="B285" s="9" t="s">
        <v>123</v>
      </c>
      <c r="C285" s="9" t="s">
        <v>2396</v>
      </c>
      <c r="D285" s="9" t="s">
        <v>34</v>
      </c>
      <c r="E285" s="9" t="str">
        <f t="shared" ref="E285:E297" si="61">C285&amp;" "&amp;D285</f>
        <v>Hoàng Nhật Minh</v>
      </c>
      <c r="F285" s="9" t="b">
        <f t="shared" si="59"/>
        <v>0</v>
      </c>
      <c r="G285" s="9" t="s">
        <v>2361</v>
      </c>
      <c r="H285" s="9" t="str">
        <f t="shared" si="60"/>
        <v>2017</v>
      </c>
      <c r="I285" s="9" t="s">
        <v>44</v>
      </c>
      <c r="J285" s="9" t="str">
        <f t="shared" ref="J285:J297" si="62">N285&amp;O285&amp;P285&amp;Q285&amp;R285</f>
        <v>1CI9</v>
      </c>
      <c r="K285" s="9">
        <v>121</v>
      </c>
      <c r="L285" s="9">
        <v>31</v>
      </c>
      <c r="M285" s="9" t="s">
        <v>36</v>
      </c>
      <c r="N285" s="9" t="s">
        <v>156</v>
      </c>
      <c r="O285" s="9"/>
      <c r="P285" s="9"/>
      <c r="Q285" s="9"/>
      <c r="R285" s="9"/>
      <c r="S285" s="9" t="s">
        <v>2790</v>
      </c>
      <c r="T285" s="9" t="s">
        <v>2791</v>
      </c>
      <c r="U285" s="9" t="s">
        <v>2792</v>
      </c>
      <c r="V285" s="30" t="s">
        <v>3883</v>
      </c>
      <c r="W285" s="48">
        <v>1</v>
      </c>
      <c r="X285" s="48">
        <f>INDEX(table1,MATCH($K285,'Tham chiếu'!$A$3:$A$13,1),MATCH(DS!$L285,'Tham chiếu'!$B$2:$M$2,1))</f>
        <v>58</v>
      </c>
      <c r="Y285" s="49">
        <v>2</v>
      </c>
      <c r="Z285" s="48">
        <f>INDEX(table1,MATCH($K285,'Tham chiếu'!$A$3:$A$13,1),MATCH(DS!$L285,'Tham chiếu'!$B$2:$M$2,1))</f>
        <v>58</v>
      </c>
      <c r="AA285" s="50"/>
      <c r="AB285" s="50"/>
      <c r="AC285" s="53">
        <v>2</v>
      </c>
      <c r="AD285" s="73">
        <f>INDEX(table4,MATCH($K285,'Tham chiếu'!$A$41:$A$49,1),MATCH(DS!$L285,'Tham chiếu'!$B$40:$T$40,1))</f>
        <v>3</v>
      </c>
      <c r="AE285" s="54"/>
      <c r="AF285" s="74"/>
      <c r="AG285" s="48"/>
      <c r="AH285" s="48"/>
      <c r="AI285" s="49">
        <v>1</v>
      </c>
      <c r="AJ285" s="48">
        <f>INDEX(table5,MATCH($K285,'Tham chiếu'!$A$53:$A$61,1),MATCH(DS!$L285,'Tham chiếu'!$B$52:$T$52,1))</f>
        <v>3</v>
      </c>
      <c r="AK285" s="53">
        <v>1</v>
      </c>
      <c r="AL285" s="48">
        <f>INDEX(table5,MATCH($K285,'Tham chiếu'!$A$53:$A$61,1),MATCH(DS!$L285,'Tham chiếu'!$B$52:$T$52,1))</f>
        <v>3</v>
      </c>
      <c r="AM285" s="50">
        <v>1</v>
      </c>
      <c r="AN285" s="50" t="str">
        <f>INDEX(table2,MATCH($K285,'Tham chiếu'!$A$17:$A$25,1),MATCH(DS!$L285,'Tham chiếu'!$B$16:$S$16,1))</f>
        <v>3A</v>
      </c>
      <c r="AO285" s="54"/>
      <c r="AP285" s="48"/>
      <c r="AQ285" s="48">
        <v>1</v>
      </c>
      <c r="AR285" s="77">
        <f>INDEX(table7,MATCH($K285,'Tham chiếu'!$A$78:$A$87,1),MATCH(DS!$L285,'Tham chiếu'!$B$77:$T$77,1))</f>
        <v>2</v>
      </c>
      <c r="AS285" s="49"/>
      <c r="AT285" s="48"/>
      <c r="AU285" s="57">
        <f t="shared" si="58"/>
        <v>1740000</v>
      </c>
      <c r="AV285" s="58">
        <v>574000</v>
      </c>
      <c r="AW285" s="59" t="b">
        <f t="shared" si="52"/>
        <v>0</v>
      </c>
    </row>
    <row r="286" spans="1:49" ht="27.6" customHeight="1" x14ac:dyDescent="0.25">
      <c r="A286" s="3">
        <v>281</v>
      </c>
      <c r="B286" s="9" t="s">
        <v>123</v>
      </c>
      <c r="C286" s="9" t="s">
        <v>1013</v>
      </c>
      <c r="D286" s="9" t="s">
        <v>1014</v>
      </c>
      <c r="E286" s="9" t="str">
        <f t="shared" si="61"/>
        <v>LÊ TRÀ MY</v>
      </c>
      <c r="F286" s="9" t="b">
        <f t="shared" si="59"/>
        <v>0</v>
      </c>
      <c r="G286" s="9" t="s">
        <v>1015</v>
      </c>
      <c r="H286" s="9" t="str">
        <f t="shared" si="60"/>
        <v>2017</v>
      </c>
      <c r="I286" s="9" t="s">
        <v>44</v>
      </c>
      <c r="J286" s="9" t="str">
        <f t="shared" si="62"/>
        <v>1CI9</v>
      </c>
      <c r="K286" s="9">
        <v>125</v>
      </c>
      <c r="L286" s="9">
        <v>28</v>
      </c>
      <c r="M286" s="9" t="s">
        <v>36</v>
      </c>
      <c r="N286" s="9" t="s">
        <v>156</v>
      </c>
      <c r="O286" s="9"/>
      <c r="P286" s="9"/>
      <c r="Q286" s="9"/>
      <c r="R286" s="9"/>
      <c r="S286" s="9" t="s">
        <v>1016</v>
      </c>
      <c r="T286" s="9" t="s">
        <v>1017</v>
      </c>
      <c r="U286" s="9" t="s">
        <v>1018</v>
      </c>
      <c r="V286" s="30" t="s">
        <v>3884</v>
      </c>
      <c r="W286" s="48">
        <v>1</v>
      </c>
      <c r="X286" s="48">
        <f>INDEX(table1,MATCH($K286,'Tham chiếu'!$A$3:$A$13,1),MATCH(DS!$L286,'Tham chiếu'!$B$2:$M$2,1))</f>
        <v>55</v>
      </c>
      <c r="Y286" s="49">
        <v>1</v>
      </c>
      <c r="Z286" s="48">
        <f>INDEX(table1,MATCH($K286,'Tham chiếu'!$A$3:$A$13,1),MATCH(DS!$L286,'Tham chiếu'!$B$2:$M$2,1))</f>
        <v>55</v>
      </c>
      <c r="AA286" s="50"/>
      <c r="AB286" s="50"/>
      <c r="AC286" s="53">
        <v>3</v>
      </c>
      <c r="AD286" s="73" t="str">
        <f>INDEX(table4,MATCH($K286,'Tham chiếu'!$A$41:$A$49,1),MATCH(DS!$L286,'Tham chiếu'!$B$40:$T$40,1))</f>
        <v>3A</v>
      </c>
      <c r="AE286" s="54"/>
      <c r="AF286" s="74"/>
      <c r="AG286" s="48">
        <v>1</v>
      </c>
      <c r="AH286" s="48">
        <f>INDEX(table5,MATCH($K286,'Tham chiếu'!$A$53:$A$61,1),MATCH(DS!$L286,'Tham chiếu'!$B$52:$T$52,1))</f>
        <v>3</v>
      </c>
      <c r="AI286" s="49">
        <v>3</v>
      </c>
      <c r="AJ286" s="48">
        <f>INDEX(table5,MATCH($K286,'Tham chiếu'!$A$53:$A$61,1),MATCH(DS!$L286,'Tham chiếu'!$B$52:$T$52,1))</f>
        <v>3</v>
      </c>
      <c r="AK286" s="53">
        <v>1</v>
      </c>
      <c r="AL286" s="48">
        <f>INDEX(table5,MATCH($K286,'Tham chiếu'!$A$53:$A$61,1),MATCH(DS!$L286,'Tham chiếu'!$B$52:$T$52,1))</f>
        <v>3</v>
      </c>
      <c r="AM286" s="50">
        <v>1</v>
      </c>
      <c r="AN286" s="50" t="str">
        <f>INDEX(table2,MATCH($K286,'Tham chiếu'!$A$17:$A$25,1),MATCH(DS!$L286,'Tham chiếu'!$B$16:$S$16,1))</f>
        <v>3A</v>
      </c>
      <c r="AO286" s="54">
        <v>1</v>
      </c>
      <c r="AP286" s="48" t="str">
        <f>INDEX(table3,MATCH($K286,'Tham chiếu'!$A$29:$A$37,1),MATCH(DS!$L286,'Tham chiếu'!$B$28:$T$28,1))</f>
        <v>3A</v>
      </c>
      <c r="AQ286" s="48">
        <v>1</v>
      </c>
      <c r="AR286" s="77">
        <f>INDEX(table7,MATCH($K286,'Tham chiếu'!$A$78:$A$87,1),MATCH(DS!$L286,'Tham chiếu'!$B$77:$T$77,1))</f>
        <v>2</v>
      </c>
      <c r="AS286" s="49">
        <v>1</v>
      </c>
      <c r="AT286" s="48">
        <f>INDEX(table6,MATCH($K286,'Tham chiếu'!$A$65:$A$74,1),MATCH(DS!$L286,'Tham chiếu'!$B$64:$T$64,1))</f>
        <v>3</v>
      </c>
      <c r="AU286" s="57">
        <f t="shared" si="58"/>
        <v>2776000</v>
      </c>
      <c r="AV286" s="58">
        <v>999000</v>
      </c>
      <c r="AW286" s="59" t="b">
        <f t="shared" si="52"/>
        <v>0</v>
      </c>
    </row>
    <row r="287" spans="1:49" ht="27.6" customHeight="1" x14ac:dyDescent="0.25">
      <c r="A287" s="3">
        <v>282</v>
      </c>
      <c r="B287" s="9" t="s">
        <v>2364</v>
      </c>
      <c r="C287" s="9" t="s">
        <v>2238</v>
      </c>
      <c r="D287" s="9" t="s">
        <v>3531</v>
      </c>
      <c r="E287" s="9" t="str">
        <f t="shared" si="61"/>
        <v>Đỗ Nhật mỹ</v>
      </c>
      <c r="F287" s="9" t="e">
        <f>E287=#REF!</f>
        <v>#REF!</v>
      </c>
      <c r="G287" s="9" t="s">
        <v>3532</v>
      </c>
      <c r="H287" s="9"/>
      <c r="I287" s="9" t="s">
        <v>44</v>
      </c>
      <c r="J287" s="9" t="str">
        <f t="shared" si="62"/>
        <v>1CI9</v>
      </c>
      <c r="K287" s="9">
        <v>120</v>
      </c>
      <c r="L287" s="9">
        <v>22</v>
      </c>
      <c r="M287" s="9" t="s">
        <v>36</v>
      </c>
      <c r="N287" s="9" t="s">
        <v>156</v>
      </c>
      <c r="O287" s="9"/>
      <c r="P287" s="9"/>
      <c r="Q287" s="9"/>
      <c r="R287" s="9"/>
      <c r="S287" s="9" t="s">
        <v>3528</v>
      </c>
      <c r="T287" s="9" t="s">
        <v>3529</v>
      </c>
      <c r="U287" s="9" t="s">
        <v>3530</v>
      </c>
      <c r="V287" s="30" t="s">
        <v>4299</v>
      </c>
      <c r="W287" s="48">
        <v>1</v>
      </c>
      <c r="X287" s="48">
        <f>INDEX(table1,MATCH($K287,'Tham chiếu'!$A$3:$A$13,1),MATCH(DS!$L287,'Tham chiếu'!$B$2:$M$2,1))</f>
        <v>50</v>
      </c>
      <c r="Y287" s="49">
        <v>1</v>
      </c>
      <c r="Z287" s="48">
        <f>INDEX(table1,MATCH($K287,'Tham chiếu'!$A$3:$A$13,1),MATCH(DS!$L287,'Tham chiếu'!$B$2:$M$2,1))</f>
        <v>50</v>
      </c>
      <c r="AA287" s="50"/>
      <c r="AB287" s="50"/>
      <c r="AC287" s="53">
        <v>2</v>
      </c>
      <c r="AD287" s="73" t="str">
        <f>INDEX(table4,MATCH($K287,'Tham chiếu'!$A$41:$A$49,1),MATCH(DS!$L287,'Tham chiếu'!$B$40:$T$40,1))</f>
        <v>2A</v>
      </c>
      <c r="AE287" s="54"/>
      <c r="AF287" s="74"/>
      <c r="AG287" s="48">
        <v>1</v>
      </c>
      <c r="AH287" s="48">
        <f>INDEX(table5,MATCH($K287,'Tham chiếu'!$A$53:$A$61,1),MATCH(DS!$L287,'Tham chiếu'!$B$52:$T$52,1))</f>
        <v>2</v>
      </c>
      <c r="AI287" s="49">
        <v>1</v>
      </c>
      <c r="AJ287" s="48">
        <f>INDEX(table5,MATCH($K287,'Tham chiếu'!$A$53:$A$61,1),MATCH(DS!$L287,'Tham chiếu'!$B$52:$T$52,1))</f>
        <v>2</v>
      </c>
      <c r="AK287" s="50">
        <v>1</v>
      </c>
      <c r="AL287" s="48">
        <f>INDEX(table5,MATCH($K287,'Tham chiếu'!$A$53:$A$61,1),MATCH(DS!$L287,'Tham chiếu'!$B$52:$T$52,1))</f>
        <v>2</v>
      </c>
      <c r="AM287" s="53">
        <v>1</v>
      </c>
      <c r="AN287" s="50" t="str">
        <f>INDEX(table2,MATCH($K287,'Tham chiếu'!$A$17:$A$25,1),MATCH(DS!$L287,'Tham chiếu'!$B$16:$S$16,1))</f>
        <v>2A</v>
      </c>
      <c r="AO287" s="54">
        <v>1</v>
      </c>
      <c r="AP287" s="48" t="str">
        <f>INDEX(table3,MATCH($K287,'Tham chiếu'!$A$29:$A$37,1),MATCH(DS!$L287,'Tham chiếu'!$B$28:$T$28,1))</f>
        <v>2A</v>
      </c>
      <c r="AQ287" s="48">
        <v>1</v>
      </c>
      <c r="AR287" s="77">
        <f>INDEX(table7,MATCH($K287,'Tham chiếu'!$A$78:$A$87,1),MATCH(DS!$L287,'Tham chiếu'!$B$77:$T$77,1))</f>
        <v>1</v>
      </c>
      <c r="AS287" s="49"/>
      <c r="AT287" s="48"/>
      <c r="AU287" s="57">
        <f t="shared" si="58"/>
        <v>1855000</v>
      </c>
      <c r="AV287" s="58">
        <v>3160000</v>
      </c>
      <c r="AW287" s="59" t="b">
        <f t="shared" si="52"/>
        <v>0</v>
      </c>
    </row>
    <row r="288" spans="1:49" ht="27.6" customHeight="1" x14ac:dyDescent="0.25">
      <c r="A288" s="3">
        <v>283</v>
      </c>
      <c r="B288" s="9" t="s">
        <v>123</v>
      </c>
      <c r="C288" s="9" t="s">
        <v>1336</v>
      </c>
      <c r="D288" s="9" t="s">
        <v>97</v>
      </c>
      <c r="E288" s="9" t="str">
        <f t="shared" si="61"/>
        <v>Nghiêm Bá Khánh Ngọc</v>
      </c>
      <c r="F288" s="9" t="b">
        <f t="shared" ref="F288:F297" si="63">E288=E289</f>
        <v>0</v>
      </c>
      <c r="G288" s="9" t="s">
        <v>1337</v>
      </c>
      <c r="H288" s="9" t="str">
        <f t="shared" ref="H288:H293" si="64">RIGHT(G288,4)</f>
        <v>2017</v>
      </c>
      <c r="I288" s="9" t="s">
        <v>44</v>
      </c>
      <c r="J288" s="9" t="str">
        <f t="shared" si="62"/>
        <v>1CI9</v>
      </c>
      <c r="K288" s="48">
        <v>122</v>
      </c>
      <c r="L288" s="48">
        <v>29</v>
      </c>
      <c r="M288" s="9" t="s">
        <v>36</v>
      </c>
      <c r="N288" s="9" t="s">
        <v>156</v>
      </c>
      <c r="O288" s="9"/>
      <c r="P288" s="9"/>
      <c r="Q288" s="9"/>
      <c r="R288" s="9"/>
      <c r="S288" s="9" t="s">
        <v>1338</v>
      </c>
      <c r="T288" s="9" t="s">
        <v>1339</v>
      </c>
      <c r="U288" s="9" t="s">
        <v>1340</v>
      </c>
      <c r="V288" s="30" t="s">
        <v>3745</v>
      </c>
      <c r="W288" s="9">
        <v>1</v>
      </c>
      <c r="X288" s="48">
        <f>INDEX(table1,MATCH($K288,'Tham chiếu'!$A$3:$A$13,1),MATCH(DS!$L288,'Tham chiếu'!$B$2:$M$2,1))</f>
        <v>55</v>
      </c>
      <c r="Y288" s="9">
        <v>1</v>
      </c>
      <c r="Z288" s="48">
        <f>INDEX(table1,MATCH($K288,'Tham chiếu'!$A$3:$A$13,1),MATCH(DS!$L288,'Tham chiếu'!$B$2:$M$2,1))</f>
        <v>55</v>
      </c>
      <c r="AA288" s="9"/>
      <c r="AB288" s="50"/>
      <c r="AC288" s="9">
        <v>2</v>
      </c>
      <c r="AD288" s="73" t="str">
        <f>INDEX(table4,MATCH($K288,'Tham chiếu'!$A$41:$A$49,1),MATCH(DS!$L288,'Tham chiếu'!$B$40:$T$40,1))</f>
        <v>2B</v>
      </c>
      <c r="AE288" s="9"/>
      <c r="AF288" s="74"/>
      <c r="AG288" s="9"/>
      <c r="AH288" s="48"/>
      <c r="AI288" s="9">
        <v>2</v>
      </c>
      <c r="AJ288" s="48">
        <f>INDEX(table5,MATCH($K288,'Tham chiếu'!$A$53:$A$61,1),MATCH(DS!$L288,'Tham chiếu'!$B$52:$T$52,1))</f>
        <v>3</v>
      </c>
      <c r="AK288" s="9">
        <v>1</v>
      </c>
      <c r="AL288" s="48">
        <f>INDEX(table5,MATCH($K288,'Tham chiếu'!$A$53:$A$61,1),MATCH(DS!$L288,'Tham chiếu'!$B$52:$T$52,1))</f>
        <v>3</v>
      </c>
      <c r="AM288" s="9">
        <v>1</v>
      </c>
      <c r="AN288" s="50">
        <f>INDEX(table2,MATCH($K288,'Tham chiếu'!$A$17:$A$25,1),MATCH(DS!$L288,'Tham chiếu'!$B$16:$S$16,1))</f>
        <v>3</v>
      </c>
      <c r="AO288" s="9">
        <v>1</v>
      </c>
      <c r="AP288" s="48" t="str">
        <f>INDEX(table3,MATCH($K288,'Tham chiếu'!$A$29:$A$37,1),MATCH(DS!$L288,'Tham chiếu'!$B$28:$T$28,1))</f>
        <v>2B</v>
      </c>
      <c r="AQ288" s="48">
        <v>1</v>
      </c>
      <c r="AR288" s="77">
        <f>INDEX(table7,MATCH($K288,'Tham chiếu'!$A$78:$A$87,1),MATCH(DS!$L288,'Tham chiếu'!$B$77:$T$77,1))</f>
        <v>2</v>
      </c>
      <c r="AS288" s="9">
        <v>1</v>
      </c>
      <c r="AT288" s="48">
        <f>INDEX(table6,MATCH($K288,'Tham chiếu'!$A$65:$A$74,1),MATCH(DS!$L288,'Tham chiếu'!$B$64:$T$64,1))</f>
        <v>3</v>
      </c>
      <c r="AU288" s="57">
        <f t="shared" si="58"/>
        <v>2214000</v>
      </c>
      <c r="AV288" s="58">
        <v>2793000</v>
      </c>
      <c r="AW288" s="59" t="b">
        <f t="shared" si="52"/>
        <v>0</v>
      </c>
    </row>
    <row r="289" spans="1:49" ht="27.6" customHeight="1" x14ac:dyDescent="0.25">
      <c r="A289" s="3">
        <v>284</v>
      </c>
      <c r="B289" s="9" t="s">
        <v>123</v>
      </c>
      <c r="C289" s="9" t="s">
        <v>1603</v>
      </c>
      <c r="D289" s="9" t="s">
        <v>58</v>
      </c>
      <c r="E289" s="9" t="str">
        <f t="shared" si="61"/>
        <v>Phạm Đình Nguyên</v>
      </c>
      <c r="F289" s="9" t="b">
        <f t="shared" si="63"/>
        <v>0</v>
      </c>
      <c r="G289" s="9" t="s">
        <v>1604</v>
      </c>
      <c r="H289" s="9" t="str">
        <f t="shared" si="64"/>
        <v>2017</v>
      </c>
      <c r="I289" s="9" t="s">
        <v>18</v>
      </c>
      <c r="J289" s="9" t="str">
        <f t="shared" si="62"/>
        <v>1CI9</v>
      </c>
      <c r="K289" s="48">
        <v>127</v>
      </c>
      <c r="L289" s="48">
        <v>27</v>
      </c>
      <c r="M289" s="9" t="s">
        <v>36</v>
      </c>
      <c r="N289" s="9" t="s">
        <v>156</v>
      </c>
      <c r="O289" s="9"/>
      <c r="P289" s="9"/>
      <c r="Q289" s="9"/>
      <c r="R289" s="9"/>
      <c r="S289" s="9" t="s">
        <v>1605</v>
      </c>
      <c r="T289" s="9" t="s">
        <v>1606</v>
      </c>
      <c r="U289" s="9" t="s">
        <v>1607</v>
      </c>
      <c r="V289" s="30" t="s">
        <v>3731</v>
      </c>
      <c r="W289" s="9">
        <v>1</v>
      </c>
      <c r="X289" s="48">
        <f>INDEX(table1,MATCH($K289,'Tham chiếu'!$A$3:$A$13,1),MATCH(DS!$L289,'Tham chiếu'!$B$2:$M$2,1))</f>
        <v>55</v>
      </c>
      <c r="Y289" s="9">
        <v>1</v>
      </c>
      <c r="Z289" s="48">
        <f>INDEX(table1,MATCH($K289,'Tham chiếu'!$A$3:$A$13,1),MATCH(DS!$L289,'Tham chiếu'!$B$2:$M$2,1))</f>
        <v>55</v>
      </c>
      <c r="AA289" s="9">
        <v>1</v>
      </c>
      <c r="AB289" s="50" t="str">
        <f>INDEX(table2,MATCH($K289,'Tham chiếu'!$A$17:$A$25,1),MATCH(DS!$L289,'Tham chiếu'!$B$16:$S$16,1))</f>
        <v>2B</v>
      </c>
      <c r="AC289" s="9"/>
      <c r="AD289" s="73">
        <f>INDEX(table4,MATCH($K289,'Tham chiếu'!$A$41:$A$49,1),MATCH(DS!$L289,'Tham chiếu'!$B$40:$T$40,1))</f>
        <v>3</v>
      </c>
      <c r="AE289" s="9">
        <v>1</v>
      </c>
      <c r="AF289" s="74" t="str">
        <f>INDEX(table3,MATCH($K289,'Tham chiếu'!$A$29:$A$37,1),MATCH(DS!$L289,'Tham chiếu'!$B$28:$T$28,1))</f>
        <v>3A</v>
      </c>
      <c r="AG289" s="9">
        <v>1</v>
      </c>
      <c r="AH289" s="48">
        <f>INDEX(table5,MATCH($K289,'Tham chiếu'!$A$53:$A$61,1),MATCH(DS!$L289,'Tham chiếu'!$B$52:$T$52,1))</f>
        <v>3</v>
      </c>
      <c r="AI289" s="9">
        <v>1</v>
      </c>
      <c r="AJ289" s="48">
        <f>INDEX(table5,MATCH($K289,'Tham chiếu'!$A$53:$A$61,1),MATCH(DS!$L289,'Tham chiếu'!$B$52:$T$52,1))</f>
        <v>3</v>
      </c>
      <c r="AK289" s="9">
        <v>1</v>
      </c>
      <c r="AL289" s="48">
        <f>INDEX(table5,MATCH($K289,'Tham chiếu'!$A$53:$A$61,1),MATCH(DS!$L289,'Tham chiếu'!$B$52:$T$52,1))</f>
        <v>3</v>
      </c>
      <c r="AM289" s="9">
        <v>1</v>
      </c>
      <c r="AN289" s="50" t="str">
        <f>INDEX(table2,MATCH($K289,'Tham chiếu'!$A$17:$A$25,1),MATCH(DS!$L289,'Tham chiếu'!$B$16:$S$16,1))</f>
        <v>2B</v>
      </c>
      <c r="AO289" s="9">
        <v>1</v>
      </c>
      <c r="AP289" s="48" t="str">
        <f>INDEX(table3,MATCH($K289,'Tham chiếu'!$A$29:$A$37,1),MATCH(DS!$L289,'Tham chiếu'!$B$28:$T$28,1))</f>
        <v>3A</v>
      </c>
      <c r="AQ289" s="48">
        <v>1</v>
      </c>
      <c r="AR289" s="77">
        <f>INDEX(table7,MATCH($K289,'Tham chiếu'!$A$78:$A$87,1),MATCH(DS!$L289,'Tham chiếu'!$B$77:$T$77,1))</f>
        <v>2</v>
      </c>
      <c r="AS289" s="9">
        <v>1</v>
      </c>
      <c r="AT289" s="48">
        <f>INDEX(table6,MATCH($K289,'Tham chiếu'!$A$65:$A$74,1),MATCH(DS!$L289,'Tham chiếu'!$B$64:$T$64,1))</f>
        <v>3</v>
      </c>
      <c r="AU289" s="57">
        <f t="shared" si="58"/>
        <v>2352000</v>
      </c>
      <c r="AV289" s="58">
        <v>1667000</v>
      </c>
      <c r="AW289" s="59" t="b">
        <f t="shared" si="52"/>
        <v>0</v>
      </c>
    </row>
    <row r="290" spans="1:49" ht="27.6" customHeight="1" x14ac:dyDescent="0.25">
      <c r="A290" s="3">
        <v>285</v>
      </c>
      <c r="B290" s="9" t="s">
        <v>123</v>
      </c>
      <c r="C290" s="9" t="s">
        <v>881</v>
      </c>
      <c r="D290" s="9" t="s">
        <v>882</v>
      </c>
      <c r="E290" s="9" t="str">
        <f t="shared" si="61"/>
        <v>NGUYỄN LÊ MINH NHẬT</v>
      </c>
      <c r="F290" s="9" t="b">
        <f t="shared" si="63"/>
        <v>0</v>
      </c>
      <c r="G290" s="9" t="s">
        <v>353</v>
      </c>
      <c r="H290" s="9" t="str">
        <f t="shared" si="64"/>
        <v>2017</v>
      </c>
      <c r="I290" s="9" t="s">
        <v>18</v>
      </c>
      <c r="J290" s="9" t="str">
        <f t="shared" si="62"/>
        <v>1CI9</v>
      </c>
      <c r="K290" s="48">
        <v>120</v>
      </c>
      <c r="L290" s="48">
        <v>19</v>
      </c>
      <c r="M290" s="9" t="s">
        <v>36</v>
      </c>
      <c r="N290" s="9" t="s">
        <v>156</v>
      </c>
      <c r="O290" s="9"/>
      <c r="P290" s="9"/>
      <c r="Q290" s="9"/>
      <c r="R290" s="9"/>
      <c r="S290" s="9" t="s">
        <v>883</v>
      </c>
      <c r="T290" s="9" t="s">
        <v>884</v>
      </c>
      <c r="U290" s="9" t="s">
        <v>885</v>
      </c>
      <c r="V290" s="30" t="s">
        <v>3830</v>
      </c>
      <c r="W290" s="9">
        <v>1</v>
      </c>
      <c r="X290" s="48">
        <f>INDEX(table1,MATCH($K29,'Tham chiếu'!$A$3:$A$13,1),MATCH(DS!$L29,'Tham chiếu'!$B$2:$M$2,1))</f>
        <v>55</v>
      </c>
      <c r="Y290" s="9">
        <v>1</v>
      </c>
      <c r="Z290" s="48">
        <f>INDEX(table1,MATCH($K290,'Tham chiếu'!$A$3:$A$13,1),MATCH(DS!$L290,'Tham chiếu'!$B$2:$M$2,1))</f>
        <v>50</v>
      </c>
      <c r="AA290" s="9">
        <v>1</v>
      </c>
      <c r="AB290" s="50" t="str">
        <f>INDEX(table2,MATCH($K290,'Tham chiếu'!$A$17:$A$25,1),MATCH(DS!$L290,'Tham chiếu'!$B$16:$S$16,1))</f>
        <v>2A</v>
      </c>
      <c r="AC290" s="9"/>
      <c r="AD290" s="73" t="str">
        <f>INDEX(table4,MATCH($K290,'Tham chiếu'!$A$41:$A$49,1),MATCH(DS!$L290,'Tham chiếu'!$B$40:$T$40,1))</f>
        <v>2A</v>
      </c>
      <c r="AE290" s="9">
        <v>1</v>
      </c>
      <c r="AF290" s="74" t="str">
        <f>INDEX(table3,MATCH($K290,'Tham chiếu'!$A$29:$A$37,1),MATCH(DS!$L290,'Tham chiếu'!$B$28:$T$28,1))</f>
        <v>2A</v>
      </c>
      <c r="AG290" s="9">
        <v>1</v>
      </c>
      <c r="AH290" s="48">
        <f>INDEX(table5,MATCH($K290,'Tham chiếu'!$A$53:$A$61,1),MATCH(DS!$L290,'Tham chiếu'!$B$52:$T$52,1))</f>
        <v>2</v>
      </c>
      <c r="AI290" s="9">
        <v>2</v>
      </c>
      <c r="AJ290" s="48">
        <f>INDEX(table5,MATCH($K290,'Tham chiếu'!$A$53:$A$61,1),MATCH(DS!$L290,'Tham chiếu'!$B$52:$T$52,1))</f>
        <v>2</v>
      </c>
      <c r="AK290" s="9">
        <v>1</v>
      </c>
      <c r="AL290" s="48">
        <f>INDEX(table5,MATCH($K290,'Tham chiếu'!$A$53:$A$61,1),MATCH(DS!$L290,'Tham chiếu'!$B$52:$T$52,1))</f>
        <v>2</v>
      </c>
      <c r="AM290" s="9">
        <v>1</v>
      </c>
      <c r="AN290" s="50" t="str">
        <f>INDEX(table2,MATCH($K290,'Tham chiếu'!$A$17:$A$25,1),MATCH(DS!$L290,'Tham chiếu'!$B$16:$S$16,1))</f>
        <v>2A</v>
      </c>
      <c r="AO290" s="9">
        <v>1</v>
      </c>
      <c r="AP290" s="48" t="str">
        <f>INDEX(table3,MATCH($K290,'Tham chiếu'!$A$29:$A$37,1),MATCH(DS!$L290,'Tham chiếu'!$B$28:$T$28,1))</f>
        <v>2A</v>
      </c>
      <c r="AQ290" s="48">
        <v>1</v>
      </c>
      <c r="AR290" s="77">
        <f>INDEX(table7,MATCH($K290,'Tham chiếu'!$A$78:$A$87,1),MATCH(DS!$L290,'Tham chiếu'!$B$77:$T$77,1))</f>
        <v>1</v>
      </c>
      <c r="AS290" s="9"/>
      <c r="AT290" s="48"/>
      <c r="AU290" s="57">
        <f t="shared" si="58"/>
        <v>2166000</v>
      </c>
      <c r="AV290" s="58">
        <v>754000</v>
      </c>
      <c r="AW290" s="59" t="b">
        <f t="shared" si="52"/>
        <v>0</v>
      </c>
    </row>
    <row r="291" spans="1:49" ht="27.6" customHeight="1" x14ac:dyDescent="0.25">
      <c r="A291" s="3">
        <v>286</v>
      </c>
      <c r="B291" s="9" t="s">
        <v>123</v>
      </c>
      <c r="C291" s="9" t="s">
        <v>1782</v>
      </c>
      <c r="D291" s="9" t="s">
        <v>178</v>
      </c>
      <c r="E291" s="9" t="str">
        <f t="shared" si="61"/>
        <v>Phạm Quốc Phong</v>
      </c>
      <c r="F291" s="9" t="b">
        <f t="shared" si="63"/>
        <v>0</v>
      </c>
      <c r="G291" s="9" t="s">
        <v>1783</v>
      </c>
      <c r="H291" s="9" t="str">
        <f t="shared" si="64"/>
        <v>2017</v>
      </c>
      <c r="I291" s="9" t="s">
        <v>18</v>
      </c>
      <c r="J291" s="9" t="str">
        <f t="shared" si="62"/>
        <v>1CI9</v>
      </c>
      <c r="K291" s="48">
        <v>120</v>
      </c>
      <c r="L291" s="48">
        <v>28</v>
      </c>
      <c r="M291" s="9" t="s">
        <v>36</v>
      </c>
      <c r="N291" s="9" t="s">
        <v>156</v>
      </c>
      <c r="O291" s="9"/>
      <c r="P291" s="9"/>
      <c r="Q291" s="9"/>
      <c r="R291" s="9"/>
      <c r="S291" s="9" t="s">
        <v>1784</v>
      </c>
      <c r="T291" s="9" t="s">
        <v>1785</v>
      </c>
      <c r="U291" s="9" t="s">
        <v>1786</v>
      </c>
      <c r="V291" s="30" t="s">
        <v>3706</v>
      </c>
      <c r="W291" s="9">
        <v>1</v>
      </c>
      <c r="X291" s="48">
        <f>INDEX(table1,MATCH($K291,'Tham chiếu'!$A$3:$A$13,1),MATCH(DS!$L291,'Tham chiếu'!$B$2:$M$2,1))</f>
        <v>55</v>
      </c>
      <c r="Y291" s="9">
        <v>1</v>
      </c>
      <c r="Z291" s="48">
        <f>INDEX(table1,MATCH($K291,'Tham chiếu'!$A$3:$A$13,1),MATCH(DS!$L291,'Tham chiếu'!$B$2:$M$2,1))</f>
        <v>55</v>
      </c>
      <c r="AA291" s="9">
        <v>1</v>
      </c>
      <c r="AB291" s="50">
        <f>INDEX(table2,MATCH($K291,'Tham chiếu'!$A$17:$A$25,1),MATCH(DS!$L291,'Tham chiếu'!$B$16:$S$16,1))</f>
        <v>3</v>
      </c>
      <c r="AC291" s="9"/>
      <c r="AD291" s="73" t="str">
        <f>INDEX(table4,MATCH($K291,'Tham chiếu'!$A$41:$A$49,1),MATCH(DS!$L291,'Tham chiếu'!$B$40:$T$40,1))</f>
        <v>2B</v>
      </c>
      <c r="AE291" s="9">
        <v>2</v>
      </c>
      <c r="AF291" s="74" t="str">
        <f>INDEX(table3,MATCH($K291,'Tham chiếu'!$A$29:$A$37,1),MATCH(DS!$L291,'Tham chiếu'!$B$28:$T$28,1))</f>
        <v>2B</v>
      </c>
      <c r="AG291" s="9">
        <v>1</v>
      </c>
      <c r="AH291" s="48">
        <f>INDEX(table5,MATCH($K291,'Tham chiếu'!$A$53:$A$61,1),MATCH(DS!$L291,'Tham chiếu'!$B$52:$T$52,1))</f>
        <v>3</v>
      </c>
      <c r="AI291" s="9">
        <v>2</v>
      </c>
      <c r="AJ291" s="48">
        <f>INDEX(table5,MATCH($K291,'Tham chiếu'!$A$53:$A$61,1),MATCH(DS!$L291,'Tham chiếu'!$B$52:$T$52,1))</f>
        <v>3</v>
      </c>
      <c r="AK291" s="9">
        <v>1</v>
      </c>
      <c r="AL291" s="48">
        <f>INDEX(table5,MATCH($K291,'Tham chiếu'!$A$53:$A$61,1),MATCH(DS!$L291,'Tham chiếu'!$B$52:$T$52,1))</f>
        <v>3</v>
      </c>
      <c r="AM291" s="9">
        <v>1</v>
      </c>
      <c r="AN291" s="50">
        <f>INDEX(table2,MATCH($K291,'Tham chiếu'!$A$17:$A$25,1),MATCH(DS!$L291,'Tham chiếu'!$B$16:$S$16,1))</f>
        <v>3</v>
      </c>
      <c r="AO291" s="9">
        <v>1</v>
      </c>
      <c r="AP291" s="48" t="str">
        <f>INDEX(table3,MATCH($K291,'Tham chiếu'!$A$29:$A$37,1),MATCH(DS!$L291,'Tham chiếu'!$B$28:$T$28,1))</f>
        <v>2B</v>
      </c>
      <c r="AQ291" s="48">
        <v>1</v>
      </c>
      <c r="AR291" s="77">
        <f>INDEX(table7,MATCH($K291,'Tham chiếu'!$A$78:$A$87,1),MATCH(DS!$L291,'Tham chiếu'!$B$77:$T$77,1))</f>
        <v>2</v>
      </c>
      <c r="AS291" s="9">
        <v>1</v>
      </c>
      <c r="AT291" s="48">
        <f>INDEX(table6,MATCH($K291,'Tham chiếu'!$A$65:$A$74,1),MATCH(DS!$L291,'Tham chiếu'!$B$64:$T$64,1))</f>
        <v>3</v>
      </c>
      <c r="AU291" s="57">
        <f t="shared" si="58"/>
        <v>2751000</v>
      </c>
      <c r="AV291" s="58">
        <v>3224000</v>
      </c>
      <c r="AW291" s="59" t="b">
        <f t="shared" si="52"/>
        <v>0</v>
      </c>
    </row>
    <row r="292" spans="1:49" ht="27.6" customHeight="1" x14ac:dyDescent="0.25">
      <c r="A292" s="3">
        <v>287</v>
      </c>
      <c r="B292" s="9" t="s">
        <v>123</v>
      </c>
      <c r="C292" s="9" t="s">
        <v>2021</v>
      </c>
      <c r="D292" s="9" t="s">
        <v>2022</v>
      </c>
      <c r="E292" s="9" t="str">
        <f t="shared" si="61"/>
        <v>Nguyễn Gia Thanh Tú</v>
      </c>
      <c r="F292" s="9" t="b">
        <f t="shared" si="63"/>
        <v>0</v>
      </c>
      <c r="G292" s="9" t="s">
        <v>1679</v>
      </c>
      <c r="H292" s="9" t="str">
        <f t="shared" si="64"/>
        <v>2017</v>
      </c>
      <c r="I292" s="9" t="s">
        <v>44</v>
      </c>
      <c r="J292" s="9" t="str">
        <f t="shared" si="62"/>
        <v>1CI9</v>
      </c>
      <c r="K292" s="48">
        <v>125</v>
      </c>
      <c r="L292" s="48">
        <v>23</v>
      </c>
      <c r="M292" s="9" t="s">
        <v>36</v>
      </c>
      <c r="N292" s="9" t="s">
        <v>156</v>
      </c>
      <c r="O292" s="9"/>
      <c r="P292" s="9"/>
      <c r="Q292" s="9"/>
      <c r="R292" s="9"/>
      <c r="S292" s="9" t="s">
        <v>2023</v>
      </c>
      <c r="T292" s="9" t="s">
        <v>2024</v>
      </c>
      <c r="U292" s="9" t="s">
        <v>2025</v>
      </c>
      <c r="V292" s="30" t="s">
        <v>3758</v>
      </c>
      <c r="W292" s="9">
        <v>1</v>
      </c>
      <c r="X292" s="48">
        <f>INDEX(table1,MATCH($K292,'Tham chiếu'!$A$3:$A$13,1),MATCH(DS!$L292,'Tham chiếu'!$B$2:$M$2,1))</f>
        <v>55</v>
      </c>
      <c r="Y292" s="9">
        <v>1</v>
      </c>
      <c r="Z292" s="48">
        <f>INDEX(table1,MATCH($K292,'Tham chiếu'!$A$3:$A$13,1),MATCH(DS!$L292,'Tham chiếu'!$B$2:$M$2,1))</f>
        <v>55</v>
      </c>
      <c r="AA292" s="9"/>
      <c r="AB292" s="50"/>
      <c r="AC292" s="9">
        <v>3</v>
      </c>
      <c r="AD292" s="73">
        <f>INDEX(table4,MATCH($K292,'Tham chiếu'!$A$41:$A$49,1),MATCH(DS!$L292,'Tham chiếu'!$B$40:$T$40,1))</f>
        <v>3</v>
      </c>
      <c r="AE292" s="9"/>
      <c r="AF292" s="74"/>
      <c r="AG292" s="9">
        <v>1</v>
      </c>
      <c r="AH292" s="48">
        <f>INDEX(table5,MATCH($K292,'Tham chiếu'!$A$53:$A$61,1),MATCH(DS!$L292,'Tham chiếu'!$B$52:$T$52,1))</f>
        <v>3</v>
      </c>
      <c r="AI292" s="9">
        <v>2</v>
      </c>
      <c r="AJ292" s="48">
        <f>INDEX(table5,MATCH($K292,'Tham chiếu'!$A$53:$A$61,1),MATCH(DS!$L292,'Tham chiếu'!$B$52:$T$52,1))</f>
        <v>3</v>
      </c>
      <c r="AK292" s="9">
        <v>1</v>
      </c>
      <c r="AL292" s="48">
        <f>INDEX(table5,MATCH($K292,'Tham chiếu'!$A$53:$A$61,1),MATCH(DS!$L292,'Tham chiếu'!$B$52:$T$52,1))</f>
        <v>3</v>
      </c>
      <c r="AM292" s="9">
        <v>1</v>
      </c>
      <c r="AN292" s="50" t="str">
        <f>INDEX(table2,MATCH($K292,'Tham chiếu'!$A$17:$A$25,1),MATCH(DS!$L292,'Tham chiếu'!$B$16:$S$16,1))</f>
        <v>2B</v>
      </c>
      <c r="AO292" s="9">
        <v>1</v>
      </c>
      <c r="AP292" s="48" t="str">
        <f>INDEX(table3,MATCH($K292,'Tham chiếu'!$A$29:$A$37,1),MATCH(DS!$L292,'Tham chiếu'!$B$28:$T$28,1))</f>
        <v>2B</v>
      </c>
      <c r="AQ292" s="48">
        <v>1</v>
      </c>
      <c r="AR292" s="77">
        <f>INDEX(table7,MATCH($K292,'Tham chiếu'!$A$78:$A$87,1),MATCH(DS!$L292,'Tham chiếu'!$B$77:$T$77,1))</f>
        <v>2</v>
      </c>
      <c r="AS292" s="9">
        <v>1</v>
      </c>
      <c r="AT292" s="48">
        <f>INDEX(table6,MATCH($K292,'Tham chiếu'!$A$65:$A$74,1),MATCH(DS!$L292,'Tham chiếu'!$B$64:$T$64,1))</f>
        <v>3</v>
      </c>
      <c r="AU292" s="57">
        <f t="shared" si="58"/>
        <v>2592000</v>
      </c>
      <c r="AV292" s="58">
        <v>2014000</v>
      </c>
      <c r="AW292" s="59" t="b">
        <f t="shared" si="52"/>
        <v>0</v>
      </c>
    </row>
    <row r="293" spans="1:49" ht="27.6" customHeight="1" x14ac:dyDescent="0.25">
      <c r="A293" s="3">
        <v>288</v>
      </c>
      <c r="B293" s="9" t="s">
        <v>123</v>
      </c>
      <c r="C293" s="9" t="s">
        <v>834</v>
      </c>
      <c r="D293" s="9" t="s">
        <v>674</v>
      </c>
      <c r="E293" s="9" t="str">
        <f t="shared" si="61"/>
        <v>Nguyễn Gia Vinh</v>
      </c>
      <c r="F293" s="9" t="b">
        <f t="shared" si="63"/>
        <v>0</v>
      </c>
      <c r="G293" s="9" t="s">
        <v>1827</v>
      </c>
      <c r="H293" s="9" t="str">
        <f t="shared" si="64"/>
        <v>2017</v>
      </c>
      <c r="I293" s="9" t="s">
        <v>18</v>
      </c>
      <c r="J293" s="9" t="str">
        <f t="shared" si="62"/>
        <v>1CI9</v>
      </c>
      <c r="K293" s="9">
        <v>116</v>
      </c>
      <c r="L293" s="9">
        <v>26</v>
      </c>
      <c r="M293" s="9" t="s">
        <v>36</v>
      </c>
      <c r="N293" s="9" t="s">
        <v>156</v>
      </c>
      <c r="O293" s="9"/>
      <c r="P293" s="9"/>
      <c r="Q293" s="9"/>
      <c r="R293" s="9"/>
      <c r="S293" s="9" t="s">
        <v>1828</v>
      </c>
      <c r="T293" s="9" t="s">
        <v>1829</v>
      </c>
      <c r="U293" s="9" t="s">
        <v>1830</v>
      </c>
      <c r="V293" s="30" t="s">
        <v>3740</v>
      </c>
      <c r="W293" s="48">
        <v>1</v>
      </c>
      <c r="X293" s="48">
        <f>INDEX(table1,MATCH($K293,'Tham chiếu'!$A$3:$A$13,1),MATCH(DS!$L293,'Tham chiếu'!$B$2:$M$2,1))</f>
        <v>50</v>
      </c>
      <c r="Y293" s="49">
        <v>1</v>
      </c>
      <c r="Z293" s="48">
        <f>INDEX(table1,MATCH($K293,'Tham chiếu'!$A$3:$A$13,1),MATCH(DS!$L293,'Tham chiếu'!$B$2:$M$2,1))</f>
        <v>50</v>
      </c>
      <c r="AA293" s="50">
        <v>1</v>
      </c>
      <c r="AB293" s="50" t="str">
        <f>INDEX(table2,MATCH($K293,'Tham chiếu'!$A$17:$A$25,1),MATCH(DS!$L293,'Tham chiếu'!$B$16:$S$16,1))</f>
        <v>2A</v>
      </c>
      <c r="AC293" s="53"/>
      <c r="AD293" s="73" t="str">
        <f>INDEX(table4,MATCH($K293,'Tham chiếu'!$A$41:$A$49,1),MATCH(DS!$L293,'Tham chiếu'!$B$40:$T$40,1))</f>
        <v>2B</v>
      </c>
      <c r="AE293" s="54">
        <v>2</v>
      </c>
      <c r="AF293" s="74" t="str">
        <f>INDEX(table3,MATCH($K293,'Tham chiếu'!$A$29:$A$37,1),MATCH(DS!$L293,'Tham chiếu'!$B$28:$T$28,1))</f>
        <v>2B</v>
      </c>
      <c r="AG293" s="48">
        <v>1</v>
      </c>
      <c r="AH293" s="48">
        <f>INDEX(table5,MATCH($K293,'Tham chiếu'!$A$53:$A$61,1),MATCH(DS!$L293,'Tham chiếu'!$B$52:$T$52,1))</f>
        <v>2</v>
      </c>
      <c r="AI293" s="49">
        <v>2</v>
      </c>
      <c r="AJ293" s="48">
        <f>INDEX(table5,MATCH($K293,'Tham chiếu'!$A$53:$A$61,1),MATCH(DS!$L293,'Tham chiếu'!$B$52:$T$52,1))</f>
        <v>2</v>
      </c>
      <c r="AK293" s="53">
        <v>1</v>
      </c>
      <c r="AL293" s="48">
        <f>INDEX(table5,MATCH($K293,'Tham chiếu'!$A$53:$A$61,1),MATCH(DS!$L293,'Tham chiếu'!$B$52:$T$52,1))</f>
        <v>2</v>
      </c>
      <c r="AM293" s="50">
        <v>1</v>
      </c>
      <c r="AN293" s="50" t="str">
        <f>INDEX(table2,MATCH($K293,'Tham chiếu'!$A$17:$A$25,1),MATCH(DS!$L293,'Tham chiếu'!$B$16:$S$16,1))</f>
        <v>2A</v>
      </c>
      <c r="AO293" s="54">
        <v>1</v>
      </c>
      <c r="AP293" s="48" t="str">
        <f>INDEX(table3,MATCH($K293,'Tham chiếu'!$A$29:$A$37,1),MATCH(DS!$L293,'Tham chiếu'!$B$28:$T$28,1))</f>
        <v>2B</v>
      </c>
      <c r="AQ293" s="48">
        <v>1</v>
      </c>
      <c r="AR293" s="77">
        <f>INDEX(table7,MATCH($K293,'Tham chiếu'!$A$78:$A$87,1),MATCH(DS!$L293,'Tham chiếu'!$B$77:$T$77,1))</f>
        <v>1</v>
      </c>
      <c r="AS293" s="49"/>
      <c r="AT293" s="48"/>
      <c r="AU293" s="57">
        <f t="shared" si="58"/>
        <v>2381000</v>
      </c>
      <c r="AV293" s="58">
        <v>478000</v>
      </c>
      <c r="AW293" s="59" t="b">
        <f t="shared" si="52"/>
        <v>0</v>
      </c>
    </row>
    <row r="294" spans="1:49" ht="27.6" customHeight="1" x14ac:dyDescent="0.25">
      <c r="A294" s="3">
        <v>289</v>
      </c>
      <c r="B294" s="9" t="s">
        <v>2364</v>
      </c>
      <c r="C294" s="9" t="s">
        <v>3685</v>
      </c>
      <c r="D294" s="9" t="s">
        <v>166</v>
      </c>
      <c r="E294" s="9" t="str">
        <f t="shared" si="61"/>
        <v>Lương Thục Anh</v>
      </c>
      <c r="F294" s="9" t="b">
        <f t="shared" si="63"/>
        <v>0</v>
      </c>
      <c r="G294" s="9" t="s">
        <v>1684</v>
      </c>
      <c r="H294" s="9"/>
      <c r="I294" s="9" t="s">
        <v>44</v>
      </c>
      <c r="J294" s="9" t="str">
        <f t="shared" si="62"/>
        <v>2CI1</v>
      </c>
      <c r="K294" s="9">
        <v>122</v>
      </c>
      <c r="L294" s="9">
        <v>22.5</v>
      </c>
      <c r="M294" s="9" t="s">
        <v>99</v>
      </c>
      <c r="N294" s="9"/>
      <c r="O294" s="9" t="s">
        <v>308</v>
      </c>
      <c r="P294" s="9"/>
      <c r="Q294" s="9"/>
      <c r="R294" s="9"/>
      <c r="S294" s="9" t="s">
        <v>3686</v>
      </c>
      <c r="T294" s="9" t="s">
        <v>3687</v>
      </c>
      <c r="U294" s="9" t="s">
        <v>3688</v>
      </c>
      <c r="V294" s="62" t="s">
        <v>4272</v>
      </c>
      <c r="W294" s="9"/>
      <c r="X294" s="48"/>
      <c r="Y294" s="9">
        <v>1</v>
      </c>
      <c r="Z294" s="48">
        <f>INDEX(table1,MATCH($K294,'Tham chiếu'!$A$3:$A$13,1),MATCH(DS!$L294,'Tham chiếu'!$B$2:$M$2,1))</f>
        <v>50</v>
      </c>
      <c r="AA294" s="9"/>
      <c r="AB294" s="50"/>
      <c r="AC294" s="9"/>
      <c r="AD294" s="73"/>
      <c r="AE294" s="9"/>
      <c r="AF294" s="74"/>
      <c r="AG294" s="9"/>
      <c r="AH294" s="48"/>
      <c r="AI294" s="9">
        <v>1</v>
      </c>
      <c r="AJ294" s="48">
        <f>INDEX(table5,MATCH($K294,'Tham chiếu'!$A$53:$A$61,1),MATCH(DS!$L294,'Tham chiếu'!$B$52:$T$52,1))</f>
        <v>2</v>
      </c>
      <c r="AK294" s="9">
        <v>1</v>
      </c>
      <c r="AL294" s="48">
        <f>INDEX(table5,MATCH($K294,'Tham chiếu'!$A$53:$A$61,1),MATCH(DS!$L294,'Tham chiếu'!$B$52:$T$52,1))</f>
        <v>2</v>
      </c>
      <c r="AM294" s="9"/>
      <c r="AN294" s="50"/>
      <c r="AO294" s="9">
        <v>1</v>
      </c>
      <c r="AP294" s="48" t="str">
        <f>INDEX(table3,MATCH($K294,'Tham chiếu'!$A$29:$A$37,1),MATCH(DS!$L294,'Tham chiếu'!$B$28:$T$28,1))</f>
        <v>2A</v>
      </c>
      <c r="AQ294" s="48"/>
      <c r="AR294" s="77"/>
      <c r="AS294" s="9">
        <v>1</v>
      </c>
      <c r="AT294" s="48">
        <f>INDEX(table6,MATCH($K294,'Tham chiếu'!$A$65:$A$74,1),MATCH(DS!$L294,'Tham chiếu'!$B$64:$T$64,1))</f>
        <v>2</v>
      </c>
      <c r="AU294" s="57">
        <f t="shared" si="58"/>
        <v>1014000</v>
      </c>
      <c r="AV294" s="58">
        <v>2161000</v>
      </c>
      <c r="AW294" s="59" t="b">
        <f t="shared" si="52"/>
        <v>0</v>
      </c>
    </row>
    <row r="295" spans="1:49" ht="27.6" customHeight="1" x14ac:dyDescent="0.25">
      <c r="A295" s="3">
        <v>290</v>
      </c>
      <c r="B295" s="9" t="s">
        <v>123</v>
      </c>
      <c r="C295" s="9" t="s">
        <v>2398</v>
      </c>
      <c r="D295" s="9" t="s">
        <v>166</v>
      </c>
      <c r="E295" s="9" t="str">
        <f t="shared" si="61"/>
        <v>Nguyễn Phan Anh</v>
      </c>
      <c r="F295" s="9" t="b">
        <f t="shared" si="63"/>
        <v>0</v>
      </c>
      <c r="G295" s="9" t="s">
        <v>2402</v>
      </c>
      <c r="H295" s="9" t="str">
        <f>RIGHT(G295,4)</f>
        <v>2016</v>
      </c>
      <c r="I295" s="9" t="s">
        <v>18</v>
      </c>
      <c r="J295" s="9" t="str">
        <f t="shared" si="62"/>
        <v>2CI1</v>
      </c>
      <c r="K295" s="9">
        <v>128</v>
      </c>
      <c r="L295" s="9">
        <v>28</v>
      </c>
      <c r="M295" s="9" t="s">
        <v>99</v>
      </c>
      <c r="N295" s="9"/>
      <c r="O295" s="9" t="s">
        <v>308</v>
      </c>
      <c r="P295" s="9"/>
      <c r="Q295" s="9"/>
      <c r="R295" s="9"/>
      <c r="S295" s="9" t="s">
        <v>2793</v>
      </c>
      <c r="T295" s="9" t="s">
        <v>2794</v>
      </c>
      <c r="U295" s="9" t="s">
        <v>2795</v>
      </c>
      <c r="V295" s="30" t="s">
        <v>3885</v>
      </c>
      <c r="W295" s="48">
        <v>1</v>
      </c>
      <c r="X295" s="48">
        <f>INDEX(table1,MATCH($K295,'Tham chiếu'!$A$3:$A$13,1),MATCH(DS!$L295,'Tham chiếu'!$B$2:$M$2,1))</f>
        <v>55</v>
      </c>
      <c r="Y295" s="49">
        <v>1</v>
      </c>
      <c r="Z295" s="48">
        <f>INDEX(table1,MATCH($K295,'Tham chiếu'!$A$3:$A$13,1),MATCH(DS!$L295,'Tham chiếu'!$B$2:$M$2,1))</f>
        <v>55</v>
      </c>
      <c r="AA295" s="50">
        <v>2</v>
      </c>
      <c r="AB295" s="50" t="str">
        <f>INDEX(table2,MATCH($K295,'Tham chiếu'!$A$17:$A$25,1),MATCH(DS!$L295,'Tham chiếu'!$B$16:$S$16,1))</f>
        <v>3A</v>
      </c>
      <c r="AC295" s="53"/>
      <c r="AD295" s="73" t="str">
        <f>INDEX(table4,MATCH($K295,'Tham chiếu'!$A$41:$A$49,1),MATCH(DS!$L295,'Tham chiếu'!$B$40:$T$40,1))</f>
        <v>3A</v>
      </c>
      <c r="AE295" s="54">
        <v>2</v>
      </c>
      <c r="AF295" s="74" t="str">
        <f>INDEX(table3,MATCH($K295,'Tham chiếu'!$A$29:$A$37,1),MATCH(DS!$L295,'Tham chiếu'!$B$28:$T$28,1))</f>
        <v>3A</v>
      </c>
      <c r="AG295" s="48">
        <v>2</v>
      </c>
      <c r="AH295" s="48">
        <f>INDEX(table5,MATCH($K295,'Tham chiếu'!$A$53:$A$61,1),MATCH(DS!$L295,'Tham chiếu'!$B$52:$T$52,1))</f>
        <v>3</v>
      </c>
      <c r="AI295" s="49"/>
      <c r="AJ295" s="48">
        <f>INDEX(table5,MATCH($K295,'Tham chiếu'!$A$53:$A$61,1),MATCH(DS!$L295,'Tham chiếu'!$B$52:$T$52,1))</f>
        <v>3</v>
      </c>
      <c r="AK295" s="53">
        <v>2</v>
      </c>
      <c r="AL295" s="48">
        <f>INDEX(table5,MATCH($K295,'Tham chiếu'!$A$53:$A$61,1),MATCH(DS!$L295,'Tham chiếu'!$B$52:$T$52,1))</f>
        <v>3</v>
      </c>
      <c r="AM295" s="50">
        <v>2</v>
      </c>
      <c r="AN295" s="50" t="str">
        <f>INDEX(table2,MATCH($K295,'Tham chiếu'!$A$17:$A$25,1),MATCH(DS!$L295,'Tham chiếu'!$B$16:$S$16,1))</f>
        <v>3A</v>
      </c>
      <c r="AO295" s="54">
        <v>2</v>
      </c>
      <c r="AP295" s="48" t="str">
        <f>INDEX(table3,MATCH($K295,'Tham chiếu'!$A$29:$A$37,1),MATCH(DS!$L295,'Tham chiếu'!$B$28:$T$28,1))</f>
        <v>3A</v>
      </c>
      <c r="AQ295" s="48">
        <v>1</v>
      </c>
      <c r="AR295" s="77">
        <f>INDEX(table7,MATCH($K295,'Tham chiếu'!$A$78:$A$87,1),MATCH(DS!$L295,'Tham chiếu'!$B$77:$T$77,1))</f>
        <v>2</v>
      </c>
      <c r="AS295" s="49">
        <v>1</v>
      </c>
      <c r="AT295" s="48">
        <f>INDEX(table6,MATCH($K295,'Tham chiếu'!$A$65:$A$74,1),MATCH(DS!$L295,'Tham chiếu'!$B$64:$T$64,1))</f>
        <v>3</v>
      </c>
      <c r="AU295" s="57">
        <f t="shared" si="58"/>
        <v>3286000</v>
      </c>
      <c r="AV295" s="58">
        <v>937000</v>
      </c>
      <c r="AW295" s="59" t="b">
        <f t="shared" si="52"/>
        <v>0</v>
      </c>
    </row>
    <row r="296" spans="1:49" ht="27.6" customHeight="1" x14ac:dyDescent="0.25">
      <c r="A296" s="3">
        <v>291</v>
      </c>
      <c r="B296" s="9" t="s">
        <v>16</v>
      </c>
      <c r="C296" s="9" t="s">
        <v>2399</v>
      </c>
      <c r="D296" s="9" t="s">
        <v>166</v>
      </c>
      <c r="E296" s="9" t="str">
        <f t="shared" si="61"/>
        <v>Nguyễn Thuỳ Anh</v>
      </c>
      <c r="F296" s="9" t="b">
        <f t="shared" si="63"/>
        <v>0</v>
      </c>
      <c r="G296" s="9" t="s">
        <v>2403</v>
      </c>
      <c r="H296" s="9" t="str">
        <f>RIGHT(G296,4)</f>
        <v>2016</v>
      </c>
      <c r="I296" s="9" t="s">
        <v>44</v>
      </c>
      <c r="J296" s="9" t="str">
        <f t="shared" si="62"/>
        <v>2CI1</v>
      </c>
      <c r="K296" s="9">
        <v>130</v>
      </c>
      <c r="L296" s="9">
        <v>22</v>
      </c>
      <c r="M296" s="9" t="s">
        <v>99</v>
      </c>
      <c r="N296" s="9"/>
      <c r="O296" s="9" t="s">
        <v>308</v>
      </c>
      <c r="P296" s="9"/>
      <c r="Q296" s="9"/>
      <c r="R296" s="9"/>
      <c r="S296" s="9" t="s">
        <v>2796</v>
      </c>
      <c r="T296" s="9" t="s">
        <v>2797</v>
      </c>
      <c r="U296" s="9" t="s">
        <v>2798</v>
      </c>
      <c r="V296" s="30" t="s">
        <v>3886</v>
      </c>
      <c r="W296" s="48">
        <v>1</v>
      </c>
      <c r="X296" s="48">
        <f>INDEX(table1,MATCH($K296,'Tham chiếu'!$A$3:$A$13,1),MATCH(DS!$L296,'Tham chiếu'!$B$2:$M$2,1))</f>
        <v>55</v>
      </c>
      <c r="Y296" s="49"/>
      <c r="Z296" s="48"/>
      <c r="AA296" s="50"/>
      <c r="AB296" s="50"/>
      <c r="AC296" s="53">
        <v>2</v>
      </c>
      <c r="AD296" s="73">
        <f>INDEX(table4,MATCH($K296,'Tham chiếu'!$A$41:$A$49,1),MATCH(DS!$L296,'Tham chiếu'!$B$40:$T$40,1))</f>
        <v>4</v>
      </c>
      <c r="AE296" s="54"/>
      <c r="AF296" s="74"/>
      <c r="AG296" s="48"/>
      <c r="AH296" s="48"/>
      <c r="AI296" s="49">
        <v>2</v>
      </c>
      <c r="AJ296" s="48">
        <f>INDEX(table5,MATCH($K296,'Tham chiếu'!$A$53:$A$61,1),MATCH(DS!$L296,'Tham chiếu'!$B$52:$T$52,1))</f>
        <v>4</v>
      </c>
      <c r="AK296" s="53">
        <v>1</v>
      </c>
      <c r="AL296" s="48">
        <f>INDEX(table5,MATCH($K296,'Tham chiếu'!$A$53:$A$61,1),MATCH(DS!$L296,'Tham chiếu'!$B$52:$T$52,1))</f>
        <v>4</v>
      </c>
      <c r="AM296" s="50">
        <v>1</v>
      </c>
      <c r="AN296" s="50" t="str">
        <f>INDEX(table2,MATCH($K296,'Tham chiếu'!$A$17:$A$25,1),MATCH(DS!$L296,'Tham chiếu'!$B$16:$S$16,1))</f>
        <v>2B</v>
      </c>
      <c r="AO296" s="54">
        <v>1</v>
      </c>
      <c r="AP296" s="48">
        <f>INDEX(table3,MATCH($K296,'Tham chiếu'!$A$29:$A$37,1),MATCH(DS!$L296,'Tham chiếu'!$B$28:$T$28,1))</f>
        <v>3</v>
      </c>
      <c r="AQ296" s="48">
        <v>1</v>
      </c>
      <c r="AR296" s="77">
        <f>INDEX(table7,MATCH($K296,'Tham chiếu'!$A$78:$A$87,1),MATCH(DS!$L296,'Tham chiếu'!$B$77:$T$77,1))</f>
        <v>2</v>
      </c>
      <c r="AS296" s="49"/>
      <c r="AT296" s="48"/>
      <c r="AU296" s="57">
        <f t="shared" si="58"/>
        <v>1644000</v>
      </c>
      <c r="AV296" s="58">
        <v>1761000</v>
      </c>
      <c r="AW296" s="59" t="b">
        <f t="shared" si="52"/>
        <v>0</v>
      </c>
    </row>
    <row r="297" spans="1:49" ht="27.6" customHeight="1" x14ac:dyDescent="0.25">
      <c r="A297" s="3">
        <v>292</v>
      </c>
      <c r="B297" s="9" t="s">
        <v>123</v>
      </c>
      <c r="C297" s="9" t="s">
        <v>305</v>
      </c>
      <c r="D297" s="9" t="s">
        <v>306</v>
      </c>
      <c r="E297" s="9" t="str">
        <f t="shared" si="61"/>
        <v>Lê Viết Bảo</v>
      </c>
      <c r="F297" s="9" t="b">
        <f t="shared" si="63"/>
        <v>0</v>
      </c>
      <c r="G297" s="9" t="s">
        <v>307</v>
      </c>
      <c r="H297" s="9" t="str">
        <f>RIGHT(G297,4)</f>
        <v>2016</v>
      </c>
      <c r="I297" s="9" t="s">
        <v>18</v>
      </c>
      <c r="J297" s="9" t="str">
        <f t="shared" si="62"/>
        <v>2CI1</v>
      </c>
      <c r="K297" s="48">
        <v>127</v>
      </c>
      <c r="L297" s="48">
        <v>24</v>
      </c>
      <c r="M297" s="9" t="s">
        <v>99</v>
      </c>
      <c r="N297" s="9"/>
      <c r="O297" s="9" t="s">
        <v>308</v>
      </c>
      <c r="P297" s="9"/>
      <c r="Q297" s="9"/>
      <c r="R297" s="9"/>
      <c r="S297" s="9" t="s">
        <v>309</v>
      </c>
      <c r="T297" s="9" t="s">
        <v>310</v>
      </c>
      <c r="U297" s="9" t="s">
        <v>311</v>
      </c>
      <c r="V297" s="30" t="s">
        <v>3887</v>
      </c>
      <c r="W297" s="9">
        <v>1</v>
      </c>
      <c r="X297" s="48">
        <f>INDEX(table1,MATCH($K297,'Tham chiếu'!$A$3:$A$13,1),MATCH(DS!$L297,'Tham chiếu'!$B$2:$M$2,1))</f>
        <v>55</v>
      </c>
      <c r="Y297" s="9">
        <v>1</v>
      </c>
      <c r="Z297" s="48">
        <f>INDEX(table1,MATCH($K297,'Tham chiếu'!$A$3:$A$13,1),MATCH(DS!$L297,'Tham chiếu'!$B$2:$M$2,1))</f>
        <v>55</v>
      </c>
      <c r="AA297" s="9">
        <v>2</v>
      </c>
      <c r="AB297" s="50" t="str">
        <f>INDEX(table2,MATCH($K297,'Tham chiếu'!$A$17:$A$25,1),MATCH(DS!$L297,'Tham chiếu'!$B$16:$S$16,1))</f>
        <v>2B</v>
      </c>
      <c r="AC297" s="9"/>
      <c r="AD297" s="73">
        <f>INDEX(table4,MATCH($K297,'Tham chiếu'!$A$41:$A$49,1),MATCH(DS!$L297,'Tham chiếu'!$B$40:$T$40,1))</f>
        <v>3</v>
      </c>
      <c r="AE297" s="9">
        <v>2</v>
      </c>
      <c r="AF297" s="74" t="str">
        <f>INDEX(table3,MATCH($K297,'Tham chiếu'!$A$29:$A$37,1),MATCH(DS!$L297,'Tham chiếu'!$B$28:$T$28,1))</f>
        <v>2B</v>
      </c>
      <c r="AG297" s="9">
        <v>1</v>
      </c>
      <c r="AH297" s="48">
        <f>INDEX(table5,MATCH($K297,'Tham chiếu'!$A$53:$A$61,1),MATCH(DS!$L297,'Tham chiếu'!$B$52:$T$52,1))</f>
        <v>3</v>
      </c>
      <c r="AI297" s="9">
        <v>1</v>
      </c>
      <c r="AJ297" s="48">
        <f>INDEX(table5,MATCH($K297,'Tham chiếu'!$A$53:$A$61,1),MATCH(DS!$L297,'Tham chiếu'!$B$52:$T$52,1))</f>
        <v>3</v>
      </c>
      <c r="AK297" s="9">
        <v>1</v>
      </c>
      <c r="AL297" s="48">
        <f>INDEX(table5,MATCH($K297,'Tham chiếu'!$A$53:$A$61,1),MATCH(DS!$L297,'Tham chiếu'!$B$52:$T$52,1))</f>
        <v>3</v>
      </c>
      <c r="AM297" s="9">
        <v>1</v>
      </c>
      <c r="AN297" s="50" t="str">
        <f>INDEX(table2,MATCH($K297,'Tham chiếu'!$A$17:$A$25,1),MATCH(DS!$L297,'Tham chiếu'!$B$16:$S$16,1))</f>
        <v>2B</v>
      </c>
      <c r="AO297" s="9">
        <v>1</v>
      </c>
      <c r="AP297" s="48" t="str">
        <f>INDEX(table3,MATCH($K297,'Tham chiếu'!$A$29:$A$37,1),MATCH(DS!$L297,'Tham chiếu'!$B$28:$T$28,1))</f>
        <v>2B</v>
      </c>
      <c r="AQ297" s="48">
        <v>1</v>
      </c>
      <c r="AR297" s="77">
        <f>INDEX(table7,MATCH($K297,'Tham chiếu'!$A$78:$A$87,1),MATCH(DS!$L297,'Tham chiếu'!$B$77:$T$77,1))</f>
        <v>2</v>
      </c>
      <c r="AS297" s="9"/>
      <c r="AT297" s="48"/>
      <c r="AU297" s="57">
        <f t="shared" si="58"/>
        <v>2475000</v>
      </c>
      <c r="AV297" s="58">
        <v>384000</v>
      </c>
      <c r="AW297" s="59" t="b">
        <f t="shared" si="52"/>
        <v>0</v>
      </c>
    </row>
    <row r="298" spans="1:49" ht="27.6" customHeight="1" x14ac:dyDescent="0.25">
      <c r="A298" s="3">
        <v>293</v>
      </c>
      <c r="B298" s="9" t="s">
        <v>4610</v>
      </c>
      <c r="C298" s="9" t="s">
        <v>4628</v>
      </c>
      <c r="D298" s="9" t="s">
        <v>108</v>
      </c>
      <c r="E298" s="9" t="s">
        <v>4629</v>
      </c>
      <c r="F298" s="9"/>
      <c r="G298" s="9" t="s">
        <v>4630</v>
      </c>
      <c r="H298" s="9" t="s">
        <v>4631</v>
      </c>
      <c r="I298" s="9" t="s">
        <v>18</v>
      </c>
      <c r="J298" s="9" t="s">
        <v>308</v>
      </c>
      <c r="K298" s="9">
        <v>130</v>
      </c>
      <c r="L298" s="9">
        <v>26</v>
      </c>
      <c r="M298" s="9" t="s">
        <v>99</v>
      </c>
      <c r="N298" s="9"/>
      <c r="O298" s="9" t="s">
        <v>308</v>
      </c>
      <c r="P298" s="9"/>
      <c r="Q298" s="9"/>
      <c r="R298" s="9"/>
      <c r="S298" s="9" t="s">
        <v>4632</v>
      </c>
      <c r="T298" s="9" t="s">
        <v>4633</v>
      </c>
      <c r="U298" s="9" t="s">
        <v>4634</v>
      </c>
      <c r="V298" s="61" t="s">
        <v>4635</v>
      </c>
      <c r="W298" s="9"/>
      <c r="X298" s="48"/>
      <c r="Y298" s="9">
        <v>1</v>
      </c>
      <c r="Z298" s="48">
        <f>INDEX(table1,MATCH($K298,'Tham chiếu'!$A$3:$A$13,1),MATCH(DS!$L298,'Tham chiếu'!$B$2:$M$2,1))</f>
        <v>55</v>
      </c>
      <c r="AA298" s="9">
        <v>1</v>
      </c>
      <c r="AB298" s="50" t="str">
        <f>INDEX(table2,MATCH($K298,'Tham chiếu'!$A$17:$A$25,1),MATCH(DS!$L298,'Tham chiếu'!$B$16:$S$16,1))</f>
        <v>2C</v>
      </c>
      <c r="AC298" s="9"/>
      <c r="AD298" s="73" t="str">
        <f>INDEX(table4,MATCH($K298,'Tham chiếu'!$A$41:$A$49,1),MATCH(DS!$L298,'Tham chiếu'!$B$40:$T$40,1))</f>
        <v>3A</v>
      </c>
      <c r="AE298" s="9"/>
      <c r="AF298" s="74" t="str">
        <f>INDEX(table3,MATCH($K298,'Tham chiếu'!$A$29:$A$37,1),MATCH(DS!$L298,'Tham chiếu'!$B$28:$T$28,1))</f>
        <v>3A</v>
      </c>
      <c r="AG298" s="9">
        <v>1</v>
      </c>
      <c r="AH298" s="48">
        <f>INDEX(table5,MATCH($K298,'Tham chiếu'!$A$53:$A$61,1),MATCH(DS!$L298,'Tham chiếu'!$B$52:$T$52,1))</f>
        <v>3</v>
      </c>
      <c r="AI298" s="9">
        <v>1</v>
      </c>
      <c r="AJ298" s="48">
        <f>INDEX(table5,MATCH($K298,'Tham chiếu'!$A$53:$A$61,1),MATCH(DS!$L298,'Tham chiếu'!$B$52:$T$52,1))</f>
        <v>3</v>
      </c>
      <c r="AK298" s="9"/>
      <c r="AL298" s="48">
        <f>INDEX(table5,MATCH($K298,'Tham chiếu'!$A$53:$A$61,1),MATCH(DS!$L298,'Tham chiếu'!$B$52:$T$52,1))</f>
        <v>3</v>
      </c>
      <c r="AM298" s="9"/>
      <c r="AN298" s="50" t="str">
        <f>INDEX(table2,MATCH($K298,'Tham chiếu'!$A$17:$A$25,1),MATCH(DS!$L298,'Tham chiếu'!$B$16:$S$16,1))</f>
        <v>2C</v>
      </c>
      <c r="AO298" s="9"/>
      <c r="AP298" s="48" t="str">
        <f>INDEX(table3,MATCH($K298,'Tham chiếu'!$A$29:$A$37,1),MATCH(DS!$L298,'Tham chiếu'!$B$28:$T$28,1))</f>
        <v>3A</v>
      </c>
      <c r="AQ298" s="9">
        <v>1</v>
      </c>
      <c r="AR298" s="77">
        <f>INDEX(table7,MATCH($K298,'Tham chiếu'!$A$78:$A$87,1),MATCH(DS!$L298,'Tham chiếu'!$B$77:$T$77,1))</f>
        <v>3</v>
      </c>
      <c r="AS298" s="9">
        <v>1</v>
      </c>
      <c r="AT298" s="48">
        <f>INDEX(table6,MATCH($K298,'Tham chiếu'!$A$65:$A$74,1),MATCH(DS!$L298,'Tham chiếu'!$B$64:$T$64,1))</f>
        <v>3</v>
      </c>
      <c r="AU298" s="57">
        <f t="shared" si="58"/>
        <v>1507000</v>
      </c>
      <c r="AV298" s="58">
        <v>1505000</v>
      </c>
      <c r="AW298" s="59" t="b">
        <f t="shared" si="52"/>
        <v>0</v>
      </c>
    </row>
    <row r="299" spans="1:49" ht="27.6" customHeight="1" x14ac:dyDescent="0.25">
      <c r="A299" s="3">
        <v>294</v>
      </c>
      <c r="B299" s="9" t="s">
        <v>123</v>
      </c>
      <c r="C299" s="9" t="s">
        <v>1153</v>
      </c>
      <c r="D299" s="9" t="s">
        <v>506</v>
      </c>
      <c r="E299" s="9" t="str">
        <f t="shared" ref="E299:E330" si="65">C299&amp;" "&amp;D299</f>
        <v>Nguyễn Quỳnh Chi</v>
      </c>
      <c r="F299" s="9" t="b">
        <f t="shared" ref="F299:F330" si="66">E299=E300</f>
        <v>0</v>
      </c>
      <c r="G299" s="9" t="s">
        <v>1154</v>
      </c>
      <c r="H299" s="9" t="str">
        <f>RIGHT(G299,4)</f>
        <v>2016</v>
      </c>
      <c r="I299" s="9" t="s">
        <v>44</v>
      </c>
      <c r="J299" s="9" t="str">
        <f t="shared" ref="J299:J330" si="67">N299&amp;O299&amp;P299&amp;Q299&amp;R299</f>
        <v>2CI1</v>
      </c>
      <c r="K299" s="48">
        <v>128</v>
      </c>
      <c r="L299" s="48">
        <v>26</v>
      </c>
      <c r="M299" s="9" t="s">
        <v>99</v>
      </c>
      <c r="N299" s="9"/>
      <c r="O299" s="9" t="s">
        <v>308</v>
      </c>
      <c r="P299" s="9"/>
      <c r="Q299" s="9"/>
      <c r="R299" s="9"/>
      <c r="S299" s="9" t="s">
        <v>1155</v>
      </c>
      <c r="T299" s="9" t="s">
        <v>1156</v>
      </c>
      <c r="U299" s="9" t="s">
        <v>1157</v>
      </c>
      <c r="V299" s="30" t="s">
        <v>3716</v>
      </c>
      <c r="W299" s="9">
        <v>1</v>
      </c>
      <c r="X299" s="48">
        <f>INDEX(table1,MATCH($K299,'Tham chiếu'!$A$3:$A$13,1),MATCH(DS!$L299,'Tham chiếu'!$B$2:$M$2,1))</f>
        <v>55</v>
      </c>
      <c r="Y299" s="9">
        <v>1</v>
      </c>
      <c r="Z299" s="48">
        <f>INDEX(table1,MATCH($K299,'Tham chiếu'!$A$3:$A$13,1),MATCH(DS!$L299,'Tham chiếu'!$B$2:$M$2,1))</f>
        <v>55</v>
      </c>
      <c r="AA299" s="9"/>
      <c r="AB299" s="50"/>
      <c r="AC299" s="9">
        <v>1</v>
      </c>
      <c r="AD299" s="73">
        <f>INDEX(table4,MATCH($K299,'Tham chiếu'!$A$41:$A$49,1),MATCH(DS!$L299,'Tham chiếu'!$B$40:$T$40,1))</f>
        <v>3</v>
      </c>
      <c r="AE299" s="9"/>
      <c r="AF299" s="74"/>
      <c r="AG299" s="9">
        <v>1</v>
      </c>
      <c r="AH299" s="48">
        <f>INDEX(table5,MATCH($K299,'Tham chiếu'!$A$53:$A$61,1),MATCH(DS!$L299,'Tham chiếu'!$B$52:$T$52,1))</f>
        <v>3</v>
      </c>
      <c r="AI299" s="9">
        <v>1</v>
      </c>
      <c r="AJ299" s="48">
        <f>INDEX(table5,MATCH($K299,'Tham chiếu'!$A$53:$A$61,1),MATCH(DS!$L299,'Tham chiếu'!$B$52:$T$52,1))</f>
        <v>3</v>
      </c>
      <c r="AK299" s="9">
        <v>1</v>
      </c>
      <c r="AL299" s="48">
        <f>INDEX(table5,MATCH($K299,'Tham chiếu'!$A$53:$A$61,1),MATCH(DS!$L299,'Tham chiếu'!$B$52:$T$52,1))</f>
        <v>3</v>
      </c>
      <c r="AM299" s="9">
        <v>1</v>
      </c>
      <c r="AN299" s="50" t="str">
        <f>INDEX(table2,MATCH($K299,'Tham chiếu'!$A$17:$A$25,1),MATCH(DS!$L299,'Tham chiếu'!$B$16:$S$16,1))</f>
        <v>2B</v>
      </c>
      <c r="AO299" s="9">
        <v>1</v>
      </c>
      <c r="AP299" s="48" t="str">
        <f>INDEX(table3,MATCH($K299,'Tham chiếu'!$A$29:$A$37,1),MATCH(DS!$L299,'Tham chiếu'!$B$28:$T$28,1))</f>
        <v>3A</v>
      </c>
      <c r="AQ299" s="48">
        <v>1</v>
      </c>
      <c r="AR299" s="77">
        <f>INDEX(table7,MATCH($K299,'Tham chiếu'!$A$78:$A$87,1),MATCH(DS!$L299,'Tham chiếu'!$B$77:$T$77,1))</f>
        <v>2</v>
      </c>
      <c r="AS299" s="9">
        <v>1</v>
      </c>
      <c r="AT299" s="48">
        <f>INDEX(table6,MATCH($K299,'Tham chiếu'!$A$65:$A$74,1),MATCH(DS!$L299,'Tham chiếu'!$B$64:$T$64,1))</f>
        <v>3</v>
      </c>
      <c r="AU299" s="57">
        <f t="shared" si="58"/>
        <v>2042000</v>
      </c>
      <c r="AV299" s="58">
        <v>184000</v>
      </c>
      <c r="AW299" s="59" t="b">
        <f t="shared" si="52"/>
        <v>0</v>
      </c>
    </row>
    <row r="300" spans="1:49" ht="27.6" customHeight="1" x14ac:dyDescent="0.25">
      <c r="A300" s="3">
        <v>295</v>
      </c>
      <c r="B300" s="9" t="s">
        <v>2364</v>
      </c>
      <c r="C300" s="9" t="s">
        <v>3699</v>
      </c>
      <c r="D300" s="9" t="s">
        <v>506</v>
      </c>
      <c r="E300" s="9" t="str">
        <f t="shared" si="65"/>
        <v>Phùng Khánh Chi</v>
      </c>
      <c r="F300" s="9" t="b">
        <f t="shared" si="66"/>
        <v>0</v>
      </c>
      <c r="G300" s="9" t="s">
        <v>3700</v>
      </c>
      <c r="H300" s="9"/>
      <c r="I300" s="9" t="s">
        <v>44</v>
      </c>
      <c r="J300" s="9" t="str">
        <f t="shared" si="67"/>
        <v>2CI1</v>
      </c>
      <c r="K300" s="9">
        <v>130</v>
      </c>
      <c r="L300" s="9">
        <v>24</v>
      </c>
      <c r="M300" s="9" t="s">
        <v>99</v>
      </c>
      <c r="N300" s="9"/>
      <c r="O300" s="9" t="s">
        <v>308</v>
      </c>
      <c r="P300" s="9"/>
      <c r="Q300" s="9"/>
      <c r="R300" s="9"/>
      <c r="S300" s="9" t="s">
        <v>327</v>
      </c>
      <c r="T300" s="9" t="s">
        <v>3701</v>
      </c>
      <c r="U300" s="9" t="s">
        <v>3702</v>
      </c>
      <c r="V300" s="62" t="s">
        <v>3892</v>
      </c>
      <c r="W300" s="9"/>
      <c r="X300" s="48"/>
      <c r="Y300" s="9">
        <v>1</v>
      </c>
      <c r="Z300" s="48">
        <f>INDEX(table1,MATCH($K300,'Tham chiếu'!$A$3:$A$13,1),MATCH(DS!$L300,'Tham chiếu'!$B$2:$M$2,1))</f>
        <v>55</v>
      </c>
      <c r="AA300" s="9"/>
      <c r="AB300" s="50"/>
      <c r="AC300" s="9"/>
      <c r="AD300" s="73"/>
      <c r="AE300" s="9"/>
      <c r="AF300" s="74"/>
      <c r="AG300" s="9"/>
      <c r="AH300" s="48"/>
      <c r="AI300" s="9"/>
      <c r="AJ300" s="48"/>
      <c r="AK300" s="9"/>
      <c r="AL300" s="48"/>
      <c r="AM300" s="9"/>
      <c r="AN300" s="50"/>
      <c r="AO300" s="9"/>
      <c r="AP300" s="48"/>
      <c r="AQ300" s="9"/>
      <c r="AR300" s="77"/>
      <c r="AS300" s="9">
        <v>1</v>
      </c>
      <c r="AT300" s="48">
        <f>INDEX(table6,MATCH($K300,'Tham chiếu'!$A$65:$A$74,1),MATCH(DS!$L300,'Tham chiếu'!$B$64:$T$64,1))</f>
        <v>3</v>
      </c>
      <c r="AU300" s="57">
        <f t="shared" si="58"/>
        <v>570000</v>
      </c>
      <c r="AV300" s="58">
        <v>904000</v>
      </c>
      <c r="AW300" s="59" t="b">
        <f t="shared" si="52"/>
        <v>0</v>
      </c>
    </row>
    <row r="301" spans="1:49" ht="27" customHeight="1" x14ac:dyDescent="0.25">
      <c r="A301" s="3">
        <v>296</v>
      </c>
      <c r="B301" s="9" t="s">
        <v>123</v>
      </c>
      <c r="C301" s="9" t="s">
        <v>2081</v>
      </c>
      <c r="D301" s="9" t="s">
        <v>260</v>
      </c>
      <c r="E301" s="9" t="str">
        <f t="shared" si="65"/>
        <v>Hà Đông Dương</v>
      </c>
      <c r="F301" s="9" t="b">
        <f t="shared" si="66"/>
        <v>0</v>
      </c>
      <c r="G301" s="9" t="s">
        <v>2082</v>
      </c>
      <c r="H301" s="9" t="str">
        <f t="shared" ref="H301:H310" si="68">RIGHT(G301,4)</f>
        <v>2016</v>
      </c>
      <c r="I301" s="9" t="s">
        <v>18</v>
      </c>
      <c r="J301" s="9" t="str">
        <f t="shared" si="67"/>
        <v>2CI1</v>
      </c>
      <c r="K301" s="48">
        <v>130</v>
      </c>
      <c r="L301" s="48">
        <v>27</v>
      </c>
      <c r="M301" s="9" t="s">
        <v>99</v>
      </c>
      <c r="N301" s="9"/>
      <c r="O301" s="9" t="s">
        <v>308</v>
      </c>
      <c r="P301" s="9"/>
      <c r="Q301" s="9"/>
      <c r="R301" s="9"/>
      <c r="S301" s="9" t="s">
        <v>2083</v>
      </c>
      <c r="T301" s="9" t="s">
        <v>2084</v>
      </c>
      <c r="U301" s="9" t="s">
        <v>2085</v>
      </c>
      <c r="V301" s="30" t="s">
        <v>3731</v>
      </c>
      <c r="W301" s="9">
        <v>1</v>
      </c>
      <c r="X301" s="48">
        <f>INDEX(table1,MATCH($K31,'Tham chiếu'!$A$3:$A$13,1),MATCH(DS!$L31,'Tham chiếu'!$B$2:$M$2,1))</f>
        <v>50</v>
      </c>
      <c r="Y301" s="9">
        <v>1</v>
      </c>
      <c r="Z301" s="48">
        <f>INDEX(table1,MATCH($K301,'Tham chiếu'!$A$3:$A$13,1),MATCH(DS!$L301,'Tham chiếu'!$B$2:$M$2,1))</f>
        <v>55</v>
      </c>
      <c r="AA301" s="9">
        <v>1</v>
      </c>
      <c r="AB301" s="50" t="str">
        <f>INDEX(table2,MATCH($K301,'Tham chiếu'!$A$17:$A$25,1),MATCH(DS!$L301,'Tham chiếu'!$B$16:$S$16,1))</f>
        <v>2C</v>
      </c>
      <c r="AC301" s="9"/>
      <c r="AD301" s="73" t="str">
        <f>INDEX(table4,MATCH($K301,'Tham chiếu'!$A$41:$A$49,1),MATCH(DS!$L301,'Tham chiếu'!$B$40:$T$40,1))</f>
        <v>3A</v>
      </c>
      <c r="AE301" s="9">
        <v>1</v>
      </c>
      <c r="AF301" s="74" t="str">
        <f>INDEX(table3,MATCH($K301,'Tham chiếu'!$A$29:$A$37,1),MATCH(DS!$L301,'Tham chiếu'!$B$28:$T$28,1))</f>
        <v>3A</v>
      </c>
      <c r="AG301" s="9">
        <v>1</v>
      </c>
      <c r="AH301" s="48">
        <f>INDEX(table5,MATCH($K301,'Tham chiếu'!$A$53:$A$61,1),MATCH(DS!$L301,'Tham chiếu'!$B$52:$T$52,1))</f>
        <v>3</v>
      </c>
      <c r="AI301" s="9">
        <v>1</v>
      </c>
      <c r="AJ301" s="48">
        <f>INDEX(table5,MATCH($K301,'Tham chiếu'!$A$53:$A$61,1),MATCH(DS!$L301,'Tham chiếu'!$B$52:$T$52,1))</f>
        <v>3</v>
      </c>
      <c r="AK301" s="9">
        <v>1</v>
      </c>
      <c r="AL301" s="48">
        <f>INDEX(table5,MATCH($K301,'Tham chiếu'!$A$53:$A$61,1),MATCH(DS!$L301,'Tham chiếu'!$B$52:$T$52,1))</f>
        <v>3</v>
      </c>
      <c r="AM301" s="9">
        <v>1</v>
      </c>
      <c r="AN301" s="50" t="str">
        <f>INDEX(table2,MATCH($K301,'Tham chiếu'!$A$17:$A$25,1),MATCH(DS!$L301,'Tham chiếu'!$B$16:$S$16,1))</f>
        <v>2C</v>
      </c>
      <c r="AO301" s="9">
        <v>1</v>
      </c>
      <c r="AP301" s="48" t="str">
        <f>INDEX(table3,MATCH($K301,'Tham chiếu'!$A$29:$A$37,1),MATCH(DS!$L301,'Tham chiếu'!$B$28:$T$28,1))</f>
        <v>3A</v>
      </c>
      <c r="AQ301" s="48">
        <v>1</v>
      </c>
      <c r="AR301" s="77">
        <f>INDEX(table7,MATCH($K301,'Tham chiếu'!$A$78:$A$87,1),MATCH(DS!$L301,'Tham chiếu'!$B$77:$T$77,1))</f>
        <v>3</v>
      </c>
      <c r="AS301" s="9">
        <v>1</v>
      </c>
      <c r="AT301" s="48">
        <f>INDEX(table6,MATCH($K301,'Tham chiếu'!$A$65:$A$74,1),MATCH(DS!$L301,'Tham chiếu'!$B$64:$T$64,1))</f>
        <v>3</v>
      </c>
      <c r="AU301" s="57">
        <f t="shared" si="58"/>
        <v>2352000</v>
      </c>
      <c r="AV301" s="58">
        <v>1703000</v>
      </c>
      <c r="AW301" s="59" t="b">
        <f t="shared" ref="AW301:AW364" si="69">AV301=AU301</f>
        <v>0</v>
      </c>
    </row>
    <row r="302" spans="1:49" ht="27.6" customHeight="1" x14ac:dyDescent="0.25">
      <c r="A302" s="3">
        <v>297</v>
      </c>
      <c r="B302" s="9" t="s">
        <v>123</v>
      </c>
      <c r="C302" s="9" t="s">
        <v>1162</v>
      </c>
      <c r="D302" s="9" t="s">
        <v>1163</v>
      </c>
      <c r="E302" s="9" t="str">
        <f t="shared" si="65"/>
        <v>Lã Thanh Huyền</v>
      </c>
      <c r="F302" s="9" t="b">
        <f t="shared" si="66"/>
        <v>0</v>
      </c>
      <c r="G302" s="9" t="s">
        <v>1164</v>
      </c>
      <c r="H302" s="9" t="str">
        <f t="shared" si="68"/>
        <v>2016</v>
      </c>
      <c r="I302" s="9" t="s">
        <v>44</v>
      </c>
      <c r="J302" s="9" t="str">
        <f t="shared" si="67"/>
        <v>2CI1</v>
      </c>
      <c r="K302" s="48">
        <v>113</v>
      </c>
      <c r="L302" s="48">
        <v>18</v>
      </c>
      <c r="M302" s="9" t="s">
        <v>99</v>
      </c>
      <c r="N302" s="9"/>
      <c r="O302" s="9" t="s">
        <v>308</v>
      </c>
      <c r="P302" s="9"/>
      <c r="Q302" s="9"/>
      <c r="R302" s="9"/>
      <c r="S302" s="9" t="s">
        <v>1165</v>
      </c>
      <c r="T302" s="9" t="s">
        <v>1166</v>
      </c>
      <c r="U302" s="9" t="s">
        <v>1167</v>
      </c>
      <c r="V302" s="30" t="s">
        <v>3888</v>
      </c>
      <c r="W302" s="9"/>
      <c r="X302" s="48"/>
      <c r="Y302" s="9">
        <v>1</v>
      </c>
      <c r="Z302" s="48">
        <f>INDEX(table1,MATCH($K302,'Tham chiếu'!$A$3:$A$13,1),MATCH(DS!$L302,'Tham chiếu'!$B$2:$M$2,1))</f>
        <v>45</v>
      </c>
      <c r="AA302" s="9"/>
      <c r="AB302" s="50"/>
      <c r="AC302" s="9"/>
      <c r="AD302" s="73"/>
      <c r="AE302" s="9"/>
      <c r="AF302" s="74"/>
      <c r="AG302" s="9"/>
      <c r="AH302" s="48"/>
      <c r="AI302" s="9">
        <v>2</v>
      </c>
      <c r="AJ302" s="48">
        <f>INDEX(table5,MATCH($K302,'Tham chiếu'!$A$53:$A$61,1),MATCH(DS!$L302,'Tham chiếu'!$B$52:$T$52,1))</f>
        <v>1</v>
      </c>
      <c r="AK302" s="9">
        <v>1</v>
      </c>
      <c r="AL302" s="48">
        <f>INDEX(table5,MATCH($K302,'Tham chiếu'!$A$53:$A$61,1),MATCH(DS!$L302,'Tham chiếu'!$B$52:$T$52,1))</f>
        <v>1</v>
      </c>
      <c r="AM302" s="9">
        <v>1</v>
      </c>
      <c r="AN302" s="50">
        <f>INDEX(table2,MATCH($K302,'Tham chiếu'!$A$17:$A$25,1),MATCH(DS!$L302,'Tham chiếu'!$B$16:$S$16,1))</f>
        <v>1</v>
      </c>
      <c r="AO302" s="9">
        <v>1</v>
      </c>
      <c r="AP302" s="48">
        <f>INDEX(table3,MATCH($K302,'Tham chiếu'!$A$29:$A$37,1),MATCH(DS!$L302,'Tham chiếu'!$B$28:$T$28,1))</f>
        <v>1</v>
      </c>
      <c r="AQ302" s="48"/>
      <c r="AR302" s="77"/>
      <c r="AS302" s="9"/>
      <c r="AT302" s="48"/>
      <c r="AU302" s="57">
        <f t="shared" si="58"/>
        <v>998000</v>
      </c>
      <c r="AV302" s="58">
        <v>584000</v>
      </c>
      <c r="AW302" s="59" t="b">
        <f t="shared" si="69"/>
        <v>0</v>
      </c>
    </row>
    <row r="303" spans="1:49" ht="27.6" customHeight="1" x14ac:dyDescent="0.25">
      <c r="A303" s="3">
        <v>298</v>
      </c>
      <c r="B303" s="9" t="s">
        <v>123</v>
      </c>
      <c r="C303" s="9" t="s">
        <v>4936</v>
      </c>
      <c r="D303" s="9" t="s">
        <v>962</v>
      </c>
      <c r="E303" s="9" t="str">
        <f t="shared" si="65"/>
        <v>Nguyễn Minh Thụy Khanh</v>
      </c>
      <c r="F303" s="9" t="b">
        <f t="shared" si="66"/>
        <v>0</v>
      </c>
      <c r="G303" s="9" t="s">
        <v>2407</v>
      </c>
      <c r="H303" s="9" t="str">
        <f t="shared" si="68"/>
        <v>2016</v>
      </c>
      <c r="I303" s="9" t="s">
        <v>44</v>
      </c>
      <c r="J303" s="9" t="str">
        <f t="shared" si="67"/>
        <v>2CI1</v>
      </c>
      <c r="K303" s="9">
        <v>122</v>
      </c>
      <c r="L303" s="9">
        <v>20.5</v>
      </c>
      <c r="M303" s="9" t="s">
        <v>99</v>
      </c>
      <c r="N303" s="9"/>
      <c r="O303" s="9" t="s">
        <v>308</v>
      </c>
      <c r="P303" s="9"/>
      <c r="Q303" s="9"/>
      <c r="R303" s="9"/>
      <c r="S303" s="9" t="s">
        <v>2160</v>
      </c>
      <c r="T303" s="9" t="s">
        <v>2811</v>
      </c>
      <c r="U303" s="9" t="s">
        <v>2812</v>
      </c>
      <c r="V303" s="30" t="s">
        <v>3895</v>
      </c>
      <c r="W303" s="48"/>
      <c r="X303" s="48"/>
      <c r="Y303" s="49">
        <v>1</v>
      </c>
      <c r="Z303" s="48">
        <f>INDEX(table1,MATCH($K303,'Tham chiếu'!$A$3:$A$13,1),MATCH(DS!$L303,'Tham chiếu'!$B$2:$M$2,1))</f>
        <v>50</v>
      </c>
      <c r="AA303" s="50"/>
      <c r="AB303" s="50"/>
      <c r="AC303" s="53"/>
      <c r="AD303" s="73"/>
      <c r="AE303" s="54"/>
      <c r="AF303" s="74"/>
      <c r="AG303" s="48">
        <v>1</v>
      </c>
      <c r="AH303" s="48">
        <f>INDEX(table5,MATCH($K303,'Tham chiếu'!$A$53:$A$61,1),MATCH(DS!$L303,'Tham chiếu'!$B$52:$T$52,1))</f>
        <v>2</v>
      </c>
      <c r="AI303" s="49">
        <v>1</v>
      </c>
      <c r="AJ303" s="48">
        <f>INDEX(table5,MATCH($K303,'Tham chiếu'!$A$53:$A$61,1),MATCH(DS!$L303,'Tham chiếu'!$B$52:$T$52,1))</f>
        <v>2</v>
      </c>
      <c r="AK303" s="53">
        <v>1</v>
      </c>
      <c r="AL303" s="48">
        <f>INDEX(table5,MATCH($K303,'Tham chiếu'!$A$53:$A$61,1),MATCH(DS!$L303,'Tham chiếu'!$B$52:$T$52,1))</f>
        <v>2</v>
      </c>
      <c r="AM303" s="50">
        <v>1</v>
      </c>
      <c r="AN303" s="50" t="str">
        <f>INDEX(table2,MATCH($K303,'Tham chiếu'!$A$17:$A$25,1),MATCH(DS!$L303,'Tham chiếu'!$B$16:$S$16,1))</f>
        <v>2A</v>
      </c>
      <c r="AO303" s="54">
        <v>1</v>
      </c>
      <c r="AP303" s="48" t="str">
        <f>INDEX(table3,MATCH($K303,'Tham chiếu'!$A$29:$A$37,1),MATCH(DS!$L303,'Tham chiếu'!$B$28:$T$28,1))</f>
        <v>2A</v>
      </c>
      <c r="AQ303" s="48">
        <v>1</v>
      </c>
      <c r="AR303" s="77">
        <f>INDEX(table7,MATCH($K303,'Tham chiếu'!$A$78:$A$87,1),MATCH(DS!$L303,'Tham chiếu'!$B$77:$T$77,1))</f>
        <v>1</v>
      </c>
      <c r="AS303" s="49"/>
      <c r="AT303" s="48"/>
      <c r="AU303" s="57">
        <f t="shared" si="58"/>
        <v>1289000</v>
      </c>
      <c r="AV303" s="58">
        <v>874000</v>
      </c>
      <c r="AW303" s="59" t="b">
        <f t="shared" si="69"/>
        <v>0</v>
      </c>
    </row>
    <row r="304" spans="1:49" ht="30.6" customHeight="1" x14ac:dyDescent="0.25">
      <c r="A304" s="3">
        <v>299</v>
      </c>
      <c r="B304" s="9" t="s">
        <v>123</v>
      </c>
      <c r="C304" s="9" t="s">
        <v>2400</v>
      </c>
      <c r="D304" s="9" t="s">
        <v>325</v>
      </c>
      <c r="E304" s="9" t="str">
        <f t="shared" si="65"/>
        <v>Ngô Thùy Lâm</v>
      </c>
      <c r="F304" s="9" t="b">
        <f t="shared" si="66"/>
        <v>0</v>
      </c>
      <c r="G304" s="9" t="s">
        <v>1170</v>
      </c>
      <c r="H304" s="9" t="str">
        <f t="shared" si="68"/>
        <v>2016</v>
      </c>
      <c r="I304" s="9" t="s">
        <v>44</v>
      </c>
      <c r="J304" s="9" t="str">
        <f t="shared" si="67"/>
        <v>2CI1</v>
      </c>
      <c r="K304" s="9">
        <v>130</v>
      </c>
      <c r="L304" s="9">
        <v>24.5</v>
      </c>
      <c r="M304" s="9" t="s">
        <v>99</v>
      </c>
      <c r="N304" s="9"/>
      <c r="O304" s="9" t="s">
        <v>308</v>
      </c>
      <c r="P304" s="9"/>
      <c r="Q304" s="9"/>
      <c r="R304" s="9"/>
      <c r="S304" s="9" t="s">
        <v>2799</v>
      </c>
      <c r="T304" s="9" t="s">
        <v>2800</v>
      </c>
      <c r="U304" s="9" t="s">
        <v>2801</v>
      </c>
      <c r="V304" s="30" t="s">
        <v>3889</v>
      </c>
      <c r="W304" s="48">
        <v>1</v>
      </c>
      <c r="X304" s="48">
        <f>INDEX(table1,MATCH($K34,'Tham chiếu'!$A$3:$A$13,1),MATCH(DS!$L34,'Tham chiếu'!$B$2:$M$2,1))</f>
        <v>50</v>
      </c>
      <c r="Y304" s="49">
        <v>1</v>
      </c>
      <c r="Z304" s="48">
        <f>INDEX(table1,MATCH($K304,'Tham chiếu'!$A$3:$A$13,1),MATCH(DS!$L304,'Tham chiếu'!$B$2:$M$2,1))</f>
        <v>55</v>
      </c>
      <c r="AA304" s="50"/>
      <c r="AB304" s="50"/>
      <c r="AC304" s="53">
        <v>1</v>
      </c>
      <c r="AD304" s="73">
        <f>INDEX(table4,MATCH($K304,'Tham chiếu'!$A$41:$A$49,1),MATCH(DS!$L304,'Tham chiếu'!$B$40:$T$40,1))</f>
        <v>4</v>
      </c>
      <c r="AE304" s="54"/>
      <c r="AF304" s="74"/>
      <c r="AG304" s="48">
        <v>2</v>
      </c>
      <c r="AH304" s="48">
        <f>INDEX(table5,MATCH($K304,'Tham chiếu'!$A$53:$A$61,1),MATCH(DS!$L304,'Tham chiếu'!$B$52:$T$52,1))</f>
        <v>4</v>
      </c>
      <c r="AI304" s="49">
        <v>2</v>
      </c>
      <c r="AJ304" s="48">
        <f>INDEX(table5,MATCH($K304,'Tham chiếu'!$A$53:$A$61,1),MATCH(DS!$L304,'Tham chiếu'!$B$52:$T$52,1))</f>
        <v>4</v>
      </c>
      <c r="AK304" s="53">
        <v>1</v>
      </c>
      <c r="AL304" s="48">
        <f>INDEX(table5,MATCH($K304,'Tham chiếu'!$A$53:$A$61,1),MATCH(DS!$L304,'Tham chiếu'!$B$52:$T$52,1))</f>
        <v>4</v>
      </c>
      <c r="AM304" s="50">
        <v>1</v>
      </c>
      <c r="AN304" s="50" t="str">
        <f>INDEX(table2,MATCH($K304,'Tham chiếu'!$A$17:$A$25,1),MATCH(DS!$L304,'Tham chiếu'!$B$16:$S$16,1))</f>
        <v>2B</v>
      </c>
      <c r="AO304" s="54">
        <v>1</v>
      </c>
      <c r="AP304" s="48">
        <f>INDEX(table3,MATCH($K304,'Tham chiếu'!$A$29:$A$37,1),MATCH(DS!$L304,'Tham chiếu'!$B$28:$T$28,1))</f>
        <v>3</v>
      </c>
      <c r="AQ304" s="48">
        <v>1</v>
      </c>
      <c r="AR304" s="77">
        <f>INDEX(table7,MATCH($K304,'Tham chiếu'!$A$78:$A$87,1),MATCH(DS!$L304,'Tham chiếu'!$B$77:$T$77,1))</f>
        <v>2</v>
      </c>
      <c r="AS304" s="49">
        <v>1</v>
      </c>
      <c r="AT304" s="48">
        <f>INDEX(table6,MATCH($K304,'Tham chiếu'!$A$65:$A$74,1),MATCH(DS!$L304,'Tham chiếu'!$B$64:$T$64,1))</f>
        <v>3</v>
      </c>
      <c r="AU304" s="57">
        <f t="shared" si="58"/>
        <v>2421000</v>
      </c>
      <c r="AV304" s="58">
        <v>384000</v>
      </c>
      <c r="AW304" s="59" t="b">
        <f t="shared" si="69"/>
        <v>0</v>
      </c>
    </row>
    <row r="305" spans="1:49" ht="27.6" customHeight="1" x14ac:dyDescent="0.25">
      <c r="A305" s="3">
        <v>300</v>
      </c>
      <c r="B305" s="9" t="s">
        <v>123</v>
      </c>
      <c r="C305" s="9" t="s">
        <v>1192</v>
      </c>
      <c r="D305" s="9" t="s">
        <v>34</v>
      </c>
      <c r="E305" s="9" t="str">
        <f t="shared" si="65"/>
        <v>Nguyễn Đinh Tuệ Minh</v>
      </c>
      <c r="F305" s="9" t="b">
        <f t="shared" si="66"/>
        <v>0</v>
      </c>
      <c r="G305" s="9" t="s">
        <v>1183</v>
      </c>
      <c r="H305" s="9" t="str">
        <f t="shared" si="68"/>
        <v>2016</v>
      </c>
      <c r="I305" s="9" t="s">
        <v>18</v>
      </c>
      <c r="J305" s="9" t="str">
        <f t="shared" si="67"/>
        <v>2CI1</v>
      </c>
      <c r="K305" s="48">
        <v>123</v>
      </c>
      <c r="L305" s="48">
        <v>22</v>
      </c>
      <c r="M305" s="9" t="s">
        <v>99</v>
      </c>
      <c r="N305" s="9"/>
      <c r="O305" s="9" t="s">
        <v>308</v>
      </c>
      <c r="P305" s="9"/>
      <c r="Q305" s="9"/>
      <c r="R305" s="9"/>
      <c r="S305" s="9" t="s">
        <v>1184</v>
      </c>
      <c r="T305" s="9" t="s">
        <v>1185</v>
      </c>
      <c r="U305" s="9" t="s">
        <v>1186</v>
      </c>
      <c r="V305" s="30" t="s">
        <v>3890</v>
      </c>
      <c r="W305" s="9"/>
      <c r="X305" s="48"/>
      <c r="Y305" s="9">
        <v>1</v>
      </c>
      <c r="Z305" s="48">
        <f>INDEX(table1,MATCH($K305,'Tham chiếu'!$A$3:$A$13,1),MATCH(DS!$L305,'Tham chiếu'!$B$2:$M$2,1))</f>
        <v>50</v>
      </c>
      <c r="AA305" s="9"/>
      <c r="AB305" s="50"/>
      <c r="AC305" s="9"/>
      <c r="AD305" s="73"/>
      <c r="AE305" s="9"/>
      <c r="AF305" s="74"/>
      <c r="AG305" s="9">
        <v>1</v>
      </c>
      <c r="AH305" s="48">
        <f>INDEX(table5,MATCH($K305,'Tham chiếu'!$A$53:$A$61,1),MATCH(DS!$L305,'Tham chiếu'!$B$52:$T$52,1))</f>
        <v>2</v>
      </c>
      <c r="AI305" s="9">
        <v>2</v>
      </c>
      <c r="AJ305" s="48">
        <f>INDEX(table5,MATCH($K305,'Tham chiếu'!$A$53:$A$61,1),MATCH(DS!$L305,'Tham chiếu'!$B$52:$T$52,1))</f>
        <v>2</v>
      </c>
      <c r="AK305" s="9"/>
      <c r="AL305" s="48"/>
      <c r="AM305" s="9">
        <v>1</v>
      </c>
      <c r="AN305" s="50" t="str">
        <f>INDEX(table2,MATCH($K305,'Tham chiếu'!$A$17:$A$25,1),MATCH(DS!$L305,'Tham chiếu'!$B$16:$S$16,1))</f>
        <v>2A</v>
      </c>
      <c r="AO305" s="9">
        <v>1</v>
      </c>
      <c r="AP305" s="48" t="str">
        <f>INDEX(table3,MATCH($K305,'Tham chiếu'!$A$29:$A$37,1),MATCH(DS!$L305,'Tham chiếu'!$B$28:$T$28,1))</f>
        <v>2A</v>
      </c>
      <c r="AQ305" s="48">
        <v>1</v>
      </c>
      <c r="AR305" s="77">
        <f>INDEX(table7,MATCH($K305,'Tham chiếu'!$A$78:$A$87,1),MATCH(DS!$L305,'Tham chiếu'!$B$77:$T$77,1))</f>
        <v>1</v>
      </c>
      <c r="AS305" s="9">
        <v>1</v>
      </c>
      <c r="AT305" s="48">
        <f>INDEX(table6,MATCH($K305,'Tham chiếu'!$A$65:$A$74,1),MATCH(DS!$L305,'Tham chiếu'!$B$64:$T$64,1))</f>
        <v>2</v>
      </c>
      <c r="AU305" s="57">
        <f t="shared" si="58"/>
        <v>1703000</v>
      </c>
      <c r="AV305" s="58">
        <v>200000</v>
      </c>
      <c r="AW305" s="59" t="b">
        <f t="shared" si="69"/>
        <v>0</v>
      </c>
    </row>
    <row r="306" spans="1:49" ht="27.6" customHeight="1" x14ac:dyDescent="0.25">
      <c r="A306" s="3">
        <v>301</v>
      </c>
      <c r="B306" s="9" t="s">
        <v>16</v>
      </c>
      <c r="C306" s="9" t="s">
        <v>1160</v>
      </c>
      <c r="D306" s="9" t="s">
        <v>34</v>
      </c>
      <c r="E306" s="9" t="str">
        <f t="shared" si="65"/>
        <v>Nguyễn Khánh Minh</v>
      </c>
      <c r="F306" s="9" t="b">
        <f t="shared" si="66"/>
        <v>0</v>
      </c>
      <c r="G306" s="9" t="s">
        <v>2404</v>
      </c>
      <c r="H306" s="9" t="str">
        <f t="shared" si="68"/>
        <v>2016</v>
      </c>
      <c r="I306" s="9" t="s">
        <v>18</v>
      </c>
      <c r="J306" s="9" t="str">
        <f t="shared" si="67"/>
        <v>2CI1</v>
      </c>
      <c r="K306" s="9">
        <v>130</v>
      </c>
      <c r="L306" s="9">
        <v>30</v>
      </c>
      <c r="M306" s="9" t="s">
        <v>99</v>
      </c>
      <c r="N306" s="9"/>
      <c r="O306" s="9" t="s">
        <v>308</v>
      </c>
      <c r="P306" s="9"/>
      <c r="Q306" s="9"/>
      <c r="R306" s="9"/>
      <c r="S306" s="9" t="s">
        <v>2802</v>
      </c>
      <c r="T306" s="9" t="s">
        <v>2803</v>
      </c>
      <c r="U306" s="9" t="s">
        <v>2804</v>
      </c>
      <c r="V306" s="30" t="s">
        <v>3891</v>
      </c>
      <c r="W306" s="48"/>
      <c r="X306" s="48"/>
      <c r="Y306" s="49">
        <v>1</v>
      </c>
      <c r="Z306" s="48">
        <f>INDEX(table1,MATCH($K306,'Tham chiếu'!$A$3:$A$13,1),MATCH(DS!$L306,'Tham chiếu'!$B$2:$M$2,1))</f>
        <v>58</v>
      </c>
      <c r="AA306" s="50">
        <v>2</v>
      </c>
      <c r="AB306" s="50" t="str">
        <f>INDEX(table2,MATCH($K306,'Tham chiếu'!$A$17:$A$25,1),MATCH(DS!$L306,'Tham chiếu'!$B$16:$S$16,1))</f>
        <v>3B</v>
      </c>
      <c r="AC306" s="53"/>
      <c r="AD306" s="73" t="str">
        <f>INDEX(table4,MATCH($K306,'Tham chiếu'!$A$41:$A$49,1),MATCH(DS!$L306,'Tham chiếu'!$B$40:$T$40,1))</f>
        <v>3B</v>
      </c>
      <c r="AE306" s="54"/>
      <c r="AF306" s="74"/>
      <c r="AG306" s="48"/>
      <c r="AH306" s="48">
        <f>INDEX(table5,MATCH($K306,'Tham chiếu'!$A$53:$A$61,1),MATCH(DS!$L306,'Tham chiếu'!$B$52:$T$52,1))</f>
        <v>4</v>
      </c>
      <c r="AI306" s="49"/>
      <c r="AJ306" s="48">
        <f>INDEX(table5,MATCH($K306,'Tham chiếu'!$A$53:$A$61,1),MATCH(DS!$L306,'Tham chiếu'!$B$52:$T$52,1))</f>
        <v>4</v>
      </c>
      <c r="AK306" s="53">
        <v>1</v>
      </c>
      <c r="AL306" s="48">
        <f>INDEX(table5,MATCH($K306,'Tham chiếu'!$A$53:$A$61,1),MATCH(DS!$L306,'Tham chiếu'!$B$52:$T$52,1))</f>
        <v>4</v>
      </c>
      <c r="AM306" s="50">
        <v>1</v>
      </c>
      <c r="AN306" s="50" t="str">
        <f>INDEX(table2,MATCH($K306,'Tham chiếu'!$A$17:$A$25,1),MATCH(DS!$L306,'Tham chiếu'!$B$16:$S$16,1))</f>
        <v>3B</v>
      </c>
      <c r="AO306" s="54">
        <v>1</v>
      </c>
      <c r="AP306" s="48" t="str">
        <f>INDEX(table3,MATCH($K306,'Tham chiếu'!$A$29:$A$37,1),MATCH(DS!$L306,'Tham chiếu'!$B$28:$T$28,1))</f>
        <v>4A</v>
      </c>
      <c r="AQ306" s="48"/>
      <c r="AR306" s="77">
        <f>INDEX(table7,MATCH($K306,'Tham chiếu'!$A$78:$A$87,1),MATCH(DS!$L306,'Tham chiếu'!$B$77:$T$77,1))</f>
        <v>3</v>
      </c>
      <c r="AS306" s="49"/>
      <c r="AT306" s="48"/>
      <c r="AU306" s="57">
        <f t="shared" si="58"/>
        <v>1186000</v>
      </c>
      <c r="AV306" s="58">
        <v>562000</v>
      </c>
      <c r="AW306" s="59" t="b">
        <f t="shared" si="69"/>
        <v>0</v>
      </c>
    </row>
    <row r="307" spans="1:49" ht="27.6" customHeight="1" x14ac:dyDescent="0.25">
      <c r="A307" s="3">
        <v>302</v>
      </c>
      <c r="B307" s="9" t="s">
        <v>123</v>
      </c>
      <c r="C307" s="9" t="s">
        <v>2401</v>
      </c>
      <c r="D307" s="9" t="s">
        <v>34</v>
      </c>
      <c r="E307" s="9" t="str">
        <f t="shared" si="65"/>
        <v>Nguyễn Tất Minh</v>
      </c>
      <c r="F307" s="9" t="b">
        <f t="shared" si="66"/>
        <v>0</v>
      </c>
      <c r="G307" s="9" t="s">
        <v>2405</v>
      </c>
      <c r="H307" s="9" t="str">
        <f t="shared" si="68"/>
        <v>2016</v>
      </c>
      <c r="I307" s="9" t="s">
        <v>18</v>
      </c>
      <c r="J307" s="9" t="str">
        <f t="shared" si="67"/>
        <v>2CI1</v>
      </c>
      <c r="K307" s="9">
        <v>117</v>
      </c>
      <c r="L307" s="9">
        <v>21</v>
      </c>
      <c r="M307" s="9" t="s">
        <v>99</v>
      </c>
      <c r="N307" s="9"/>
      <c r="O307" s="9" t="s">
        <v>308</v>
      </c>
      <c r="P307" s="9"/>
      <c r="Q307" s="9"/>
      <c r="R307" s="9"/>
      <c r="S307" s="9" t="s">
        <v>2805</v>
      </c>
      <c r="T307" s="9" t="s">
        <v>2806</v>
      </c>
      <c r="U307" s="9" t="s">
        <v>2807</v>
      </c>
      <c r="V307" s="30" t="s">
        <v>3892</v>
      </c>
      <c r="W307" s="48"/>
      <c r="X307" s="48"/>
      <c r="Y307" s="49">
        <v>1</v>
      </c>
      <c r="Z307" s="48">
        <f>INDEX(table1,MATCH($K307,'Tham chiếu'!$A$3:$A$13,1),MATCH(DS!$L307,'Tham chiếu'!$B$2:$M$2,1))</f>
        <v>50</v>
      </c>
      <c r="AA307" s="50"/>
      <c r="AB307" s="50"/>
      <c r="AC307" s="53"/>
      <c r="AD307" s="73"/>
      <c r="AE307" s="54"/>
      <c r="AF307" s="74"/>
      <c r="AG307" s="48"/>
      <c r="AH307" s="48"/>
      <c r="AI307" s="49"/>
      <c r="AJ307" s="48"/>
      <c r="AK307" s="53"/>
      <c r="AL307" s="48"/>
      <c r="AM307" s="50"/>
      <c r="AN307" s="50"/>
      <c r="AO307" s="54"/>
      <c r="AP307" s="48"/>
      <c r="AQ307" s="48"/>
      <c r="AR307" s="77"/>
      <c r="AS307" s="49">
        <v>1</v>
      </c>
      <c r="AT307" s="48">
        <f>INDEX(table6,MATCH($K307,'Tham chiếu'!$A$65:$A$74,1),MATCH(DS!$L307,'Tham chiếu'!$B$64:$T$64,1))</f>
        <v>1</v>
      </c>
      <c r="AU307" s="57">
        <f t="shared" si="58"/>
        <v>570000</v>
      </c>
      <c r="AV307" s="58">
        <v>1132000</v>
      </c>
      <c r="AW307" s="59" t="b">
        <f t="shared" si="69"/>
        <v>0</v>
      </c>
    </row>
    <row r="308" spans="1:49" ht="27.6" customHeight="1" x14ac:dyDescent="0.25">
      <c r="A308" s="3">
        <v>303</v>
      </c>
      <c r="B308" s="9" t="s">
        <v>123</v>
      </c>
      <c r="C308" s="9" t="s">
        <v>1900</v>
      </c>
      <c r="D308" s="9" t="s">
        <v>1014</v>
      </c>
      <c r="E308" s="9" t="str">
        <f t="shared" si="65"/>
        <v>ĐỖ NGUYỀN THẢO MY</v>
      </c>
      <c r="F308" s="9" t="b">
        <f t="shared" si="66"/>
        <v>0</v>
      </c>
      <c r="G308" s="9" t="s">
        <v>1901</v>
      </c>
      <c r="H308" s="9" t="str">
        <f t="shared" si="68"/>
        <v>2016</v>
      </c>
      <c r="I308" s="9" t="s">
        <v>44</v>
      </c>
      <c r="J308" s="9" t="str">
        <f t="shared" si="67"/>
        <v>2CI1</v>
      </c>
      <c r="K308" s="48">
        <v>130</v>
      </c>
      <c r="L308" s="48">
        <v>25</v>
      </c>
      <c r="M308" s="9" t="s">
        <v>99</v>
      </c>
      <c r="N308" s="9"/>
      <c r="O308" s="9" t="s">
        <v>308</v>
      </c>
      <c r="P308" s="9"/>
      <c r="Q308" s="9"/>
      <c r="R308" s="9"/>
      <c r="S308" s="9" t="s">
        <v>1902</v>
      </c>
      <c r="T308" s="9" t="s">
        <v>1903</v>
      </c>
      <c r="U308" s="9" t="s">
        <v>1904</v>
      </c>
      <c r="V308" s="30" t="s">
        <v>3893</v>
      </c>
      <c r="W308" s="9">
        <v>1</v>
      </c>
      <c r="X308" s="48">
        <f>INDEX(table1,MATCH($K38,'Tham chiếu'!$A$3:$A$13,1),MATCH(DS!$L38,'Tham chiếu'!$B$2:$M$2,1))</f>
        <v>50</v>
      </c>
      <c r="Y308" s="9">
        <v>1</v>
      </c>
      <c r="Z308" s="48">
        <f>INDEX(table1,MATCH($K308,'Tham chiếu'!$A$3:$A$13,1),MATCH(DS!$L308,'Tham chiếu'!$B$2:$M$2,1))</f>
        <v>55</v>
      </c>
      <c r="AA308" s="9"/>
      <c r="AB308" s="50"/>
      <c r="AC308" s="9">
        <v>1</v>
      </c>
      <c r="AD308" s="73" t="str">
        <f>INDEX(table4,MATCH($K308,'Tham chiếu'!$A$41:$A$49,1),MATCH(DS!$L308,'Tham chiếu'!$B$40:$T$40,1))</f>
        <v>3A</v>
      </c>
      <c r="AE308" s="9"/>
      <c r="AF308" s="74"/>
      <c r="AG308" s="9">
        <v>2</v>
      </c>
      <c r="AH308" s="48">
        <f>INDEX(table5,MATCH($K308,'Tham chiếu'!$A$53:$A$61,1),MATCH(DS!$L308,'Tham chiếu'!$B$52:$T$52,1))</f>
        <v>3</v>
      </c>
      <c r="AI308" s="9">
        <v>2</v>
      </c>
      <c r="AJ308" s="48">
        <f>INDEX(table5,MATCH($K308,'Tham chiếu'!$A$53:$A$61,1),MATCH(DS!$L308,'Tham chiếu'!$B$52:$T$52,1))</f>
        <v>3</v>
      </c>
      <c r="AK308" s="9">
        <v>2</v>
      </c>
      <c r="AL308" s="48">
        <f>INDEX(table5,MATCH($K308,'Tham chiếu'!$A$53:$A$61,1),MATCH(DS!$L308,'Tham chiếu'!$B$52:$T$52,1))</f>
        <v>3</v>
      </c>
      <c r="AM308" s="9"/>
      <c r="AN308" s="50"/>
      <c r="AO308" s="9">
        <v>1</v>
      </c>
      <c r="AP308" s="48" t="str">
        <f>INDEX(table3,MATCH($K308,'Tham chiếu'!$A$29:$A$37,1),MATCH(DS!$L308,'Tham chiếu'!$B$28:$T$28,1))</f>
        <v>3A</v>
      </c>
      <c r="AQ308" s="48">
        <v>1</v>
      </c>
      <c r="AR308" s="77">
        <f>INDEX(table7,MATCH($K308,'Tham chiếu'!$A$78:$A$87,1),MATCH(DS!$L308,'Tham chiếu'!$B$77:$T$77,1))</f>
        <v>3</v>
      </c>
      <c r="AS308" s="9">
        <v>1</v>
      </c>
      <c r="AT308" s="48">
        <f>INDEX(table6,MATCH($K308,'Tham chiếu'!$A$65:$A$74,1),MATCH(DS!$L308,'Tham chiếu'!$B$64:$T$64,1))</f>
        <v>3</v>
      </c>
      <c r="AU308" s="57">
        <f t="shared" si="58"/>
        <v>2391000</v>
      </c>
      <c r="AV308" s="58">
        <v>2144000</v>
      </c>
      <c r="AW308" s="59" t="b">
        <f t="shared" si="69"/>
        <v>0</v>
      </c>
    </row>
    <row r="309" spans="1:49" ht="27.6" customHeight="1" x14ac:dyDescent="0.25">
      <c r="A309" s="3">
        <v>304</v>
      </c>
      <c r="B309" s="9" t="s">
        <v>123</v>
      </c>
      <c r="C309" s="9" t="s">
        <v>2255</v>
      </c>
      <c r="D309" s="9" t="s">
        <v>331</v>
      </c>
      <c r="E309" s="9" t="str">
        <f t="shared" si="65"/>
        <v>Lê Hà Phương</v>
      </c>
      <c r="F309" s="9" t="b">
        <f t="shared" si="66"/>
        <v>0</v>
      </c>
      <c r="G309" s="9" t="s">
        <v>2406</v>
      </c>
      <c r="H309" s="9" t="str">
        <f t="shared" si="68"/>
        <v>2016</v>
      </c>
      <c r="I309" s="9" t="s">
        <v>44</v>
      </c>
      <c r="J309" s="9" t="str">
        <f t="shared" si="67"/>
        <v>2CI1</v>
      </c>
      <c r="K309" s="9">
        <v>126</v>
      </c>
      <c r="L309" s="9">
        <v>31</v>
      </c>
      <c r="M309" s="9" t="s">
        <v>99</v>
      </c>
      <c r="N309" s="9"/>
      <c r="O309" s="9" t="s">
        <v>308</v>
      </c>
      <c r="P309" s="9"/>
      <c r="Q309" s="9"/>
      <c r="R309" s="9"/>
      <c r="S309" s="9" t="s">
        <v>2808</v>
      </c>
      <c r="T309" s="9" t="s">
        <v>2809</v>
      </c>
      <c r="U309" s="9" t="s">
        <v>2810</v>
      </c>
      <c r="V309" s="30" t="s">
        <v>3894</v>
      </c>
      <c r="W309" s="48"/>
      <c r="X309" s="48"/>
      <c r="Y309" s="49">
        <v>1</v>
      </c>
      <c r="Z309" s="48">
        <f>INDEX(table1,MATCH($K309,'Tham chiếu'!$A$3:$A$13,1),MATCH(DS!$L309,'Tham chiếu'!$B$2:$M$2,1))</f>
        <v>58</v>
      </c>
      <c r="AA309" s="50"/>
      <c r="AB309" s="50"/>
      <c r="AC309" s="53"/>
      <c r="AD309" s="73"/>
      <c r="AE309" s="54">
        <v>1</v>
      </c>
      <c r="AF309" s="74" t="str">
        <f>INDEX(table3,MATCH($K309,'Tham chiếu'!$A$29:$A$37,1),MATCH(DS!$L309,'Tham chiếu'!$B$28:$T$28,1))</f>
        <v>3B</v>
      </c>
      <c r="AG309" s="48"/>
      <c r="AH309" s="48"/>
      <c r="AI309" s="49">
        <v>1</v>
      </c>
      <c r="AJ309" s="48">
        <f>INDEX(table5,MATCH($K309,'Tham chiếu'!$A$53:$A$61,1),MATCH(DS!$L309,'Tham chiếu'!$B$52:$T$52,1))</f>
        <v>4</v>
      </c>
      <c r="AK309" s="53"/>
      <c r="AL309" s="48"/>
      <c r="AM309" s="50"/>
      <c r="AN309" s="50"/>
      <c r="AO309" s="54"/>
      <c r="AP309" s="48"/>
      <c r="AQ309" s="48"/>
      <c r="AR309" s="77"/>
      <c r="AS309" s="49"/>
      <c r="AT309" s="48"/>
      <c r="AU309" s="57">
        <f t="shared" si="58"/>
        <v>599000</v>
      </c>
      <c r="AV309" s="58">
        <v>860000</v>
      </c>
      <c r="AW309" s="59" t="b">
        <f t="shared" si="69"/>
        <v>0</v>
      </c>
    </row>
    <row r="310" spans="1:49" ht="27.6" customHeight="1" x14ac:dyDescent="0.25">
      <c r="A310" s="3">
        <v>305</v>
      </c>
      <c r="B310" s="9" t="s">
        <v>123</v>
      </c>
      <c r="C310" s="9" t="s">
        <v>2163</v>
      </c>
      <c r="D310" s="9" t="s">
        <v>619</v>
      </c>
      <c r="E310" s="9" t="str">
        <f t="shared" si="65"/>
        <v>Hoàng Nguyễn Minh Thư</v>
      </c>
      <c r="F310" s="9" t="b">
        <f t="shared" si="66"/>
        <v>0</v>
      </c>
      <c r="G310" s="9" t="s">
        <v>2164</v>
      </c>
      <c r="H310" s="9" t="str">
        <f t="shared" si="68"/>
        <v>2016</v>
      </c>
      <c r="I310" s="9" t="s">
        <v>44</v>
      </c>
      <c r="J310" s="9" t="str">
        <f t="shared" si="67"/>
        <v>2CI1</v>
      </c>
      <c r="K310" s="48">
        <v>120</v>
      </c>
      <c r="L310" s="48">
        <v>22</v>
      </c>
      <c r="M310" s="9" t="s">
        <v>99</v>
      </c>
      <c r="N310" s="9"/>
      <c r="O310" s="9" t="s">
        <v>308</v>
      </c>
      <c r="P310" s="9"/>
      <c r="Q310" s="9"/>
      <c r="R310" s="9"/>
      <c r="S310" s="9" t="s">
        <v>2165</v>
      </c>
      <c r="T310" s="9" t="s">
        <v>2166</v>
      </c>
      <c r="U310" s="9" t="s">
        <v>2167</v>
      </c>
      <c r="V310" s="30" t="s">
        <v>3896</v>
      </c>
      <c r="W310" s="9">
        <v>1</v>
      </c>
      <c r="X310" s="48">
        <f>INDEX(table1,MATCH($K31,'Tham chiếu'!$A$3:$A$13,1),MATCH(DS!$L31,'Tham chiếu'!$B$2:$M$2,1))</f>
        <v>50</v>
      </c>
      <c r="Y310" s="9"/>
      <c r="Z310" s="48"/>
      <c r="AA310" s="9"/>
      <c r="AB310" s="50"/>
      <c r="AC310" s="9"/>
      <c r="AD310" s="73"/>
      <c r="AE310" s="9"/>
      <c r="AF310" s="74"/>
      <c r="AG310" s="9"/>
      <c r="AH310" s="48"/>
      <c r="AI310" s="9"/>
      <c r="AJ310" s="48"/>
      <c r="AK310" s="9"/>
      <c r="AL310" s="48"/>
      <c r="AM310" s="9"/>
      <c r="AN310" s="50"/>
      <c r="AO310" s="9"/>
      <c r="AP310" s="48"/>
      <c r="AQ310" s="48">
        <v>1</v>
      </c>
      <c r="AR310" s="77">
        <f>INDEX(table7,MATCH($K310,'Tham chiếu'!$A$78:$A$87,1),MATCH(DS!$L310,'Tham chiếu'!$B$77:$T$77,1))</f>
        <v>1</v>
      </c>
      <c r="AS310" s="9">
        <v>1</v>
      </c>
      <c r="AT310" s="48">
        <f>INDEX(table6,MATCH($K310,'Tham chiếu'!$A$65:$A$74,1),MATCH(DS!$L310,'Tham chiếu'!$B$64:$T$64,1))</f>
        <v>2</v>
      </c>
      <c r="AU310" s="57">
        <f t="shared" si="58"/>
        <v>850000</v>
      </c>
      <c r="AV310" s="58">
        <v>3029000</v>
      </c>
      <c r="AW310" s="59" t="b">
        <f t="shared" si="69"/>
        <v>0</v>
      </c>
    </row>
    <row r="311" spans="1:49" ht="27.6" customHeight="1" x14ac:dyDescent="0.25">
      <c r="A311" s="3">
        <v>306</v>
      </c>
      <c r="B311" s="9" t="s">
        <v>3680</v>
      </c>
      <c r="C311" s="69" t="s">
        <v>3509</v>
      </c>
      <c r="D311" s="69" t="s">
        <v>1484</v>
      </c>
      <c r="E311" s="9" t="str">
        <f t="shared" si="65"/>
        <v>Mai Thành Trung</v>
      </c>
      <c r="F311" s="9" t="b">
        <f t="shared" si="66"/>
        <v>0</v>
      </c>
      <c r="G311" s="9" t="s">
        <v>3510</v>
      </c>
      <c r="H311" s="9"/>
      <c r="I311" s="9" t="s">
        <v>18</v>
      </c>
      <c r="J311" s="9" t="str">
        <f t="shared" si="67"/>
        <v>2CI1</v>
      </c>
      <c r="K311" s="9">
        <v>140</v>
      </c>
      <c r="L311" s="9">
        <v>23</v>
      </c>
      <c r="M311" s="9" t="s">
        <v>99</v>
      </c>
      <c r="N311" s="9"/>
      <c r="O311" s="9" t="s">
        <v>308</v>
      </c>
      <c r="P311" s="9"/>
      <c r="Q311" s="9"/>
      <c r="R311" s="9"/>
      <c r="S311" s="9" t="s">
        <v>2583</v>
      </c>
      <c r="T311" s="9" t="s">
        <v>3511</v>
      </c>
      <c r="U311" s="9" t="s">
        <v>3512</v>
      </c>
      <c r="V311" s="30" t="s">
        <v>3731</v>
      </c>
      <c r="W311" s="48">
        <v>1</v>
      </c>
      <c r="X311" s="48">
        <f>INDEX(table1,MATCH($K311,'Tham chiếu'!$A$3:$A$13,1),MATCH(DS!$L311,'Tham chiếu'!$B$2:$M$2,1))</f>
        <v>60</v>
      </c>
      <c r="Y311" s="49">
        <v>1</v>
      </c>
      <c r="Z311" s="48">
        <f>INDEX(table1,MATCH($K311,'Tham chiếu'!$A$3:$A$13,1),MATCH(DS!$L311,'Tham chiếu'!$B$2:$M$2,1))</f>
        <v>60</v>
      </c>
      <c r="AA311" s="50">
        <v>1</v>
      </c>
      <c r="AB311" s="50">
        <f>INDEX(table2,MATCH($K311,'Tham chiếu'!$A$17:$A$25,1),MATCH(DS!$L311,'Tham chiếu'!$B$16:$S$16,1))</f>
        <v>4</v>
      </c>
      <c r="AC311" s="53"/>
      <c r="AD311" s="73"/>
      <c r="AE311" s="54">
        <v>1</v>
      </c>
      <c r="AF311" s="74">
        <f>INDEX(table3,MATCH($K311,'Tham chiếu'!$A$29:$A$37,1),MATCH(DS!$L311,'Tham chiếu'!$B$28:$T$28,1))</f>
        <v>4</v>
      </c>
      <c r="AG311" s="48">
        <v>1</v>
      </c>
      <c r="AH311" s="48">
        <f>INDEX(table5,MATCH($K311,'Tham chiếu'!$A$53:$A$61,1),MATCH(DS!$L311,'Tham chiếu'!$B$52:$T$52,1))</f>
        <v>4</v>
      </c>
      <c r="AI311" s="49">
        <v>1</v>
      </c>
      <c r="AJ311" s="48">
        <f>INDEX(table5,MATCH($K311,'Tham chiếu'!$A$53:$A$61,1),MATCH(DS!$L311,'Tham chiếu'!$B$52:$T$52,1))</f>
        <v>4</v>
      </c>
      <c r="AK311" s="50">
        <v>1</v>
      </c>
      <c r="AL311" s="48">
        <f>INDEX(table5,MATCH($K311,'Tham chiếu'!$A$53:$A$61,1),MATCH(DS!$L311,'Tham chiếu'!$B$52:$T$52,1))</f>
        <v>4</v>
      </c>
      <c r="AM311" s="53">
        <v>1</v>
      </c>
      <c r="AN311" s="50">
        <f>INDEX(table2,MATCH($K311,'Tham chiếu'!$A$17:$A$25,1),MATCH(DS!$L311,'Tham chiếu'!$B$16:$S$16,1))</f>
        <v>4</v>
      </c>
      <c r="AO311" s="54">
        <v>1</v>
      </c>
      <c r="AP311" s="48">
        <f>INDEX(table3,MATCH($K311,'Tham chiếu'!$A$29:$A$37,1),MATCH(DS!$L311,'Tham chiếu'!$B$28:$T$28,1))</f>
        <v>4</v>
      </c>
      <c r="AQ311" s="48">
        <v>1</v>
      </c>
      <c r="AR311" s="77">
        <f>INDEX(table7,MATCH($K311,'Tham chiếu'!$A$78:$A$87,1),MATCH(DS!$L311,'Tham chiếu'!$B$77:$T$77,1))</f>
        <v>3</v>
      </c>
      <c r="AS311" s="49">
        <v>1</v>
      </c>
      <c r="AT311" s="48">
        <f>INDEX(table6,MATCH($K311,'Tham chiếu'!$A$65:$A$74,1),MATCH(DS!$L311,'Tham chiếu'!$B$64:$T$64,1))</f>
        <v>4</v>
      </c>
      <c r="AU311" s="57">
        <f t="shared" si="58"/>
        <v>2352000</v>
      </c>
      <c r="AV311" s="58">
        <v>1059000</v>
      </c>
      <c r="AW311" s="59" t="b">
        <f t="shared" si="69"/>
        <v>0</v>
      </c>
    </row>
    <row r="312" spans="1:49" ht="27.6" customHeight="1" x14ac:dyDescent="0.25">
      <c r="A312" s="3">
        <v>307</v>
      </c>
      <c r="B312" s="9" t="s">
        <v>123</v>
      </c>
      <c r="C312" s="9" t="s">
        <v>1932</v>
      </c>
      <c r="D312" s="9" t="s">
        <v>166</v>
      </c>
      <c r="E312" s="9" t="str">
        <f t="shared" si="65"/>
        <v>Nguyễn ý trang Anh</v>
      </c>
      <c r="F312" s="9" t="b">
        <f t="shared" si="66"/>
        <v>0</v>
      </c>
      <c r="G312" s="9" t="s">
        <v>1933</v>
      </c>
      <c r="H312" s="9" t="str">
        <f t="shared" ref="H312:H324" si="70">RIGHT(G312,4)</f>
        <v>2016</v>
      </c>
      <c r="I312" s="9" t="s">
        <v>44</v>
      </c>
      <c r="J312" s="9" t="str">
        <f t="shared" si="67"/>
        <v>2CI10</v>
      </c>
      <c r="K312" s="48">
        <v>135</v>
      </c>
      <c r="L312" s="48">
        <v>22</v>
      </c>
      <c r="M312" s="9" t="s">
        <v>99</v>
      </c>
      <c r="N312" s="9"/>
      <c r="O312" s="9" t="s">
        <v>249</v>
      </c>
      <c r="P312" s="9"/>
      <c r="Q312" s="9"/>
      <c r="R312" s="9"/>
      <c r="S312" s="9" t="s">
        <v>1934</v>
      </c>
      <c r="T312" s="9" t="s">
        <v>1935</v>
      </c>
      <c r="U312" s="9" t="s">
        <v>1936</v>
      </c>
      <c r="V312" s="30" t="s">
        <v>3897</v>
      </c>
      <c r="W312" s="9"/>
      <c r="X312" s="48"/>
      <c r="Y312" s="9"/>
      <c r="Z312" s="48"/>
      <c r="AA312" s="9"/>
      <c r="AB312" s="50"/>
      <c r="AC312" s="9"/>
      <c r="AD312" s="73"/>
      <c r="AE312" s="9"/>
      <c r="AF312" s="74"/>
      <c r="AG312" s="9">
        <v>1</v>
      </c>
      <c r="AH312" s="48">
        <f>INDEX(table5,MATCH($K312,'Tham chiếu'!$A$53:$A$61,1),MATCH(DS!$L312,'Tham chiếu'!$B$52:$T$52,1))</f>
        <v>4</v>
      </c>
      <c r="AI312" s="9">
        <v>1</v>
      </c>
      <c r="AJ312" s="48">
        <f>INDEX(table5,MATCH($K312,'Tham chiếu'!$A$53:$A$61,1),MATCH(DS!$L312,'Tham chiếu'!$B$52:$T$52,1))</f>
        <v>4</v>
      </c>
      <c r="AK312" s="9"/>
      <c r="AL312" s="48"/>
      <c r="AM312" s="9"/>
      <c r="AN312" s="50"/>
      <c r="AO312" s="9"/>
      <c r="AP312" s="48"/>
      <c r="AQ312" s="48"/>
      <c r="AR312" s="77"/>
      <c r="AS312" s="9">
        <v>1</v>
      </c>
      <c r="AT312" s="48">
        <f>INDEX(table6,MATCH($K312,'Tham chiếu'!$A$65:$A$74,1),MATCH(DS!$L312,'Tham chiếu'!$B$64:$T$64,1))</f>
        <v>3</v>
      </c>
      <c r="AU312" s="57">
        <f t="shared" si="58"/>
        <v>749000</v>
      </c>
      <c r="AV312" s="58">
        <v>1461000</v>
      </c>
      <c r="AW312" s="59" t="b">
        <f t="shared" si="69"/>
        <v>0</v>
      </c>
    </row>
    <row r="313" spans="1:49" ht="27.6" customHeight="1" x14ac:dyDescent="0.25">
      <c r="A313" s="3">
        <v>308</v>
      </c>
      <c r="B313" s="9" t="s">
        <v>123</v>
      </c>
      <c r="C313" s="9" t="s">
        <v>1913</v>
      </c>
      <c r="D313" s="9" t="s">
        <v>306</v>
      </c>
      <c r="E313" s="9" t="str">
        <f t="shared" si="65"/>
        <v>Cao Nhật Bảo</v>
      </c>
      <c r="F313" s="9" t="b">
        <f t="shared" si="66"/>
        <v>0</v>
      </c>
      <c r="G313" s="9" t="s">
        <v>1914</v>
      </c>
      <c r="H313" s="9" t="str">
        <f t="shared" si="70"/>
        <v>2016</v>
      </c>
      <c r="I313" s="9" t="s">
        <v>18</v>
      </c>
      <c r="J313" s="9" t="str">
        <f t="shared" si="67"/>
        <v>2CI10</v>
      </c>
      <c r="K313" s="48">
        <v>125</v>
      </c>
      <c r="L313" s="48">
        <v>25.5</v>
      </c>
      <c r="M313" s="9" t="s">
        <v>99</v>
      </c>
      <c r="N313" s="9"/>
      <c r="O313" s="9" t="s">
        <v>249</v>
      </c>
      <c r="P313" s="9"/>
      <c r="Q313" s="9"/>
      <c r="R313" s="9"/>
      <c r="S313" s="9" t="s">
        <v>1915</v>
      </c>
      <c r="T313" s="9" t="s">
        <v>1916</v>
      </c>
      <c r="U313" s="9" t="s">
        <v>1917</v>
      </c>
      <c r="V313" s="30" t="s">
        <v>3898</v>
      </c>
      <c r="W313" s="9"/>
      <c r="X313" s="48"/>
      <c r="Y313" s="9">
        <v>1</v>
      </c>
      <c r="Z313" s="48">
        <f>INDEX(table1,MATCH($K313,'Tham chiếu'!$A$3:$A$13,1),MATCH(DS!$L313,'Tham chiếu'!$B$2:$M$2,1))</f>
        <v>55</v>
      </c>
      <c r="AA313" s="9">
        <v>1</v>
      </c>
      <c r="AB313" s="50" t="str">
        <f>INDEX(table2,MATCH($K313,'Tham chiếu'!$A$17:$A$25,1),MATCH(DS!$L313,'Tham chiếu'!$B$16:$S$16,1))</f>
        <v>2B</v>
      </c>
      <c r="AC313" s="9"/>
      <c r="AD313" s="73">
        <f>INDEX(table4,MATCH($K313,'Tham chiếu'!$A$41:$A$49,1),MATCH(DS!$L313,'Tham chiếu'!$B$40:$T$40,1))</f>
        <v>3</v>
      </c>
      <c r="AE313" s="9"/>
      <c r="AF313" s="74"/>
      <c r="AG313" s="9">
        <v>1</v>
      </c>
      <c r="AH313" s="48">
        <f>INDEX(table5,MATCH($K313,'Tham chiếu'!$A$53:$A$61,1),MATCH(DS!$L313,'Tham chiếu'!$B$52:$T$52,1))</f>
        <v>3</v>
      </c>
      <c r="AI313" s="9"/>
      <c r="AJ313" s="48">
        <f>INDEX(table5,MATCH($K313,'Tham chiếu'!$A$53:$A$61,1),MATCH(DS!$L313,'Tham chiếu'!$B$52:$T$52,1))</f>
        <v>3</v>
      </c>
      <c r="AK313" s="9"/>
      <c r="AL313" s="48">
        <f>INDEX(table5,MATCH($K313,'Tham chiếu'!$A$53:$A$61,1),MATCH(DS!$L313,'Tham chiếu'!$B$52:$T$52,1))</f>
        <v>3</v>
      </c>
      <c r="AM313" s="9"/>
      <c r="AN313" s="50" t="str">
        <f>INDEX(table2,MATCH($K313,'Tham chiếu'!$A$17:$A$25,1),MATCH(DS!$L313,'Tham chiếu'!$B$16:$S$16,1))</f>
        <v>2B</v>
      </c>
      <c r="AO313" s="9"/>
      <c r="AP313" s="48" t="str">
        <f>INDEX(table3,MATCH($K313,'Tham chiếu'!$A$29:$A$37,1),MATCH(DS!$L313,'Tham chiếu'!$B$28:$T$28,1))</f>
        <v>3A</v>
      </c>
      <c r="AQ313" s="48"/>
      <c r="AR313" s="77">
        <f>INDEX(table7,MATCH($K313,'Tham chiếu'!$A$78:$A$87,1),MATCH(DS!$L313,'Tham chiếu'!$B$77:$T$77,1))</f>
        <v>2</v>
      </c>
      <c r="AS313" s="9"/>
      <c r="AT313" s="48"/>
      <c r="AU313" s="57">
        <f t="shared" si="58"/>
        <v>673000</v>
      </c>
      <c r="AV313" s="58">
        <v>1133000</v>
      </c>
      <c r="AW313" s="59" t="b">
        <f t="shared" si="69"/>
        <v>0</v>
      </c>
    </row>
    <row r="314" spans="1:49" ht="27.6" customHeight="1" x14ac:dyDescent="0.25">
      <c r="A314" s="3">
        <v>309</v>
      </c>
      <c r="B314" s="9" t="s">
        <v>123</v>
      </c>
      <c r="C314" s="9" t="s">
        <v>33</v>
      </c>
      <c r="D314" s="9" t="s">
        <v>593</v>
      </c>
      <c r="E314" s="9" t="str">
        <f t="shared" si="65"/>
        <v>Nguyễn Đức Bình</v>
      </c>
      <c r="F314" s="9" t="b">
        <f t="shared" si="66"/>
        <v>0</v>
      </c>
      <c r="G314" s="9" t="s">
        <v>2409</v>
      </c>
      <c r="H314" s="9" t="str">
        <f t="shared" si="70"/>
        <v>2016</v>
      </c>
      <c r="I314" s="9" t="s">
        <v>18</v>
      </c>
      <c r="J314" s="9" t="str">
        <f t="shared" si="67"/>
        <v>2CI10</v>
      </c>
      <c r="K314" s="9">
        <v>133</v>
      </c>
      <c r="L314" s="9">
        <v>41</v>
      </c>
      <c r="M314" s="9" t="s">
        <v>99</v>
      </c>
      <c r="N314" s="9"/>
      <c r="O314" s="9" t="s">
        <v>249</v>
      </c>
      <c r="P314" s="9"/>
      <c r="Q314" s="9"/>
      <c r="R314" s="9"/>
      <c r="S314" s="9" t="s">
        <v>2813</v>
      </c>
      <c r="T314" s="9" t="s">
        <v>2814</v>
      </c>
      <c r="U314" s="9" t="s">
        <v>2815</v>
      </c>
      <c r="V314" s="30" t="s">
        <v>3899</v>
      </c>
      <c r="W314" s="48"/>
      <c r="X314" s="48"/>
      <c r="Y314" s="49">
        <v>1</v>
      </c>
      <c r="Z314" s="48">
        <f>INDEX(table1,MATCH($K314,'Tham chiếu'!$A$3:$A$13,1),MATCH(DS!$L314,'Tham chiếu'!$B$2:$M$2,1))</f>
        <v>62</v>
      </c>
      <c r="AA314" s="50">
        <v>1</v>
      </c>
      <c r="AB314" s="50" t="str">
        <f>INDEX(table2,MATCH($K314,'Tham chiếu'!$A$17:$A$25,1),MATCH(DS!$L314,'Tham chiếu'!$B$16:$S$16,1))</f>
        <v>4C</v>
      </c>
      <c r="AC314" s="53"/>
      <c r="AD314" s="73"/>
      <c r="AE314" s="54">
        <v>1</v>
      </c>
      <c r="AF314" s="74" t="str">
        <f>INDEX(table3,MATCH($K314,'Tham chiếu'!$A$29:$A$37,1),MATCH(DS!$L314,'Tham chiếu'!$B$28:$T$28,1))</f>
        <v>4C</v>
      </c>
      <c r="AG314" s="48">
        <v>1</v>
      </c>
      <c r="AH314" s="48">
        <f>INDEX(table5,MATCH($K314,'Tham chiếu'!$A$53:$A$61,1),MATCH(DS!$L314,'Tham chiếu'!$B$52:$T$52,1))</f>
        <v>5</v>
      </c>
      <c r="AI314" s="49">
        <v>2</v>
      </c>
      <c r="AJ314" s="48">
        <f>INDEX(table5,MATCH($K314,'Tham chiếu'!$A$53:$A$61,1),MATCH(DS!$L314,'Tham chiếu'!$B$52:$T$52,1))</f>
        <v>5</v>
      </c>
      <c r="AK314" s="53"/>
      <c r="AL314" s="48">
        <f>INDEX(table5,MATCH($K314,'Tham chiếu'!$A$53:$A$61,1),MATCH(DS!$L314,'Tham chiếu'!$B$52:$T$52,1))</f>
        <v>5</v>
      </c>
      <c r="AM314" s="50"/>
      <c r="AN314" s="50" t="str">
        <f>INDEX(table2,MATCH($K314,'Tham chiếu'!$A$17:$A$25,1),MATCH(DS!$L314,'Tham chiếu'!$B$16:$S$16,1))</f>
        <v>4C</v>
      </c>
      <c r="AO314" s="54"/>
      <c r="AP314" s="48" t="str">
        <f>INDEX(table3,MATCH($K314,'Tham chiếu'!$A$29:$A$37,1),MATCH(DS!$L314,'Tham chiếu'!$B$28:$T$28,1))</f>
        <v>4C</v>
      </c>
      <c r="AQ314" s="48"/>
      <c r="AR314" s="77">
        <f>INDEX(table7,MATCH($K314,'Tham chiếu'!$A$78:$A$87,1),MATCH(DS!$L314,'Tham chiếu'!$B$77:$T$77,1))</f>
        <v>4</v>
      </c>
      <c r="AS314" s="49">
        <v>1</v>
      </c>
      <c r="AT314" s="48">
        <f>INDEX(table6,MATCH($K314,'Tham chiếu'!$A$65:$A$74,1),MATCH(DS!$L314,'Tham chiếu'!$B$64:$T$64,1))</f>
        <v>5</v>
      </c>
      <c r="AU314" s="57">
        <f t="shared" si="58"/>
        <v>1626000</v>
      </c>
      <c r="AV314" s="58">
        <v>200000</v>
      </c>
      <c r="AW314" s="59" t="b">
        <f t="shared" si="69"/>
        <v>0</v>
      </c>
    </row>
    <row r="315" spans="1:49" ht="16.899999999999999" customHeight="1" x14ac:dyDescent="0.25">
      <c r="A315" s="3">
        <v>310</v>
      </c>
      <c r="B315" s="9" t="s">
        <v>123</v>
      </c>
      <c r="C315" s="60" t="s">
        <v>1808</v>
      </c>
      <c r="D315" s="60" t="s">
        <v>506</v>
      </c>
      <c r="E315" s="9" t="str">
        <f t="shared" si="65"/>
        <v>Trịnh Hoàng Thảo Chi</v>
      </c>
      <c r="F315" s="9" t="b">
        <f t="shared" si="66"/>
        <v>0</v>
      </c>
      <c r="G315" s="9" t="s">
        <v>1809</v>
      </c>
      <c r="H315" s="9" t="str">
        <f t="shared" si="70"/>
        <v>2016</v>
      </c>
      <c r="I315" s="9" t="s">
        <v>44</v>
      </c>
      <c r="J315" s="9" t="str">
        <f t="shared" si="67"/>
        <v>2CI10</v>
      </c>
      <c r="K315" s="48">
        <v>121</v>
      </c>
      <c r="L315" s="48">
        <v>21</v>
      </c>
      <c r="M315" s="9" t="s">
        <v>99</v>
      </c>
      <c r="N315" s="9"/>
      <c r="O315" s="9" t="s">
        <v>249</v>
      </c>
      <c r="P315" s="9"/>
      <c r="Q315" s="9"/>
      <c r="R315" s="9"/>
      <c r="S315" s="9" t="s">
        <v>1810</v>
      </c>
      <c r="T315" s="9" t="s">
        <v>1811</v>
      </c>
      <c r="U315" s="9" t="s">
        <v>1812</v>
      </c>
      <c r="V315" s="30" t="s">
        <v>3900</v>
      </c>
      <c r="W315" s="9"/>
      <c r="X315" s="48"/>
      <c r="Y315" s="9">
        <v>1</v>
      </c>
      <c r="Z315" s="48">
        <f>INDEX(table1,MATCH($K315,'Tham chiếu'!$A$3:$A$13,1),MATCH(DS!$L315,'Tham chiếu'!$B$2:$M$2,1))</f>
        <v>50</v>
      </c>
      <c r="AA315" s="9"/>
      <c r="AB315" s="50"/>
      <c r="AC315" s="9"/>
      <c r="AD315" s="73"/>
      <c r="AE315" s="9"/>
      <c r="AF315" s="74"/>
      <c r="AG315" s="9"/>
      <c r="AH315" s="48"/>
      <c r="AI315" s="9"/>
      <c r="AJ315" s="48"/>
      <c r="AK315" s="9"/>
      <c r="AL315" s="48"/>
      <c r="AM315" s="9"/>
      <c r="AN315" s="50"/>
      <c r="AO315" s="9"/>
      <c r="AP315" s="48"/>
      <c r="AQ315" s="48">
        <v>1</v>
      </c>
      <c r="AR315" s="77">
        <f>INDEX(table7,MATCH($K315,'Tham chiếu'!$A$78:$A$87,1),MATCH(DS!$L315,'Tham chiếu'!$B$77:$T$77,1))</f>
        <v>1</v>
      </c>
      <c r="AS315" s="9">
        <v>1</v>
      </c>
      <c r="AT315" s="48">
        <f>INDEX(table6,MATCH($K315,'Tham chiếu'!$A$65:$A$74,1),MATCH(DS!$L315,'Tham chiếu'!$B$64:$T$64,1))</f>
        <v>2</v>
      </c>
      <c r="AU315" s="57">
        <f t="shared" si="58"/>
        <v>850000</v>
      </c>
      <c r="AV315" s="58">
        <v>554000</v>
      </c>
      <c r="AW315" s="59" t="b">
        <f t="shared" si="69"/>
        <v>0</v>
      </c>
    </row>
    <row r="316" spans="1:49" ht="27.6" customHeight="1" x14ac:dyDescent="0.25">
      <c r="A316" s="3">
        <v>311</v>
      </c>
      <c r="B316" s="9" t="s">
        <v>123</v>
      </c>
      <c r="C316" s="9" t="s">
        <v>184</v>
      </c>
      <c r="D316" s="9" t="s">
        <v>1880</v>
      </c>
      <c r="E316" s="9" t="str">
        <f t="shared" si="65"/>
        <v>Vũ Minh Diệp</v>
      </c>
      <c r="F316" s="9" t="b">
        <f t="shared" si="66"/>
        <v>0</v>
      </c>
      <c r="G316" s="9" t="s">
        <v>2147</v>
      </c>
      <c r="H316" s="9" t="str">
        <f t="shared" si="70"/>
        <v>2016</v>
      </c>
      <c r="I316" s="9" t="s">
        <v>44</v>
      </c>
      <c r="J316" s="9" t="str">
        <f t="shared" si="67"/>
        <v>2CI10</v>
      </c>
      <c r="K316" s="48">
        <v>122</v>
      </c>
      <c r="L316" s="48">
        <v>23</v>
      </c>
      <c r="M316" s="9" t="s">
        <v>99</v>
      </c>
      <c r="N316" s="9"/>
      <c r="O316" s="9" t="s">
        <v>249</v>
      </c>
      <c r="P316" s="9"/>
      <c r="Q316" s="9"/>
      <c r="R316" s="9"/>
      <c r="S316" s="9" t="s">
        <v>2148</v>
      </c>
      <c r="T316" s="9" t="s">
        <v>2149</v>
      </c>
      <c r="U316" s="9" t="s">
        <v>2150</v>
      </c>
      <c r="V316" s="30" t="s">
        <v>3901</v>
      </c>
      <c r="W316" s="9">
        <v>1</v>
      </c>
      <c r="X316" s="48">
        <f>INDEX(table1,MATCH($K316,'Tham chiếu'!$A$3:$A$13,1),MATCH(DS!$L316,'Tham chiếu'!$B$2:$M$2,1))</f>
        <v>50</v>
      </c>
      <c r="Y316" s="9">
        <v>1</v>
      </c>
      <c r="Z316" s="48">
        <f>INDEX(table1,MATCH($K316,'Tham chiếu'!$A$3:$A$13,1),MATCH(DS!$L316,'Tham chiếu'!$B$2:$M$2,1))</f>
        <v>50</v>
      </c>
      <c r="AA316" s="9"/>
      <c r="AB316" s="50"/>
      <c r="AC316" s="9"/>
      <c r="AD316" s="73"/>
      <c r="AE316" s="9"/>
      <c r="AF316" s="74"/>
      <c r="AG316" s="9">
        <v>2</v>
      </c>
      <c r="AH316" s="48">
        <f>INDEX(table5,MATCH($K316,'Tham chiếu'!$A$53:$A$61,1),MATCH(DS!$L316,'Tham chiếu'!$B$52:$T$52,1))</f>
        <v>3</v>
      </c>
      <c r="AI316" s="9">
        <v>2</v>
      </c>
      <c r="AJ316" s="48">
        <f>INDEX(table5,MATCH($K316,'Tham chiếu'!$A$53:$A$61,1),MATCH(DS!$L316,'Tham chiếu'!$B$52:$T$52,1))</f>
        <v>3</v>
      </c>
      <c r="AK316" s="9">
        <v>1</v>
      </c>
      <c r="AL316" s="48">
        <f>INDEX(table5,MATCH($K316,'Tham chiếu'!$A$53:$A$61,1),MATCH(DS!$L316,'Tham chiếu'!$B$52:$T$52,1))</f>
        <v>3</v>
      </c>
      <c r="AM316" s="9">
        <v>1</v>
      </c>
      <c r="AN316" s="50" t="str">
        <f>INDEX(table2,MATCH($K316,'Tham chiếu'!$A$17:$A$25,1),MATCH(DS!$L316,'Tham chiếu'!$B$16:$S$16,1))</f>
        <v>2A</v>
      </c>
      <c r="AO316" s="9">
        <v>1</v>
      </c>
      <c r="AP316" s="48" t="str">
        <f>INDEX(table3,MATCH($K316,'Tham chiếu'!$A$29:$A$37,1),MATCH(DS!$L316,'Tham chiếu'!$B$28:$T$28,1))</f>
        <v>2A</v>
      </c>
      <c r="AQ316" s="48">
        <v>1</v>
      </c>
      <c r="AR316" s="77">
        <f>INDEX(table7,MATCH($K316,'Tham chiếu'!$A$78:$A$87,1),MATCH(DS!$L316,'Tham chiếu'!$B$77:$T$77,1))</f>
        <v>1</v>
      </c>
      <c r="AS316" s="9">
        <v>1</v>
      </c>
      <c r="AT316" s="48">
        <f>INDEX(table6,MATCH($K316,'Tham chiếu'!$A$65:$A$74,1),MATCH(DS!$L316,'Tham chiếu'!$B$64:$T$64,1))</f>
        <v>2</v>
      </c>
      <c r="AU316" s="57">
        <f t="shared" si="58"/>
        <v>2238000</v>
      </c>
      <c r="AV316" s="58">
        <v>962000</v>
      </c>
      <c r="AW316" s="59" t="b">
        <f t="shared" si="69"/>
        <v>0</v>
      </c>
    </row>
    <row r="317" spans="1:49" ht="27.6" customHeight="1" x14ac:dyDescent="0.25">
      <c r="A317" s="3">
        <v>312</v>
      </c>
      <c r="B317" s="9" t="s">
        <v>123</v>
      </c>
      <c r="C317" s="9" t="s">
        <v>550</v>
      </c>
      <c r="D317" s="9" t="s">
        <v>2408</v>
      </c>
      <c r="E317" s="9" t="str">
        <f t="shared" si="65"/>
        <v>Nguyễn Nhật Hạ</v>
      </c>
      <c r="F317" s="9" t="b">
        <f t="shared" si="66"/>
        <v>0</v>
      </c>
      <c r="G317" s="9" t="s">
        <v>2410</v>
      </c>
      <c r="H317" s="9" t="str">
        <f t="shared" si="70"/>
        <v>2016</v>
      </c>
      <c r="I317" s="9" t="s">
        <v>18</v>
      </c>
      <c r="J317" s="9" t="str">
        <f t="shared" si="67"/>
        <v>2CI10</v>
      </c>
      <c r="K317" s="9">
        <v>127</v>
      </c>
      <c r="L317" s="9">
        <v>22</v>
      </c>
      <c r="M317" s="9" t="s">
        <v>99</v>
      </c>
      <c r="N317" s="9"/>
      <c r="O317" s="9" t="s">
        <v>249</v>
      </c>
      <c r="P317" s="9"/>
      <c r="Q317" s="9"/>
      <c r="R317" s="9"/>
      <c r="S317" s="9" t="s">
        <v>2816</v>
      </c>
      <c r="T317" s="9" t="s">
        <v>2817</v>
      </c>
      <c r="U317" s="9" t="s">
        <v>2818</v>
      </c>
      <c r="V317" s="30" t="s">
        <v>3902</v>
      </c>
      <c r="W317" s="48">
        <v>1</v>
      </c>
      <c r="X317" s="48">
        <f>INDEX(table1,MATCH($K317,'Tham chiếu'!$A$3:$A$13,1),MATCH(DS!$L317,'Tham chiếu'!$B$2:$M$2,1))</f>
        <v>55</v>
      </c>
      <c r="Y317" s="49">
        <v>1</v>
      </c>
      <c r="Z317" s="48">
        <f>INDEX(table1,MATCH($K317,'Tham chiếu'!$A$3:$A$13,1),MATCH(DS!$L317,'Tham chiếu'!$B$2:$M$2,1))</f>
        <v>55</v>
      </c>
      <c r="AA317" s="50">
        <v>2</v>
      </c>
      <c r="AB317" s="50" t="str">
        <f>INDEX(table2,MATCH($K317,'Tham chiếu'!$A$17:$A$25,1),MATCH(DS!$L317,'Tham chiếu'!$B$16:$S$16,1))</f>
        <v>2B</v>
      </c>
      <c r="AC317" s="53"/>
      <c r="AD317" s="73">
        <f>INDEX(table4,MATCH($K317,'Tham chiếu'!$A$41:$A$49,1),MATCH(DS!$L317,'Tham chiếu'!$B$40:$T$40,1))</f>
        <v>3</v>
      </c>
      <c r="AE317" s="54">
        <v>2</v>
      </c>
      <c r="AF317" s="74">
        <f>INDEX(table3,MATCH($K317,'Tham chiếu'!$A$29:$A$37,1),MATCH(DS!$L317,'Tham chiếu'!$B$28:$T$28,1))</f>
        <v>3</v>
      </c>
      <c r="AG317" s="48">
        <v>2</v>
      </c>
      <c r="AH317" s="48">
        <f>INDEX(table5,MATCH($K317,'Tham chiếu'!$A$53:$A$61,1),MATCH(DS!$L317,'Tham chiếu'!$B$52:$T$52,1))</f>
        <v>3</v>
      </c>
      <c r="AI317" s="49">
        <v>2</v>
      </c>
      <c r="AJ317" s="48">
        <f>INDEX(table5,MATCH($K317,'Tham chiếu'!$A$53:$A$61,1),MATCH(DS!$L317,'Tham chiếu'!$B$52:$T$52,1))</f>
        <v>3</v>
      </c>
      <c r="AK317" s="53">
        <v>1</v>
      </c>
      <c r="AL317" s="48">
        <f>INDEX(table5,MATCH($K317,'Tham chiếu'!$A$53:$A$61,1),MATCH(DS!$L317,'Tham chiếu'!$B$52:$T$52,1))</f>
        <v>3</v>
      </c>
      <c r="AM317" s="50">
        <v>1</v>
      </c>
      <c r="AN317" s="50" t="str">
        <f>INDEX(table2,MATCH($K317,'Tham chiếu'!$A$17:$A$25,1),MATCH(DS!$L317,'Tham chiếu'!$B$16:$S$16,1))</f>
        <v>2B</v>
      </c>
      <c r="AO317" s="54">
        <v>1</v>
      </c>
      <c r="AP317" s="48">
        <f>INDEX(table3,MATCH($K317,'Tham chiếu'!$A$29:$A$37,1),MATCH(DS!$L317,'Tham chiếu'!$B$28:$T$28,1))</f>
        <v>3</v>
      </c>
      <c r="AQ317" s="48">
        <v>1</v>
      </c>
      <c r="AR317" s="77">
        <f>INDEX(table7,MATCH($K317,'Tham chiếu'!$A$78:$A$87,1),MATCH(DS!$L317,'Tham chiếu'!$B$77:$T$77,1))</f>
        <v>2</v>
      </c>
      <c r="AS317" s="49">
        <v>2</v>
      </c>
      <c r="AT317" s="48">
        <f>INDEX(table6,MATCH($K317,'Tham chiếu'!$A$65:$A$74,1),MATCH(DS!$L317,'Tham chiếu'!$B$64:$T$64,1))</f>
        <v>3</v>
      </c>
      <c r="AU317" s="57">
        <f t="shared" si="58"/>
        <v>3594000</v>
      </c>
      <c r="AV317" s="58">
        <v>395000</v>
      </c>
      <c r="AW317" s="59" t="b">
        <f t="shared" si="69"/>
        <v>0</v>
      </c>
    </row>
    <row r="318" spans="1:49" ht="27.6" customHeight="1" x14ac:dyDescent="0.25">
      <c r="A318" s="3">
        <v>313</v>
      </c>
      <c r="B318" s="9" t="s">
        <v>123</v>
      </c>
      <c r="C318" s="9" t="s">
        <v>246</v>
      </c>
      <c r="D318" s="9" t="s">
        <v>247</v>
      </c>
      <c r="E318" s="9" t="str">
        <f t="shared" si="65"/>
        <v>Nguyễn Đồng Hưng</v>
      </c>
      <c r="F318" s="9" t="b">
        <f t="shared" si="66"/>
        <v>0</v>
      </c>
      <c r="G318" s="9" t="s">
        <v>248</v>
      </c>
      <c r="H318" s="9" t="str">
        <f t="shared" si="70"/>
        <v>2016</v>
      </c>
      <c r="I318" s="9" t="s">
        <v>18</v>
      </c>
      <c r="J318" s="9" t="str">
        <f t="shared" si="67"/>
        <v>2CI10</v>
      </c>
      <c r="K318" s="48">
        <v>130</v>
      </c>
      <c r="L318" s="48">
        <v>26</v>
      </c>
      <c r="M318" s="9" t="s">
        <v>99</v>
      </c>
      <c r="N318" s="9"/>
      <c r="O318" s="9" t="s">
        <v>249</v>
      </c>
      <c r="P318" s="9"/>
      <c r="Q318" s="9"/>
      <c r="R318" s="9"/>
      <c r="S318" s="9" t="s">
        <v>250</v>
      </c>
      <c r="T318" s="9" t="s">
        <v>251</v>
      </c>
      <c r="U318" s="9" t="s">
        <v>252</v>
      </c>
      <c r="V318" s="30" t="s">
        <v>3903</v>
      </c>
      <c r="W318" s="9">
        <v>1</v>
      </c>
      <c r="X318" s="48">
        <f>INDEX(table1,MATCH($K318,'Tham chiếu'!$A$3:$A$13,1),MATCH(DS!$L318,'Tham chiếu'!$B$2:$M$2,1))</f>
        <v>55</v>
      </c>
      <c r="Y318" s="9">
        <v>1</v>
      </c>
      <c r="Z318" s="48">
        <f>INDEX(table1,MATCH($K318,'Tham chiếu'!$A$3:$A$13,1),MATCH(DS!$L318,'Tham chiếu'!$B$2:$M$2,1))</f>
        <v>55</v>
      </c>
      <c r="AA318" s="9">
        <v>1</v>
      </c>
      <c r="AB318" s="50" t="str">
        <f>INDEX(table2,MATCH($K318,'Tham chiếu'!$A$17:$A$25,1),MATCH(DS!$L318,'Tham chiếu'!$B$16:$S$16,1))</f>
        <v>2C</v>
      </c>
      <c r="AC318" s="9"/>
      <c r="AD318" s="73" t="str">
        <f>INDEX(table4,MATCH($K318,'Tham chiếu'!$A$41:$A$49,1),MATCH(DS!$L318,'Tham chiếu'!$B$40:$T$40,1))</f>
        <v>3A</v>
      </c>
      <c r="AE318" s="9"/>
      <c r="AF318" s="74"/>
      <c r="AG318" s="9"/>
      <c r="AH318" s="48">
        <f>INDEX(table5,MATCH($K318,'Tham chiếu'!$A$53:$A$61,1),MATCH(DS!$L318,'Tham chiếu'!$B$52:$T$52,1))</f>
        <v>3</v>
      </c>
      <c r="AI318" s="9"/>
      <c r="AJ318" s="48">
        <f>INDEX(table5,MATCH($K318,'Tham chiếu'!$A$53:$A$61,1),MATCH(DS!$L318,'Tham chiếu'!$B$52:$T$52,1))</f>
        <v>3</v>
      </c>
      <c r="AK318" s="9">
        <v>1</v>
      </c>
      <c r="AL318" s="48">
        <f>INDEX(table5,MATCH($K318,'Tham chiếu'!$A$53:$A$61,1),MATCH(DS!$L318,'Tham chiếu'!$B$52:$T$52,1))</f>
        <v>3</v>
      </c>
      <c r="AM318" s="9"/>
      <c r="AN318" s="50" t="str">
        <f>INDEX(table2,MATCH($K318,'Tham chiếu'!$A$17:$A$25,1),MATCH(DS!$L318,'Tham chiếu'!$B$16:$S$16,1))</f>
        <v>2C</v>
      </c>
      <c r="AO318" s="9"/>
      <c r="AP318" s="48" t="str">
        <f>INDEX(table3,MATCH($K318,'Tham chiếu'!$A$29:$A$37,1),MATCH(DS!$L318,'Tham chiếu'!$B$28:$T$28,1))</f>
        <v>3A</v>
      </c>
      <c r="AQ318" s="48"/>
      <c r="AR318" s="77">
        <f>INDEX(table7,MATCH($K318,'Tham chiếu'!$A$78:$A$87,1),MATCH(DS!$L318,'Tham chiếu'!$B$77:$T$77,1))</f>
        <v>3</v>
      </c>
      <c r="AS318" s="9">
        <v>1</v>
      </c>
      <c r="AT318" s="48">
        <f>INDEX(table6,MATCH($K318,'Tham chiếu'!$A$65:$A$74,1),MATCH(DS!$L318,'Tham chiếu'!$B$64:$T$64,1))</f>
        <v>3</v>
      </c>
      <c r="AU318" s="57">
        <f t="shared" si="58"/>
        <v>1188000</v>
      </c>
      <c r="AV318" s="58">
        <v>1050000</v>
      </c>
      <c r="AW318" s="59" t="b">
        <f t="shared" si="69"/>
        <v>0</v>
      </c>
    </row>
    <row r="319" spans="1:49" ht="27.6" customHeight="1" x14ac:dyDescent="0.25">
      <c r="A319" s="3">
        <v>314</v>
      </c>
      <c r="B319" s="9" t="s">
        <v>123</v>
      </c>
      <c r="C319" s="9" t="s">
        <v>190</v>
      </c>
      <c r="D319" s="9" t="s">
        <v>343</v>
      </c>
      <c r="E319" s="9" t="str">
        <f t="shared" si="65"/>
        <v>Nguyễn Minh Khánh</v>
      </c>
      <c r="F319" s="9" t="b">
        <f t="shared" si="66"/>
        <v>0</v>
      </c>
      <c r="G319" s="9" t="s">
        <v>1128</v>
      </c>
      <c r="H319" s="9" t="str">
        <f t="shared" si="70"/>
        <v>2016</v>
      </c>
      <c r="I319" s="9" t="s">
        <v>44</v>
      </c>
      <c r="J319" s="9" t="str">
        <f t="shared" si="67"/>
        <v>2CI10</v>
      </c>
      <c r="K319" s="48">
        <v>130</v>
      </c>
      <c r="L319" s="48">
        <v>26</v>
      </c>
      <c r="M319" s="9" t="s">
        <v>99</v>
      </c>
      <c r="N319" s="9"/>
      <c r="O319" s="9" t="s">
        <v>249</v>
      </c>
      <c r="P319" s="9"/>
      <c r="Q319" s="9"/>
      <c r="R319" s="9"/>
      <c r="S319" s="9" t="s">
        <v>1129</v>
      </c>
      <c r="T319" s="9" t="s">
        <v>1130</v>
      </c>
      <c r="U319" s="9" t="s">
        <v>1131</v>
      </c>
      <c r="V319" s="30" t="s">
        <v>3904</v>
      </c>
      <c r="W319" s="9">
        <v>1</v>
      </c>
      <c r="X319" s="48">
        <f>INDEX(table1,MATCH($K319,'Tham chiếu'!$A$3:$A$13,1),MATCH(DS!$L319,'Tham chiếu'!$B$2:$M$2,1))</f>
        <v>55</v>
      </c>
      <c r="Y319" s="9">
        <v>2</v>
      </c>
      <c r="Z319" s="48">
        <f>INDEX(table1,MATCH($K319,'Tham chiếu'!$A$3:$A$13,1),MATCH(DS!$L319,'Tham chiếu'!$B$2:$M$2,1))</f>
        <v>55</v>
      </c>
      <c r="AA319" s="9"/>
      <c r="AB319" s="50"/>
      <c r="AC319" s="9"/>
      <c r="AD319" s="73"/>
      <c r="AE319" s="9"/>
      <c r="AF319" s="74"/>
      <c r="AG319" s="9">
        <v>1</v>
      </c>
      <c r="AH319" s="48">
        <f>INDEX(table5,MATCH($K319,'Tham chiếu'!$A$53:$A$61,1),MATCH(DS!$L319,'Tham chiếu'!$B$52:$T$52,1))</f>
        <v>3</v>
      </c>
      <c r="AI319" s="9">
        <v>2</v>
      </c>
      <c r="AJ319" s="48">
        <f>INDEX(table5,MATCH($K319,'Tham chiếu'!$A$53:$A$61,1),MATCH(DS!$L319,'Tham chiếu'!$B$52:$T$52,1))</f>
        <v>3</v>
      </c>
      <c r="AK319" s="9">
        <v>1</v>
      </c>
      <c r="AL319" s="48">
        <f>INDEX(table5,MATCH($K319,'Tham chiếu'!$A$53:$A$61,1),MATCH(DS!$L319,'Tham chiếu'!$B$52:$T$52,1))</f>
        <v>3</v>
      </c>
      <c r="AM319" s="9">
        <v>1</v>
      </c>
      <c r="AN319" s="50" t="str">
        <f>INDEX(table2,MATCH($K319,'Tham chiếu'!$A$17:$A$25,1),MATCH(DS!$L319,'Tham chiếu'!$B$16:$S$16,1))</f>
        <v>2C</v>
      </c>
      <c r="AO319" s="9">
        <v>1</v>
      </c>
      <c r="AP319" s="48" t="str">
        <f>INDEX(table3,MATCH($K319,'Tham chiếu'!$A$29:$A$37,1),MATCH(DS!$L319,'Tham chiếu'!$B$28:$T$28,1))</f>
        <v>3A</v>
      </c>
      <c r="AQ319" s="48">
        <v>1</v>
      </c>
      <c r="AR319" s="77">
        <f>INDEX(table7,MATCH($K319,'Tham chiếu'!$A$78:$A$87,1),MATCH(DS!$L319,'Tham chiếu'!$B$77:$T$77,1))</f>
        <v>3</v>
      </c>
      <c r="AS319" s="9"/>
      <c r="AT319" s="48"/>
      <c r="AU319" s="57">
        <f t="shared" si="58"/>
        <v>1873000</v>
      </c>
      <c r="AV319" s="58">
        <v>1492000</v>
      </c>
      <c r="AW319" s="59" t="b">
        <f t="shared" si="69"/>
        <v>0</v>
      </c>
    </row>
    <row r="320" spans="1:49" ht="27.6" customHeight="1" x14ac:dyDescent="0.25">
      <c r="A320" s="3">
        <v>315</v>
      </c>
      <c r="B320" s="9" t="s">
        <v>123</v>
      </c>
      <c r="C320" s="9" t="s">
        <v>324</v>
      </c>
      <c r="D320" s="9" t="s">
        <v>325</v>
      </c>
      <c r="E320" s="9" t="str">
        <f t="shared" si="65"/>
        <v>Nguyễn Đình Trường Lâm</v>
      </c>
      <c r="F320" s="9" t="b">
        <f t="shared" si="66"/>
        <v>0</v>
      </c>
      <c r="G320" s="9" t="s">
        <v>326</v>
      </c>
      <c r="H320" s="9" t="str">
        <f t="shared" si="70"/>
        <v>2016</v>
      </c>
      <c r="I320" s="9" t="s">
        <v>18</v>
      </c>
      <c r="J320" s="9" t="str">
        <f t="shared" si="67"/>
        <v>2CI10</v>
      </c>
      <c r="K320" s="48">
        <v>127</v>
      </c>
      <c r="L320" s="48">
        <v>24</v>
      </c>
      <c r="M320" s="9" t="s">
        <v>99</v>
      </c>
      <c r="N320" s="9"/>
      <c r="O320" s="9" t="s">
        <v>249</v>
      </c>
      <c r="P320" s="9"/>
      <c r="Q320" s="9"/>
      <c r="R320" s="9"/>
      <c r="S320" s="9" t="s">
        <v>327</v>
      </c>
      <c r="T320" s="9" t="s">
        <v>328</v>
      </c>
      <c r="U320" s="9" t="s">
        <v>329</v>
      </c>
      <c r="V320" s="30" t="s">
        <v>3905</v>
      </c>
      <c r="W320" s="9"/>
      <c r="X320" s="48"/>
      <c r="Y320" s="9">
        <v>1</v>
      </c>
      <c r="Z320" s="48">
        <f>INDEX(table1,MATCH($K320,'Tham chiếu'!$A$3:$A$13,1),MATCH(DS!$L320,'Tham chiếu'!$B$2:$M$2,1))</f>
        <v>55</v>
      </c>
      <c r="AA320" s="9"/>
      <c r="AB320" s="50"/>
      <c r="AC320" s="9"/>
      <c r="AD320" s="73"/>
      <c r="AE320" s="9"/>
      <c r="AF320" s="74"/>
      <c r="AG320" s="9"/>
      <c r="AH320" s="48"/>
      <c r="AI320" s="9"/>
      <c r="AJ320" s="48"/>
      <c r="AK320" s="9"/>
      <c r="AL320" s="48"/>
      <c r="AM320" s="9"/>
      <c r="AN320" s="50"/>
      <c r="AO320" s="9">
        <v>1</v>
      </c>
      <c r="AP320" s="48" t="str">
        <f>INDEX(table3,MATCH($K320,'Tham chiếu'!$A$29:$A$37,1),MATCH(DS!$L320,'Tham chiếu'!$B$28:$T$28,1))</f>
        <v>2B</v>
      </c>
      <c r="AQ320" s="48"/>
      <c r="AR320" s="77"/>
      <c r="AS320" s="9">
        <v>1</v>
      </c>
      <c r="AT320" s="48">
        <f>INDEX(table6,MATCH($K320,'Tham chiếu'!$A$65:$A$74,1),MATCH(DS!$L320,'Tham chiếu'!$B$64:$T$64,1))</f>
        <v>3</v>
      </c>
      <c r="AU320" s="57">
        <f t="shared" si="58"/>
        <v>690000</v>
      </c>
      <c r="AV320" s="58">
        <v>200000</v>
      </c>
      <c r="AW320" s="59" t="b">
        <f t="shared" si="69"/>
        <v>0</v>
      </c>
    </row>
    <row r="321" spans="1:49" ht="27.6" customHeight="1" x14ac:dyDescent="0.25">
      <c r="A321" s="3">
        <v>316</v>
      </c>
      <c r="B321" s="9" t="s">
        <v>123</v>
      </c>
      <c r="C321" s="9" t="s">
        <v>1531</v>
      </c>
      <c r="D321" s="9" t="s">
        <v>276</v>
      </c>
      <c r="E321" s="9" t="str">
        <f t="shared" si="65"/>
        <v>Nguyễn Kiều My</v>
      </c>
      <c r="F321" s="9" t="b">
        <f t="shared" si="66"/>
        <v>0</v>
      </c>
      <c r="G321" s="9" t="s">
        <v>1532</v>
      </c>
      <c r="H321" s="9" t="str">
        <f t="shared" si="70"/>
        <v>2016</v>
      </c>
      <c r="I321" s="9" t="s">
        <v>44</v>
      </c>
      <c r="J321" s="9" t="str">
        <f t="shared" si="67"/>
        <v>2CI10</v>
      </c>
      <c r="K321" s="48">
        <v>125</v>
      </c>
      <c r="L321" s="48">
        <v>23</v>
      </c>
      <c r="M321" s="9" t="s">
        <v>99</v>
      </c>
      <c r="N321" s="9"/>
      <c r="O321" s="9" t="s">
        <v>249</v>
      </c>
      <c r="P321" s="9"/>
      <c r="Q321" s="9"/>
      <c r="R321" s="9"/>
      <c r="S321" s="9" t="s">
        <v>1533</v>
      </c>
      <c r="T321" s="9" t="s">
        <v>1534</v>
      </c>
      <c r="U321" s="9" t="s">
        <v>1535</v>
      </c>
      <c r="V321" s="30" t="s">
        <v>3906</v>
      </c>
      <c r="W321" s="9">
        <v>1</v>
      </c>
      <c r="X321" s="48">
        <f>INDEX(table1,MATCH($K321,'Tham chiếu'!$A$3:$A$13,1),MATCH(DS!$L321,'Tham chiếu'!$B$2:$M$2,1))</f>
        <v>55</v>
      </c>
      <c r="Y321" s="9">
        <v>1</v>
      </c>
      <c r="Z321" s="48">
        <f>INDEX(table1,MATCH($K321,'Tham chiếu'!$A$3:$A$13,1),MATCH(DS!$L321,'Tham chiếu'!$B$2:$M$2,1))</f>
        <v>55</v>
      </c>
      <c r="AA321" s="9">
        <v>1</v>
      </c>
      <c r="AB321" s="50" t="str">
        <f>INDEX(table2,MATCH($K321,'Tham chiếu'!$A$17:$A$25,1),MATCH(DS!$L321,'Tham chiếu'!$B$16:$S$16,1))</f>
        <v>2B</v>
      </c>
      <c r="AC321" s="9">
        <v>1</v>
      </c>
      <c r="AD321" s="73">
        <f>INDEX(table4,MATCH($K321,'Tham chiếu'!$A$41:$A$49,1),MATCH(DS!$L321,'Tham chiếu'!$B$40:$T$40,1))</f>
        <v>3</v>
      </c>
      <c r="AE321" s="9"/>
      <c r="AF321" s="74"/>
      <c r="AG321" s="9">
        <v>2</v>
      </c>
      <c r="AH321" s="48">
        <f>INDEX(table5,MATCH($K321,'Tham chiếu'!$A$53:$A$61,1),MATCH(DS!$L321,'Tham chiếu'!$B$52:$T$52,1))</f>
        <v>3</v>
      </c>
      <c r="AI321" s="9">
        <v>2</v>
      </c>
      <c r="AJ321" s="48">
        <f>INDEX(table5,MATCH($K321,'Tham chiếu'!$A$53:$A$61,1),MATCH(DS!$L321,'Tham chiếu'!$B$52:$T$52,1))</f>
        <v>3</v>
      </c>
      <c r="AK321" s="9">
        <v>1</v>
      </c>
      <c r="AL321" s="48">
        <f>INDEX(table5,MATCH($K321,'Tham chiếu'!$A$53:$A$61,1),MATCH(DS!$L321,'Tham chiếu'!$B$52:$T$52,1))</f>
        <v>3</v>
      </c>
      <c r="AM321" s="9">
        <v>1</v>
      </c>
      <c r="AN321" s="50" t="str">
        <f>INDEX(table2,MATCH($K321,'Tham chiếu'!$A$17:$A$25,1),MATCH(DS!$L321,'Tham chiếu'!$B$16:$S$16,1))</f>
        <v>2B</v>
      </c>
      <c r="AO321" s="9"/>
      <c r="AP321" s="48" t="str">
        <f>INDEX(table3,MATCH($K321,'Tham chiếu'!$A$29:$A$37,1),MATCH(DS!$L321,'Tham chiếu'!$B$28:$T$28,1))</f>
        <v>2B</v>
      </c>
      <c r="AQ321" s="48">
        <v>2</v>
      </c>
      <c r="AR321" s="77">
        <f>INDEX(table7,MATCH($K321,'Tham chiếu'!$A$78:$A$87,1),MATCH(DS!$L321,'Tham chiếu'!$B$77:$T$77,1))</f>
        <v>2</v>
      </c>
      <c r="AS321" s="9">
        <v>2</v>
      </c>
      <c r="AT321" s="48">
        <f>INDEX(table6,MATCH($K321,'Tham chiếu'!$A$65:$A$74,1),MATCH(DS!$L321,'Tham chiếu'!$B$64:$T$64,1))</f>
        <v>3</v>
      </c>
      <c r="AU321" s="57">
        <f t="shared" si="58"/>
        <v>3229000</v>
      </c>
      <c r="AV321" s="58">
        <v>400000</v>
      </c>
      <c r="AW321" s="59" t="b">
        <f t="shared" si="69"/>
        <v>0</v>
      </c>
    </row>
    <row r="322" spans="1:49" ht="27.6" customHeight="1" x14ac:dyDescent="0.25">
      <c r="A322" s="3">
        <v>317</v>
      </c>
      <c r="B322" s="9" t="s">
        <v>123</v>
      </c>
      <c r="C322" s="9" t="s">
        <v>2258</v>
      </c>
      <c r="D322" s="9" t="s">
        <v>1110</v>
      </c>
      <c r="E322" s="9" t="str">
        <f t="shared" si="65"/>
        <v>Nguyễn Đình Minh Quân</v>
      </c>
      <c r="F322" s="9" t="b">
        <f t="shared" si="66"/>
        <v>0</v>
      </c>
      <c r="G322" s="9" t="s">
        <v>271</v>
      </c>
      <c r="H322" s="9" t="str">
        <f t="shared" si="70"/>
        <v>2016</v>
      </c>
      <c r="I322" s="9" t="s">
        <v>18</v>
      </c>
      <c r="J322" s="9" t="str">
        <f t="shared" si="67"/>
        <v>2CI10</v>
      </c>
      <c r="K322" s="48">
        <v>130</v>
      </c>
      <c r="L322" s="48">
        <v>38</v>
      </c>
      <c r="M322" s="9" t="s">
        <v>99</v>
      </c>
      <c r="N322" s="9"/>
      <c r="O322" s="9" t="s">
        <v>249</v>
      </c>
      <c r="P322" s="9"/>
      <c r="Q322" s="9"/>
      <c r="R322" s="9"/>
      <c r="S322" s="9" t="s">
        <v>272</v>
      </c>
      <c r="T322" s="9" t="s">
        <v>273</v>
      </c>
      <c r="U322" s="9" t="s">
        <v>274</v>
      </c>
      <c r="V322" s="30" t="s">
        <v>3907</v>
      </c>
      <c r="W322" s="9"/>
      <c r="X322" s="48"/>
      <c r="Y322" s="9">
        <v>1</v>
      </c>
      <c r="Z322" s="48">
        <f>INDEX(table1,MATCH($K322,'Tham chiếu'!$A$3:$A$13,1),MATCH(DS!$L322,'Tham chiếu'!$B$2:$M$2,1))</f>
        <v>60</v>
      </c>
      <c r="AA322" s="9"/>
      <c r="AB322" s="50"/>
      <c r="AC322" s="9"/>
      <c r="AD322" s="73"/>
      <c r="AE322" s="9"/>
      <c r="AF322" s="74"/>
      <c r="AG322" s="9"/>
      <c r="AH322" s="48"/>
      <c r="AI322" s="9"/>
      <c r="AJ322" s="48"/>
      <c r="AK322" s="9">
        <v>2</v>
      </c>
      <c r="AL322" s="48">
        <f>INDEX(table5,MATCH($K322,'Tham chiếu'!$A$53:$A$61,1),MATCH(DS!$L322,'Tham chiếu'!$B$52:$T$52,1))</f>
        <v>5</v>
      </c>
      <c r="AM322" s="9"/>
      <c r="AN322" s="50"/>
      <c r="AO322" s="9">
        <v>2</v>
      </c>
      <c r="AP322" s="48" t="str">
        <f>INDEX(table3,MATCH($K322,'Tham chiếu'!$A$29:$A$37,1),MATCH(DS!$L322,'Tham chiếu'!$B$28:$T$28,1))</f>
        <v>4B</v>
      </c>
      <c r="AQ322" s="48"/>
      <c r="AR322" s="77"/>
      <c r="AS322" s="9">
        <v>1</v>
      </c>
      <c r="AT322" s="48">
        <f>INDEX(table6,MATCH($K322,'Tham chiếu'!$A$65:$A$74,1),MATCH(DS!$L322,'Tham chiếu'!$B$64:$T$64,1))</f>
        <v>5</v>
      </c>
      <c r="AU322" s="57">
        <f t="shared" si="58"/>
        <v>1090000</v>
      </c>
      <c r="AV322" s="58">
        <v>1677000</v>
      </c>
      <c r="AW322" s="59" t="b">
        <f t="shared" si="69"/>
        <v>0</v>
      </c>
    </row>
    <row r="323" spans="1:49" ht="27.6" customHeight="1" x14ac:dyDescent="0.25">
      <c r="A323" s="3">
        <v>318</v>
      </c>
      <c r="B323" s="9" t="s">
        <v>123</v>
      </c>
      <c r="C323" s="9" t="s">
        <v>190</v>
      </c>
      <c r="D323" s="9" t="s">
        <v>1110</v>
      </c>
      <c r="E323" s="9" t="str">
        <f t="shared" si="65"/>
        <v>Nguyễn Minh Quân</v>
      </c>
      <c r="F323" s="9" t="b">
        <f t="shared" si="66"/>
        <v>0</v>
      </c>
      <c r="G323" s="9" t="s">
        <v>2409</v>
      </c>
      <c r="H323" s="9" t="str">
        <f t="shared" si="70"/>
        <v>2016</v>
      </c>
      <c r="I323" s="9" t="s">
        <v>18</v>
      </c>
      <c r="J323" s="9" t="str">
        <f t="shared" si="67"/>
        <v>2CI10</v>
      </c>
      <c r="K323" s="9">
        <v>130</v>
      </c>
      <c r="L323" s="9">
        <v>35</v>
      </c>
      <c r="M323" s="9" t="s">
        <v>99</v>
      </c>
      <c r="N323" s="9"/>
      <c r="O323" s="9" t="s">
        <v>249</v>
      </c>
      <c r="P323" s="9"/>
      <c r="Q323" s="9"/>
      <c r="R323" s="9"/>
      <c r="S323" s="9" t="s">
        <v>2813</v>
      </c>
      <c r="T323" s="9" t="s">
        <v>2814</v>
      </c>
      <c r="U323" s="9" t="s">
        <v>2815</v>
      </c>
      <c r="V323" s="30" t="s">
        <v>3899</v>
      </c>
      <c r="W323" s="48"/>
      <c r="X323" s="48"/>
      <c r="Y323" s="49">
        <v>1</v>
      </c>
      <c r="Z323" s="48">
        <f>INDEX(table1,MATCH($K323,'Tham chiếu'!$A$3:$A$13,1),MATCH(DS!$L323,'Tham chiếu'!$B$2:$M$2,1))</f>
        <v>60</v>
      </c>
      <c r="AA323" s="50">
        <v>1</v>
      </c>
      <c r="AB323" s="50" t="str">
        <f>INDEX(table2,MATCH($K323,'Tham chiếu'!$A$17:$A$25,1),MATCH(DS!$L323,'Tham chiếu'!$B$16:$S$16,1))</f>
        <v>4B</v>
      </c>
      <c r="AC323" s="53"/>
      <c r="AD323" s="73" t="str">
        <f>INDEX(table4,MATCH($K323,'Tham chiếu'!$A$41:$A$49,1),MATCH(DS!$L323,'Tham chiếu'!$B$40:$T$40,1))</f>
        <v>4B</v>
      </c>
      <c r="AE323" s="54">
        <v>1</v>
      </c>
      <c r="AF323" s="74" t="str">
        <f>INDEX(table3,MATCH($K323,'Tham chiếu'!$A$29:$A$37,1),MATCH(DS!$L323,'Tham chiếu'!$B$28:$T$28,1))</f>
        <v>4A</v>
      </c>
      <c r="AG323" s="48">
        <v>1</v>
      </c>
      <c r="AH323" s="48">
        <f>INDEX(table5,MATCH($K323,'Tham chiếu'!$A$53:$A$61,1),MATCH(DS!$L323,'Tham chiếu'!$B$52:$T$52,1))</f>
        <v>5</v>
      </c>
      <c r="AI323" s="49">
        <v>2</v>
      </c>
      <c r="AJ323" s="48">
        <f>INDEX(table5,MATCH($K323,'Tham chiếu'!$A$53:$A$61,1),MATCH(DS!$L323,'Tham chiếu'!$B$52:$T$52,1))</f>
        <v>5</v>
      </c>
      <c r="AK323" s="53"/>
      <c r="AL323" s="48">
        <f>INDEX(table5,MATCH($K323,'Tham chiếu'!$A$53:$A$61,1),MATCH(DS!$L323,'Tham chiếu'!$B$52:$T$52,1))</f>
        <v>5</v>
      </c>
      <c r="AM323" s="50"/>
      <c r="AN323" s="50" t="str">
        <f>INDEX(table2,MATCH($K323,'Tham chiếu'!$A$17:$A$25,1),MATCH(DS!$L323,'Tham chiếu'!$B$16:$S$16,1))</f>
        <v>4B</v>
      </c>
      <c r="AO323" s="54"/>
      <c r="AP323" s="48" t="str">
        <f>INDEX(table3,MATCH($K323,'Tham chiếu'!$A$29:$A$37,1),MATCH(DS!$L323,'Tham chiếu'!$B$28:$T$28,1))</f>
        <v>4A</v>
      </c>
      <c r="AQ323" s="48"/>
      <c r="AR323" s="77">
        <f>INDEX(table7,MATCH($K323,'Tham chiếu'!$A$78:$A$87,1),MATCH(DS!$L323,'Tham chiếu'!$B$77:$T$77,1))</f>
        <v>3</v>
      </c>
      <c r="AS323" s="49">
        <v>1</v>
      </c>
      <c r="AT323" s="48">
        <f>INDEX(table6,MATCH($K323,'Tham chiếu'!$A$65:$A$74,1),MATCH(DS!$L323,'Tham chiếu'!$B$64:$T$64,1))</f>
        <v>4</v>
      </c>
      <c r="AU323" s="57">
        <f t="shared" si="58"/>
        <v>1626000</v>
      </c>
      <c r="AV323" s="58">
        <v>783000</v>
      </c>
      <c r="AW323" s="59" t="b">
        <f t="shared" si="69"/>
        <v>0</v>
      </c>
    </row>
    <row r="324" spans="1:49" ht="27.6" customHeight="1" x14ac:dyDescent="0.25">
      <c r="A324" s="3">
        <v>319</v>
      </c>
      <c r="B324" s="9" t="s">
        <v>123</v>
      </c>
      <c r="C324" s="9" t="s">
        <v>2120</v>
      </c>
      <c r="D324" s="9" t="s">
        <v>1143</v>
      </c>
      <c r="E324" s="9" t="str">
        <f t="shared" si="65"/>
        <v>Hoàng Quốc Việt</v>
      </c>
      <c r="F324" s="9" t="b">
        <f t="shared" si="66"/>
        <v>0</v>
      </c>
      <c r="G324" s="9" t="s">
        <v>35</v>
      </c>
      <c r="H324" s="9" t="str">
        <f t="shared" si="70"/>
        <v>2016</v>
      </c>
      <c r="I324" s="9" t="s">
        <v>18</v>
      </c>
      <c r="J324" s="9" t="str">
        <f t="shared" si="67"/>
        <v>2CI10</v>
      </c>
      <c r="K324" s="48">
        <v>135</v>
      </c>
      <c r="L324" s="48">
        <v>33</v>
      </c>
      <c r="M324" s="9" t="s">
        <v>99</v>
      </c>
      <c r="N324" s="9"/>
      <c r="O324" s="9" t="s">
        <v>249</v>
      </c>
      <c r="P324" s="9"/>
      <c r="Q324" s="9"/>
      <c r="R324" s="9"/>
      <c r="S324" s="9" t="s">
        <v>2121</v>
      </c>
      <c r="T324" s="9" t="s">
        <v>2122</v>
      </c>
      <c r="U324" s="9" t="s">
        <v>2123</v>
      </c>
      <c r="V324" s="30" t="s">
        <v>3908</v>
      </c>
      <c r="W324" s="9"/>
      <c r="X324" s="48"/>
      <c r="Y324" s="9"/>
      <c r="Z324" s="48"/>
      <c r="AA324" s="9"/>
      <c r="AB324" s="50"/>
      <c r="AC324" s="9"/>
      <c r="AD324" s="73"/>
      <c r="AE324" s="9"/>
      <c r="AF324" s="74"/>
      <c r="AG324" s="9">
        <v>2</v>
      </c>
      <c r="AH324" s="48">
        <f>INDEX(table5,MATCH($K324,'Tham chiếu'!$A$53:$A$61,1),MATCH(DS!$L324,'Tham chiếu'!$B$52:$T$52,1))</f>
        <v>4</v>
      </c>
      <c r="AI324" s="9">
        <v>1</v>
      </c>
      <c r="AJ324" s="48">
        <f>INDEX(table5,MATCH($K324,'Tham chiếu'!$A$53:$A$61,1),MATCH(DS!$L324,'Tham chiếu'!$B$52:$T$52,1))</f>
        <v>4</v>
      </c>
      <c r="AK324" s="9"/>
      <c r="AL324" s="48"/>
      <c r="AM324" s="9"/>
      <c r="AN324" s="50"/>
      <c r="AO324" s="9"/>
      <c r="AP324" s="48"/>
      <c r="AQ324" s="48"/>
      <c r="AR324" s="77"/>
      <c r="AS324" s="9"/>
      <c r="AT324" s="48"/>
      <c r="AU324" s="57">
        <f t="shared" si="58"/>
        <v>574000</v>
      </c>
      <c r="AV324" s="58">
        <v>2953000</v>
      </c>
      <c r="AW324" s="59" t="b">
        <f t="shared" si="69"/>
        <v>0</v>
      </c>
    </row>
    <row r="325" spans="1:49" ht="27.6" customHeight="1" x14ac:dyDescent="0.25">
      <c r="A325" s="3">
        <v>320</v>
      </c>
      <c r="B325" s="9" t="s">
        <v>2364</v>
      </c>
      <c r="C325" s="69" t="s">
        <v>3629</v>
      </c>
      <c r="D325" s="69" t="s">
        <v>219</v>
      </c>
      <c r="E325" s="9" t="str">
        <f t="shared" si="65"/>
        <v>Đặng Quyền An</v>
      </c>
      <c r="F325" s="9" t="b">
        <f t="shared" si="66"/>
        <v>0</v>
      </c>
      <c r="G325" s="9" t="s">
        <v>3630</v>
      </c>
      <c r="H325" s="9"/>
      <c r="I325" s="9" t="s">
        <v>18</v>
      </c>
      <c r="J325" s="9" t="str">
        <f t="shared" si="67"/>
        <v>2CI2</v>
      </c>
      <c r="K325" s="9">
        <v>140</v>
      </c>
      <c r="L325" s="9">
        <v>23</v>
      </c>
      <c r="M325" s="9" t="s">
        <v>99</v>
      </c>
      <c r="N325" s="9"/>
      <c r="O325" s="9" t="s">
        <v>100</v>
      </c>
      <c r="P325" s="9"/>
      <c r="Q325" s="9"/>
      <c r="R325" s="9"/>
      <c r="S325" s="9" t="s">
        <v>3631</v>
      </c>
      <c r="T325" s="9" t="s">
        <v>3632</v>
      </c>
      <c r="U325" s="9" t="s">
        <v>3633</v>
      </c>
      <c r="V325" s="30" t="s">
        <v>4072</v>
      </c>
      <c r="W325" s="48">
        <v>1</v>
      </c>
      <c r="X325" s="48">
        <f>INDEX(table1,MATCH($K325,'Tham chiếu'!$A$3:$A$13,1),MATCH(DS!$L325,'Tham chiếu'!$B$2:$M$2,1))</f>
        <v>60</v>
      </c>
      <c r="Y325" s="49">
        <v>1</v>
      </c>
      <c r="Z325" s="48">
        <f>INDEX(table1,MATCH($K325,'Tham chiếu'!$A$3:$A$13,1),MATCH(DS!$L325,'Tham chiếu'!$B$2:$M$2,1))</f>
        <v>60</v>
      </c>
      <c r="AA325" s="50"/>
      <c r="AB325" s="50"/>
      <c r="AC325" s="53"/>
      <c r="AD325" s="73"/>
      <c r="AE325" s="54"/>
      <c r="AF325" s="74"/>
      <c r="AG325" s="48">
        <v>1</v>
      </c>
      <c r="AH325" s="48">
        <f>INDEX(table5,MATCH($K325,'Tham chiếu'!$A$53:$A$61,1),MATCH(DS!$L325,'Tham chiếu'!$B$52:$T$52,1))</f>
        <v>4</v>
      </c>
      <c r="AI325" s="49">
        <v>1</v>
      </c>
      <c r="AJ325" s="48">
        <f>INDEX(table5,MATCH($K325,'Tham chiếu'!$A$53:$A$61,1),MATCH(DS!$L325,'Tham chiếu'!$B$52:$T$52,1))</f>
        <v>4</v>
      </c>
      <c r="AK325" s="50"/>
      <c r="AL325" s="48"/>
      <c r="AM325" s="53"/>
      <c r="AN325" s="50"/>
      <c r="AO325" s="54"/>
      <c r="AP325" s="48"/>
      <c r="AQ325" s="48"/>
      <c r="AR325" s="77"/>
      <c r="AS325" s="49">
        <v>1</v>
      </c>
      <c r="AT325" s="48">
        <f>INDEX(table6,MATCH($K325,'Tham chiếu'!$A$65:$A$74,1),MATCH(DS!$L325,'Tham chiếu'!$B$64:$T$64,1))</f>
        <v>4</v>
      </c>
      <c r="AU325" s="57">
        <f t="shared" si="58"/>
        <v>1149000</v>
      </c>
      <c r="AV325" s="58">
        <v>1061000</v>
      </c>
      <c r="AW325" s="59" t="b">
        <f t="shared" si="69"/>
        <v>0</v>
      </c>
    </row>
    <row r="326" spans="1:49" ht="27.6" customHeight="1" x14ac:dyDescent="0.25">
      <c r="A326" s="3">
        <v>321</v>
      </c>
      <c r="B326" s="9" t="s">
        <v>123</v>
      </c>
      <c r="C326" s="9" t="s">
        <v>4934</v>
      </c>
      <c r="D326" s="9" t="s">
        <v>219</v>
      </c>
      <c r="E326" s="9" t="str">
        <f t="shared" si="65"/>
        <v>Nguyễn Ngọc Khánh An</v>
      </c>
      <c r="F326" s="9" t="b">
        <f t="shared" si="66"/>
        <v>0</v>
      </c>
      <c r="G326" s="9" t="s">
        <v>2420</v>
      </c>
      <c r="H326" s="9" t="str">
        <f>RIGHT(G326,4)</f>
        <v>2016</v>
      </c>
      <c r="I326" s="9" t="s">
        <v>44</v>
      </c>
      <c r="J326" s="9" t="str">
        <f t="shared" si="67"/>
        <v>2CI2</v>
      </c>
      <c r="K326" s="9">
        <v>130</v>
      </c>
      <c r="L326" s="9">
        <v>26</v>
      </c>
      <c r="M326" s="9" t="s">
        <v>99</v>
      </c>
      <c r="N326" s="9"/>
      <c r="O326" s="9" t="s">
        <v>100</v>
      </c>
      <c r="P326" s="9"/>
      <c r="Q326" s="9"/>
      <c r="R326" s="9"/>
      <c r="S326" s="9" t="s">
        <v>2828</v>
      </c>
      <c r="T326" s="9" t="s">
        <v>2829</v>
      </c>
      <c r="U326" s="9" t="s">
        <v>2830</v>
      </c>
      <c r="V326" s="30" t="s">
        <v>3917</v>
      </c>
      <c r="W326" s="48"/>
      <c r="X326" s="48"/>
      <c r="Y326" s="49">
        <v>1</v>
      </c>
      <c r="Z326" s="48">
        <f>INDEX(table1,MATCH($K326,'Tham chiếu'!$A$3:$A$13,1),MATCH(DS!$L326,'Tham chiếu'!$B$2:$M$2,1))</f>
        <v>55</v>
      </c>
      <c r="AA326" s="50"/>
      <c r="AB326" s="50"/>
      <c r="AC326" s="53">
        <v>1</v>
      </c>
      <c r="AD326" s="73" t="str">
        <f>INDEX(table4,MATCH($K326,'Tham chiếu'!$A$41:$A$49,1),MATCH(DS!$L326,'Tham chiếu'!$B$40:$T$40,1))</f>
        <v>3A</v>
      </c>
      <c r="AE326" s="54"/>
      <c r="AF326" s="74"/>
      <c r="AG326" s="48"/>
      <c r="AH326" s="48"/>
      <c r="AI326" s="49">
        <v>1</v>
      </c>
      <c r="AJ326" s="48">
        <f>INDEX(table5,MATCH($K326,'Tham chiếu'!$A$53:$A$61,1),MATCH(DS!$L326,'Tham chiếu'!$B$52:$T$52,1))</f>
        <v>3</v>
      </c>
      <c r="AK326" s="53"/>
      <c r="AL326" s="48"/>
      <c r="AM326" s="50"/>
      <c r="AN326" s="50"/>
      <c r="AO326" s="54"/>
      <c r="AP326" s="48"/>
      <c r="AQ326" s="48"/>
      <c r="AR326" s="77"/>
      <c r="AS326" s="49">
        <v>1</v>
      </c>
      <c r="AT326" s="48">
        <f>INDEX(table6,MATCH($K326,'Tham chiếu'!$A$65:$A$74,1),MATCH(DS!$L326,'Tham chiếu'!$B$64:$T$64,1))</f>
        <v>3</v>
      </c>
      <c r="AU326" s="57">
        <f t="shared" ref="AU326:AU389" si="71">(W326*$W$3+Y326*$Y$3+AA326*$AA$3+AC326*$AC$3+AE326*$AE$3+AG326*$AG$3+AI326*$AI$3+AK326*$AK$3+AM326*$AM$3+AO326*$AO$3+AQ326*$AQ$3+AS326*$AS$3)*1000</f>
        <v>937000</v>
      </c>
      <c r="AV326" s="58">
        <v>570000</v>
      </c>
      <c r="AW326" s="59" t="b">
        <f t="shared" si="69"/>
        <v>0</v>
      </c>
    </row>
    <row r="327" spans="1:49" ht="27.6" customHeight="1" x14ac:dyDescent="0.25">
      <c r="A327" s="3">
        <v>322</v>
      </c>
      <c r="B327" s="9" t="s">
        <v>123</v>
      </c>
      <c r="C327" s="9" t="s">
        <v>2411</v>
      </c>
      <c r="D327" s="9" t="s">
        <v>219</v>
      </c>
      <c r="E327" s="9" t="str">
        <f t="shared" si="65"/>
        <v>Phạm Lê Tuệ An</v>
      </c>
      <c r="F327" s="9" t="b">
        <f t="shared" si="66"/>
        <v>0</v>
      </c>
      <c r="G327" s="9" t="s">
        <v>2417</v>
      </c>
      <c r="H327" s="9" t="str">
        <f>RIGHT(G327,4)</f>
        <v>2016</v>
      </c>
      <c r="I327" s="9" t="s">
        <v>44</v>
      </c>
      <c r="J327" s="9" t="str">
        <f t="shared" si="67"/>
        <v>2CI2</v>
      </c>
      <c r="K327" s="9">
        <v>120</v>
      </c>
      <c r="L327" s="9">
        <v>21</v>
      </c>
      <c r="M327" s="9" t="s">
        <v>99</v>
      </c>
      <c r="N327" s="9"/>
      <c r="O327" s="9" t="s">
        <v>100</v>
      </c>
      <c r="P327" s="9"/>
      <c r="Q327" s="9"/>
      <c r="R327" s="9"/>
      <c r="S327" s="9" t="s">
        <v>30</v>
      </c>
      <c r="T327" s="9" t="s">
        <v>31</v>
      </c>
      <c r="U327" s="9" t="s">
        <v>32</v>
      </c>
      <c r="V327" s="30" t="s">
        <v>3909</v>
      </c>
      <c r="W327" s="48"/>
      <c r="X327" s="48"/>
      <c r="Y327" s="49">
        <v>1</v>
      </c>
      <c r="Z327" s="48">
        <f>INDEX(table1,MATCH($K327,'Tham chiếu'!$A$3:$A$13,1),MATCH(DS!$L327,'Tham chiếu'!$B$2:$M$2,1))</f>
        <v>50</v>
      </c>
      <c r="AA327" s="50"/>
      <c r="AB327" s="50"/>
      <c r="AC327" s="53"/>
      <c r="AD327" s="73"/>
      <c r="AE327" s="54"/>
      <c r="AF327" s="74"/>
      <c r="AG327" s="48">
        <v>1</v>
      </c>
      <c r="AH327" s="48">
        <f>INDEX(table5,MATCH($K327,'Tham chiếu'!$A$53:$A$61,1),MATCH(DS!$L327,'Tham chiếu'!$B$52:$T$52,1))</f>
        <v>2</v>
      </c>
      <c r="AI327" s="49">
        <v>1</v>
      </c>
      <c r="AJ327" s="48">
        <f>INDEX(table5,MATCH($K327,'Tham chiếu'!$A$53:$A$61,1),MATCH(DS!$L327,'Tham chiếu'!$B$52:$T$52,1))</f>
        <v>2</v>
      </c>
      <c r="AK327" s="53">
        <v>1</v>
      </c>
      <c r="AL327" s="48">
        <f>INDEX(table5,MATCH($K327,'Tham chiếu'!$A$53:$A$61,1),MATCH(DS!$L327,'Tham chiếu'!$B$52:$T$52,1))</f>
        <v>2</v>
      </c>
      <c r="AM327" s="50"/>
      <c r="AN327" s="50"/>
      <c r="AO327" s="54"/>
      <c r="AP327" s="48"/>
      <c r="AQ327" s="48">
        <v>1</v>
      </c>
      <c r="AR327" s="77">
        <f>INDEX(table7,MATCH($K327,'Tham chiếu'!$A$78:$A$87,1),MATCH(DS!$L327,'Tham chiếu'!$B$77:$T$77,1))</f>
        <v>1</v>
      </c>
      <c r="AS327" s="49"/>
      <c r="AT327" s="48"/>
      <c r="AU327" s="57">
        <f t="shared" si="71"/>
        <v>999000</v>
      </c>
      <c r="AV327" s="58">
        <v>3364000</v>
      </c>
      <c r="AW327" s="59" t="b">
        <f t="shared" si="69"/>
        <v>0</v>
      </c>
    </row>
    <row r="328" spans="1:49" ht="27.6" customHeight="1" x14ac:dyDescent="0.25">
      <c r="A328" s="3">
        <v>323</v>
      </c>
      <c r="B328" s="9" t="s">
        <v>123</v>
      </c>
      <c r="C328" s="69" t="s">
        <v>2412</v>
      </c>
      <c r="D328" s="69" t="s">
        <v>166</v>
      </c>
      <c r="E328" s="9" t="str">
        <f t="shared" si="65"/>
        <v>Nguyễn Hạ Anh</v>
      </c>
      <c r="F328" s="9" t="b">
        <f t="shared" si="66"/>
        <v>0</v>
      </c>
      <c r="G328" s="56" t="s">
        <v>1170</v>
      </c>
      <c r="H328" s="56" t="str">
        <f>RIGHT(G328,4)</f>
        <v>2016</v>
      </c>
      <c r="I328" s="56" t="s">
        <v>44</v>
      </c>
      <c r="J328" s="9" t="str">
        <f t="shared" si="67"/>
        <v>2CI2</v>
      </c>
      <c r="K328" s="56">
        <v>140</v>
      </c>
      <c r="L328" s="56">
        <v>28</v>
      </c>
      <c r="M328" s="56" t="s">
        <v>99</v>
      </c>
      <c r="N328" s="56"/>
      <c r="O328" s="56" t="s">
        <v>100</v>
      </c>
      <c r="P328" s="56"/>
      <c r="Q328" s="56"/>
      <c r="R328" s="56"/>
      <c r="S328" s="56" t="s">
        <v>2819</v>
      </c>
      <c r="T328" s="56" t="s">
        <v>2820</v>
      </c>
      <c r="U328" s="56" t="s">
        <v>2821</v>
      </c>
      <c r="V328" s="64" t="s">
        <v>3910</v>
      </c>
      <c r="W328" s="56">
        <v>1</v>
      </c>
      <c r="X328" s="48">
        <f>INDEX(table1,MATCH($K328,'Tham chiếu'!$A$3:$A$13,1),MATCH(DS!$L328,'Tham chiếu'!$B$2:$M$2,1))</f>
        <v>60</v>
      </c>
      <c r="Y328" s="56">
        <v>1</v>
      </c>
      <c r="Z328" s="48">
        <f>INDEX(table1,MATCH($K328,'Tham chiếu'!$A$3:$A$13,1),MATCH(DS!$L328,'Tham chiếu'!$B$2:$M$2,1))</f>
        <v>60</v>
      </c>
      <c r="AA328" s="56">
        <v>2</v>
      </c>
      <c r="AB328" s="50">
        <f>INDEX(table2,MATCH($K328,'Tham chiếu'!$A$17:$A$25,1),MATCH(DS!$L328,'Tham chiếu'!$B$16:$S$16,1))</f>
        <v>4</v>
      </c>
      <c r="AC328" s="56">
        <v>2</v>
      </c>
      <c r="AD328" s="73">
        <f>INDEX(table4,MATCH($K328,'Tham chiếu'!$A$41:$A$49,1),MATCH(DS!$L328,'Tham chiếu'!$B$40:$T$40,1))</f>
        <v>4</v>
      </c>
      <c r="AE328" s="56"/>
      <c r="AF328" s="74"/>
      <c r="AG328" s="56">
        <v>2</v>
      </c>
      <c r="AH328" s="48">
        <f>INDEX(table5,MATCH($K328,'Tham chiếu'!$A$53:$A$61,1),MATCH(DS!$L328,'Tham chiếu'!$B$52:$T$52,1))</f>
        <v>4</v>
      </c>
      <c r="AI328" s="56">
        <v>2</v>
      </c>
      <c r="AJ328" s="48">
        <f>INDEX(table5,MATCH($K328,'Tham chiếu'!$A$53:$A$61,1),MATCH(DS!$L328,'Tham chiếu'!$B$52:$T$52,1))</f>
        <v>4</v>
      </c>
      <c r="AK328" s="56">
        <v>1</v>
      </c>
      <c r="AL328" s="48">
        <f>INDEX(table5,MATCH($K328,'Tham chiếu'!$A$53:$A$61,1),MATCH(DS!$L328,'Tham chiếu'!$B$52:$T$52,1))</f>
        <v>4</v>
      </c>
      <c r="AM328" s="56">
        <v>1</v>
      </c>
      <c r="AN328" s="50">
        <f>INDEX(table2,MATCH($K328,'Tham chiếu'!$A$17:$A$25,1),MATCH(DS!$L328,'Tham chiếu'!$B$16:$S$16,1))</f>
        <v>4</v>
      </c>
      <c r="AO328" s="56">
        <v>1</v>
      </c>
      <c r="AP328" s="48">
        <f>INDEX(table3,MATCH($K328,'Tham chiếu'!$A$29:$A$37,1),MATCH(DS!$L328,'Tham chiếu'!$B$28:$T$28,1))</f>
        <v>4</v>
      </c>
      <c r="AQ328" s="48">
        <v>1</v>
      </c>
      <c r="AR328" s="77">
        <f>INDEX(table7,MATCH($K328,'Tham chiếu'!$A$78:$A$87,1),MATCH(DS!$L328,'Tham chiếu'!$B$77:$T$77,1))</f>
        <v>3</v>
      </c>
      <c r="AS328" s="56">
        <v>1</v>
      </c>
      <c r="AT328" s="48">
        <f>INDEX(table6,MATCH($K328,'Tham chiếu'!$A$65:$A$74,1),MATCH(DS!$L328,'Tham chiếu'!$B$64:$T$64,1))</f>
        <v>4</v>
      </c>
      <c r="AU328" s="57">
        <f t="shared" si="71"/>
        <v>3160000</v>
      </c>
      <c r="AV328" s="58">
        <v>584000</v>
      </c>
      <c r="AW328" s="59" t="b">
        <f t="shared" si="69"/>
        <v>0</v>
      </c>
    </row>
    <row r="329" spans="1:49" ht="27.6" customHeight="1" x14ac:dyDescent="0.25">
      <c r="A329" s="3">
        <v>324</v>
      </c>
      <c r="B329" s="9" t="s">
        <v>123</v>
      </c>
      <c r="C329" s="9" t="s">
        <v>1992</v>
      </c>
      <c r="D329" s="9" t="s">
        <v>506</v>
      </c>
      <c r="E329" s="9" t="str">
        <f t="shared" si="65"/>
        <v>Bùi Ngọc Vân Chi</v>
      </c>
      <c r="F329" s="9" t="b">
        <f t="shared" si="66"/>
        <v>0</v>
      </c>
      <c r="G329" s="9" t="s">
        <v>1993</v>
      </c>
      <c r="H329" s="9" t="str">
        <f>RIGHT(G329,4)</f>
        <v>2016</v>
      </c>
      <c r="I329" s="9" t="s">
        <v>44</v>
      </c>
      <c r="J329" s="9" t="str">
        <f t="shared" si="67"/>
        <v>2CI2</v>
      </c>
      <c r="K329" s="48">
        <v>124</v>
      </c>
      <c r="L329" s="48">
        <v>24</v>
      </c>
      <c r="M329" s="9" t="s">
        <v>99</v>
      </c>
      <c r="N329" s="9"/>
      <c r="O329" s="9" t="s">
        <v>100</v>
      </c>
      <c r="P329" s="9"/>
      <c r="Q329" s="9"/>
      <c r="R329" s="9"/>
      <c r="S329" s="9" t="s">
        <v>1994</v>
      </c>
      <c r="T329" s="9" t="s">
        <v>1995</v>
      </c>
      <c r="U329" s="9" t="s">
        <v>1996</v>
      </c>
      <c r="V329" s="30" t="s">
        <v>3911</v>
      </c>
      <c r="W329" s="9">
        <v>1</v>
      </c>
      <c r="X329" s="48">
        <f>INDEX(table1,MATCH($K329,'Tham chiếu'!$A$3:$A$13,1),MATCH(DS!$L329,'Tham chiếu'!$B$2:$M$2,1))</f>
        <v>50</v>
      </c>
      <c r="Y329" s="9">
        <v>1</v>
      </c>
      <c r="Z329" s="48">
        <f>INDEX(table1,MATCH($K329,'Tham chiếu'!$A$3:$A$13,1),MATCH(DS!$L329,'Tham chiếu'!$B$2:$M$2,1))</f>
        <v>50</v>
      </c>
      <c r="AA329" s="9">
        <v>2</v>
      </c>
      <c r="AB329" s="50" t="str">
        <f>INDEX(table2,MATCH($K329,'Tham chiếu'!$A$17:$A$25,1),MATCH(DS!$L329,'Tham chiếu'!$B$16:$S$16,1))</f>
        <v>2A</v>
      </c>
      <c r="AC329" s="9">
        <v>1</v>
      </c>
      <c r="AD329" s="73" t="str">
        <f>INDEX(table4,MATCH($K329,'Tham chiếu'!$A$41:$A$49,1),MATCH(DS!$L329,'Tham chiếu'!$B$40:$T$40,1))</f>
        <v>2A</v>
      </c>
      <c r="AE329" s="9"/>
      <c r="AF329" s="74"/>
      <c r="AG329" s="9">
        <v>2</v>
      </c>
      <c r="AH329" s="48">
        <f>INDEX(table5,MATCH($K329,'Tham chiếu'!$A$53:$A$61,1),MATCH(DS!$L329,'Tham chiếu'!$B$52:$T$52,1))</f>
        <v>3</v>
      </c>
      <c r="AI329" s="9">
        <v>1</v>
      </c>
      <c r="AJ329" s="48">
        <f>INDEX(table5,MATCH($K329,'Tham chiếu'!$A$53:$A$61,1),MATCH(DS!$L329,'Tham chiếu'!$B$52:$T$52,1))</f>
        <v>3</v>
      </c>
      <c r="AK329" s="9">
        <v>1</v>
      </c>
      <c r="AL329" s="48">
        <f>INDEX(table5,MATCH($K329,'Tham chiếu'!$A$53:$A$61,1),MATCH(DS!$L329,'Tham chiếu'!$B$52:$T$52,1))</f>
        <v>3</v>
      </c>
      <c r="AM329" s="9">
        <v>1</v>
      </c>
      <c r="AN329" s="50" t="str">
        <f>INDEX(table2,MATCH($K329,'Tham chiếu'!$A$17:$A$25,1),MATCH(DS!$L329,'Tham chiếu'!$B$16:$S$16,1))</f>
        <v>2A</v>
      </c>
      <c r="AO329" s="9">
        <v>1</v>
      </c>
      <c r="AP329" s="48" t="str">
        <f>INDEX(table3,MATCH($K329,'Tham chiếu'!$A$29:$A$37,1),MATCH(DS!$L329,'Tham chiếu'!$B$28:$T$28,1))</f>
        <v>2A</v>
      </c>
      <c r="AQ329" s="48">
        <v>1</v>
      </c>
      <c r="AR329" s="77">
        <f>INDEX(table7,MATCH($K329,'Tham chiếu'!$A$78:$A$87,1),MATCH(DS!$L329,'Tham chiếu'!$B$77:$T$77,1))</f>
        <v>1</v>
      </c>
      <c r="AS329" s="9">
        <v>1</v>
      </c>
      <c r="AT329" s="48">
        <f>INDEX(table6,MATCH($K329,'Tham chiếu'!$A$65:$A$74,1),MATCH(DS!$L329,'Tham chiếu'!$B$64:$T$64,1))</f>
        <v>2</v>
      </c>
      <c r="AU329" s="57">
        <f t="shared" si="71"/>
        <v>2793000</v>
      </c>
      <c r="AV329" s="58">
        <v>2103000</v>
      </c>
      <c r="AW329" s="59" t="b">
        <f t="shared" si="69"/>
        <v>0</v>
      </c>
    </row>
    <row r="330" spans="1:49" ht="27.6" customHeight="1" x14ac:dyDescent="0.25">
      <c r="A330" s="3">
        <v>325</v>
      </c>
      <c r="B330" s="9" t="s">
        <v>123</v>
      </c>
      <c r="C330" s="9" t="s">
        <v>768</v>
      </c>
      <c r="D330" s="9" t="s">
        <v>506</v>
      </c>
      <c r="E330" s="9" t="str">
        <f t="shared" si="65"/>
        <v>Nguyễn Thảo Chi</v>
      </c>
      <c r="F330" s="9" t="b">
        <f t="shared" si="66"/>
        <v>0</v>
      </c>
      <c r="G330" s="9" t="s">
        <v>562</v>
      </c>
      <c r="H330" s="9" t="str">
        <f>RIGHT(G330,4)</f>
        <v>2016</v>
      </c>
      <c r="I330" s="9" t="s">
        <v>44</v>
      </c>
      <c r="J330" s="9" t="str">
        <f t="shared" si="67"/>
        <v>2CI2</v>
      </c>
      <c r="K330" s="48">
        <v>120</v>
      </c>
      <c r="L330" s="48">
        <v>20</v>
      </c>
      <c r="M330" s="9" t="s">
        <v>99</v>
      </c>
      <c r="N330" s="9"/>
      <c r="O330" s="9" t="s">
        <v>100</v>
      </c>
      <c r="P330" s="9"/>
      <c r="Q330" s="9"/>
      <c r="R330" s="9"/>
      <c r="S330" s="9" t="s">
        <v>769</v>
      </c>
      <c r="T330" s="9" t="s">
        <v>770</v>
      </c>
      <c r="U330" s="9" t="s">
        <v>771</v>
      </c>
      <c r="V330" s="30" t="s">
        <v>3912</v>
      </c>
      <c r="W330" s="9"/>
      <c r="X330" s="48"/>
      <c r="Y330" s="9">
        <v>1</v>
      </c>
      <c r="Z330" s="48">
        <f>INDEX(table1,MATCH($K330,'Tham chiếu'!$A$3:$A$13,1),MATCH(DS!$L330,'Tham chiếu'!$B$2:$M$2,1))</f>
        <v>50</v>
      </c>
      <c r="AA330" s="9"/>
      <c r="AB330" s="50"/>
      <c r="AC330" s="9">
        <v>1</v>
      </c>
      <c r="AD330" s="73" t="str">
        <f>INDEX(table4,MATCH($K330,'Tham chiếu'!$A$41:$A$49,1),MATCH(DS!$L330,'Tham chiếu'!$B$40:$T$40,1))</f>
        <v>2A</v>
      </c>
      <c r="AE330" s="9"/>
      <c r="AF330" s="74"/>
      <c r="AG330" s="9"/>
      <c r="AH330" s="48"/>
      <c r="AI330" s="9">
        <v>1</v>
      </c>
      <c r="AJ330" s="48">
        <f>INDEX(table5,MATCH($K330,'Tham chiếu'!$A$53:$A$61,1),MATCH(DS!$L330,'Tham chiếu'!$B$52:$T$52,1))</f>
        <v>2</v>
      </c>
      <c r="AK330" s="9"/>
      <c r="AL330" s="48"/>
      <c r="AM330" s="9">
        <v>1</v>
      </c>
      <c r="AN330" s="50" t="str">
        <f>INDEX(table2,MATCH($K330,'Tham chiếu'!$A$17:$A$25,1),MATCH(DS!$L330,'Tham chiếu'!$B$16:$S$16,1))</f>
        <v>2A</v>
      </c>
      <c r="AO330" s="9"/>
      <c r="AP330" s="48"/>
      <c r="AQ330" s="48">
        <v>2</v>
      </c>
      <c r="AR330" s="77">
        <f>INDEX(table7,MATCH($K330,'Tham chiếu'!$A$78:$A$87,1),MATCH(DS!$L330,'Tham chiếu'!$B$77:$T$77,1))</f>
        <v>1</v>
      </c>
      <c r="AS330" s="9">
        <v>1</v>
      </c>
      <c r="AT330" s="48">
        <f>INDEX(table6,MATCH($K330,'Tham chiếu'!$A$65:$A$74,1),MATCH(DS!$L330,'Tham chiếu'!$B$64:$T$64,1))</f>
        <v>2</v>
      </c>
      <c r="AU330" s="57">
        <f t="shared" si="71"/>
        <v>1667000</v>
      </c>
      <c r="AV330" s="58">
        <v>2070000</v>
      </c>
      <c r="AW330" s="59" t="b">
        <f t="shared" si="69"/>
        <v>0</v>
      </c>
    </row>
    <row r="331" spans="1:49" ht="27.6" customHeight="1" x14ac:dyDescent="0.25">
      <c r="A331" s="3">
        <v>326</v>
      </c>
      <c r="B331" s="9" t="s">
        <v>4636</v>
      </c>
      <c r="C331" s="9" t="s">
        <v>4827</v>
      </c>
      <c r="D331" s="9" t="s">
        <v>141</v>
      </c>
      <c r="E331" s="9" t="s">
        <v>4828</v>
      </c>
      <c r="F331" s="9"/>
      <c r="G331" s="9" t="s">
        <v>4829</v>
      </c>
      <c r="H331" s="9" t="s">
        <v>4631</v>
      </c>
      <c r="I331" s="9" t="s">
        <v>44</v>
      </c>
      <c r="J331" s="9" t="s">
        <v>100</v>
      </c>
      <c r="K331" s="9">
        <v>132</v>
      </c>
      <c r="L331" s="9">
        <v>33</v>
      </c>
      <c r="M331" s="9" t="s">
        <v>99</v>
      </c>
      <c r="N331" s="9"/>
      <c r="O331" s="9" t="s">
        <v>100</v>
      </c>
      <c r="P331" s="9"/>
      <c r="Q331" s="9"/>
      <c r="R331" s="9"/>
      <c r="S331" s="9" t="s">
        <v>4830</v>
      </c>
      <c r="T331" s="9" t="s">
        <v>4831</v>
      </c>
      <c r="U331" s="9" t="s">
        <v>4832</v>
      </c>
      <c r="V331" s="61" t="s">
        <v>4833</v>
      </c>
      <c r="W331" s="9">
        <v>2</v>
      </c>
      <c r="X331" s="48">
        <f>INDEX(table1,MATCH($K331,'Tham chiếu'!$A$3:$A$13,1),MATCH(DS!$L331,'Tham chiếu'!$B$2:$M$2,1))</f>
        <v>60</v>
      </c>
      <c r="Y331" s="9">
        <v>1</v>
      </c>
      <c r="Z331" s="48">
        <f>INDEX(table1,MATCH($K331,'Tham chiếu'!$A$3:$A$13,1),MATCH(DS!$L331,'Tham chiếu'!$B$2:$M$2,1))</f>
        <v>60</v>
      </c>
      <c r="AA331" s="9">
        <v>2</v>
      </c>
      <c r="AB331" s="50" t="str">
        <f>INDEX(table2,MATCH($K331,'Tham chiếu'!$A$17:$A$25,1),MATCH(DS!$L331,'Tham chiếu'!$B$16:$S$16,1))</f>
        <v>3C</v>
      </c>
      <c r="AC331" s="9">
        <v>1</v>
      </c>
      <c r="AD331" s="73" t="str">
        <f>INDEX(table4,MATCH($K331,'Tham chiếu'!$A$41:$A$49,1),MATCH(DS!$L331,'Tham chiếu'!$B$40:$T$40,1))</f>
        <v>3C</v>
      </c>
      <c r="AE331" s="9"/>
      <c r="AF331" s="74" t="str">
        <f>INDEX(table3,MATCH($K331,'Tham chiếu'!$A$29:$A$37,1),MATCH(DS!$L331,'Tham chiếu'!$B$28:$T$28,1))</f>
        <v>4A</v>
      </c>
      <c r="AG331" s="9">
        <v>1</v>
      </c>
      <c r="AH331" s="48">
        <f>INDEX(table5,MATCH($K331,'Tham chiếu'!$A$53:$A$61,1),MATCH(DS!$L331,'Tham chiếu'!$B$52:$T$52,1))</f>
        <v>4</v>
      </c>
      <c r="AI331" s="9"/>
      <c r="AJ331" s="48">
        <f>INDEX(table5,MATCH($K331,'Tham chiếu'!$A$53:$A$61,1),MATCH(DS!$L331,'Tham chiếu'!$B$52:$T$52,1))</f>
        <v>4</v>
      </c>
      <c r="AK331" s="9">
        <v>1</v>
      </c>
      <c r="AL331" s="48">
        <f>INDEX(table5,MATCH($K331,'Tham chiếu'!$A$53:$A$61,1),MATCH(DS!$L331,'Tham chiếu'!$B$52:$T$52,1))</f>
        <v>4</v>
      </c>
      <c r="AM331" s="9">
        <v>1</v>
      </c>
      <c r="AN331" s="50" t="str">
        <f>INDEX(table2,MATCH($K331,'Tham chiếu'!$A$17:$A$25,1),MATCH(DS!$L331,'Tham chiếu'!$B$16:$S$16,1))</f>
        <v>3C</v>
      </c>
      <c r="AO331" s="9"/>
      <c r="AP331" s="48" t="str">
        <f>INDEX(table3,MATCH($K331,'Tham chiếu'!$A$29:$A$37,1),MATCH(DS!$L331,'Tham chiếu'!$B$28:$T$28,1))</f>
        <v>4A</v>
      </c>
      <c r="AQ331" s="9">
        <v>1</v>
      </c>
      <c r="AR331" s="77">
        <f>INDEX(table7,MATCH($K331,'Tham chiếu'!$A$78:$A$87,1),MATCH(DS!$L331,'Tham chiếu'!$B$77:$T$77,1))</f>
        <v>3</v>
      </c>
      <c r="AS331" s="9">
        <v>1</v>
      </c>
      <c r="AT331" s="48">
        <f>INDEX(table6,MATCH($K331,'Tham chiếu'!$A$65:$A$74,1),MATCH(DS!$L331,'Tham chiếu'!$B$64:$T$64,1))</f>
        <v>4</v>
      </c>
      <c r="AU331" s="57">
        <f t="shared" si="71"/>
        <v>2494000</v>
      </c>
      <c r="AV331" s="58">
        <v>1911000</v>
      </c>
      <c r="AW331" s="59" t="b">
        <f t="shared" si="69"/>
        <v>0</v>
      </c>
    </row>
    <row r="332" spans="1:49" ht="27.6" customHeight="1" x14ac:dyDescent="0.25">
      <c r="A332" s="3">
        <v>327</v>
      </c>
      <c r="B332" s="9" t="s">
        <v>123</v>
      </c>
      <c r="C332" s="9" t="s">
        <v>2413</v>
      </c>
      <c r="D332" s="9" t="s">
        <v>260</v>
      </c>
      <c r="E332" s="9" t="str">
        <f t="shared" ref="E332:E376" si="72">C332&amp;" "&amp;D332</f>
        <v>Đào Thuỳ Dương</v>
      </c>
      <c r="F332" s="9" t="b">
        <f t="shared" ref="F332:F375" si="73">E332=E333</f>
        <v>0</v>
      </c>
      <c r="G332" s="9" t="s">
        <v>2418</v>
      </c>
      <c r="H332" s="9" t="str">
        <f t="shared" ref="H332:H355" si="74">RIGHT(G332,4)</f>
        <v>2016</v>
      </c>
      <c r="I332" s="9" t="s">
        <v>44</v>
      </c>
      <c r="J332" s="9" t="str">
        <f t="shared" ref="J332:J376" si="75">N332&amp;O332&amp;P332&amp;Q332&amp;R332</f>
        <v>2CI2</v>
      </c>
      <c r="K332" s="9">
        <v>130</v>
      </c>
      <c r="L332" s="9">
        <v>26</v>
      </c>
      <c r="M332" s="9" t="s">
        <v>99</v>
      </c>
      <c r="N332" s="9"/>
      <c r="O332" s="9" t="s">
        <v>100</v>
      </c>
      <c r="P332" s="9"/>
      <c r="Q332" s="9"/>
      <c r="R332" s="9"/>
      <c r="S332" s="9" t="s">
        <v>2822</v>
      </c>
      <c r="T332" s="9" t="s">
        <v>2823</v>
      </c>
      <c r="U332" s="9" t="s">
        <v>2824</v>
      </c>
      <c r="V332" s="30" t="s">
        <v>3913</v>
      </c>
      <c r="W332" s="48"/>
      <c r="X332" s="48"/>
      <c r="Y332" s="49">
        <v>1</v>
      </c>
      <c r="Z332" s="48">
        <f>INDEX(table1,MATCH($K332,'Tham chiếu'!$A$3:$A$13,1),MATCH(DS!$L332,'Tham chiếu'!$B$2:$M$2,1))</f>
        <v>55</v>
      </c>
      <c r="AA332" s="50"/>
      <c r="AB332" s="50"/>
      <c r="AC332" s="53"/>
      <c r="AD332" s="73"/>
      <c r="AE332" s="54"/>
      <c r="AF332" s="74"/>
      <c r="AG332" s="48"/>
      <c r="AH332" s="48"/>
      <c r="AI332" s="49">
        <v>1</v>
      </c>
      <c r="AJ332" s="48">
        <f>INDEX(table5,MATCH($K332,'Tham chiếu'!$A$53:$A$61,1),MATCH(DS!$L332,'Tham chiếu'!$B$52:$T$52,1))</f>
        <v>3</v>
      </c>
      <c r="AK332" s="53"/>
      <c r="AL332" s="48"/>
      <c r="AM332" s="50"/>
      <c r="AN332" s="50"/>
      <c r="AO332" s="54"/>
      <c r="AP332" s="48"/>
      <c r="AQ332" s="48"/>
      <c r="AR332" s="77"/>
      <c r="AS332" s="49">
        <v>1</v>
      </c>
      <c r="AT332" s="48">
        <f>INDEX(table6,MATCH($K332,'Tham chiếu'!$A$65:$A$74,1),MATCH(DS!$L332,'Tham chiếu'!$B$64:$T$64,1))</f>
        <v>3</v>
      </c>
      <c r="AU332" s="57">
        <f t="shared" si="71"/>
        <v>754000</v>
      </c>
      <c r="AV332" s="58">
        <v>200000</v>
      </c>
      <c r="AW332" s="59" t="b">
        <f t="shared" si="69"/>
        <v>0</v>
      </c>
    </row>
    <row r="333" spans="1:49" ht="27.6" customHeight="1" x14ac:dyDescent="0.25">
      <c r="A333" s="3">
        <v>328</v>
      </c>
      <c r="B333" s="9" t="s">
        <v>123</v>
      </c>
      <c r="C333" s="9" t="s">
        <v>658</v>
      </c>
      <c r="D333" s="9" t="s">
        <v>582</v>
      </c>
      <c r="E333" s="9" t="str">
        <f t="shared" si="72"/>
        <v>Trịnh Bảo Hân</v>
      </c>
      <c r="F333" s="9" t="b">
        <f t="shared" si="73"/>
        <v>0</v>
      </c>
      <c r="G333" s="9" t="s">
        <v>872</v>
      </c>
      <c r="H333" s="9" t="str">
        <f t="shared" si="74"/>
        <v>2016</v>
      </c>
      <c r="I333" s="9" t="s">
        <v>44</v>
      </c>
      <c r="J333" s="9" t="str">
        <f t="shared" si="75"/>
        <v>2CI2</v>
      </c>
      <c r="K333" s="48">
        <v>127</v>
      </c>
      <c r="L333" s="48">
        <v>20</v>
      </c>
      <c r="M333" s="9" t="s">
        <v>99</v>
      </c>
      <c r="N333" s="9"/>
      <c r="O333" s="9" t="s">
        <v>100</v>
      </c>
      <c r="P333" s="9"/>
      <c r="Q333" s="9"/>
      <c r="R333" s="9"/>
      <c r="S333" s="9" t="s">
        <v>873</v>
      </c>
      <c r="T333" s="9" t="s">
        <v>874</v>
      </c>
      <c r="U333" s="9" t="s">
        <v>875</v>
      </c>
      <c r="V333" s="30" t="s">
        <v>3914</v>
      </c>
      <c r="W333" s="9"/>
      <c r="X333" s="48"/>
      <c r="Y333" s="9">
        <v>1</v>
      </c>
      <c r="Z333" s="48">
        <f>INDEX(table1,MATCH($K333,'Tham chiếu'!$A$3:$A$13,1),MATCH(DS!$L333,'Tham chiếu'!$B$2:$M$2,1))</f>
        <v>55</v>
      </c>
      <c r="AA333" s="9"/>
      <c r="AB333" s="50"/>
      <c r="AC333" s="9">
        <v>2</v>
      </c>
      <c r="AD333" s="73">
        <f>INDEX(table4,MATCH($K333,'Tham chiếu'!$A$41:$A$49,1),MATCH(DS!$L333,'Tham chiếu'!$B$40:$T$40,1))</f>
        <v>3</v>
      </c>
      <c r="AE333" s="9"/>
      <c r="AF333" s="74"/>
      <c r="AG333" s="9"/>
      <c r="AH333" s="48"/>
      <c r="AI333" s="9">
        <v>2</v>
      </c>
      <c r="AJ333" s="48">
        <f>INDEX(table5,MATCH($K333,'Tham chiếu'!$A$53:$A$61,1),MATCH(DS!$L333,'Tham chiếu'!$B$52:$T$52,1))</f>
        <v>3</v>
      </c>
      <c r="AK333" s="9">
        <v>1</v>
      </c>
      <c r="AL333" s="48">
        <f>INDEX(table5,MATCH($K333,'Tham chiếu'!$A$53:$A$61,1),MATCH(DS!$L333,'Tham chiếu'!$B$52:$T$52,1))</f>
        <v>3</v>
      </c>
      <c r="AM333" s="9">
        <v>1</v>
      </c>
      <c r="AN333" s="50" t="str">
        <f>INDEX(table2,MATCH($K333,'Tham chiếu'!$A$17:$A$25,1),MATCH(DS!$L333,'Tham chiếu'!$B$16:$S$16,1))</f>
        <v>2B</v>
      </c>
      <c r="AO333" s="9">
        <v>1</v>
      </c>
      <c r="AP333" s="48">
        <f>INDEX(table3,MATCH($K333,'Tham chiếu'!$A$29:$A$37,1),MATCH(DS!$L333,'Tham chiếu'!$B$28:$T$28,1))</f>
        <v>3</v>
      </c>
      <c r="AQ333" s="48">
        <v>1</v>
      </c>
      <c r="AR333" s="77">
        <f>INDEX(table7,MATCH($K333,'Tham chiếu'!$A$78:$A$87,1),MATCH(DS!$L333,'Tham chiếu'!$B$77:$T$77,1))</f>
        <v>2</v>
      </c>
      <c r="AS333" s="9">
        <v>1</v>
      </c>
      <c r="AT333" s="48">
        <f>INDEX(table6,MATCH($K333,'Tham chiếu'!$A$65:$A$74,1),MATCH(DS!$L333,'Tham chiếu'!$B$64:$T$64,1))</f>
        <v>3</v>
      </c>
      <c r="AU333" s="57">
        <f t="shared" si="71"/>
        <v>2014000</v>
      </c>
      <c r="AV333" s="58">
        <v>1263000</v>
      </c>
      <c r="AW333" s="59" t="b">
        <f t="shared" si="69"/>
        <v>0</v>
      </c>
    </row>
    <row r="334" spans="1:49" ht="27.6" customHeight="1" x14ac:dyDescent="0.25">
      <c r="A334" s="3">
        <v>329</v>
      </c>
      <c r="B334" s="9" t="s">
        <v>123</v>
      </c>
      <c r="C334" s="9" t="s">
        <v>645</v>
      </c>
      <c r="D334" s="9" t="s">
        <v>77</v>
      </c>
      <c r="E334" s="9" t="str">
        <f t="shared" si="72"/>
        <v>Dương Tuấn Khang</v>
      </c>
      <c r="F334" s="9" t="b">
        <f t="shared" si="73"/>
        <v>0</v>
      </c>
      <c r="G334" s="9" t="s">
        <v>646</v>
      </c>
      <c r="H334" s="9" t="str">
        <f t="shared" si="74"/>
        <v>2016</v>
      </c>
      <c r="I334" s="9" t="s">
        <v>18</v>
      </c>
      <c r="J334" s="9" t="str">
        <f t="shared" si="75"/>
        <v>2CI2</v>
      </c>
      <c r="K334" s="48">
        <v>130</v>
      </c>
      <c r="L334" s="48">
        <v>30</v>
      </c>
      <c r="M334" s="9" t="s">
        <v>99</v>
      </c>
      <c r="N334" s="9"/>
      <c r="O334" s="9" t="s">
        <v>100</v>
      </c>
      <c r="P334" s="9"/>
      <c r="Q334" s="9"/>
      <c r="R334" s="9"/>
      <c r="S334" s="9" t="s">
        <v>647</v>
      </c>
      <c r="T334" s="9" t="s">
        <v>648</v>
      </c>
      <c r="U334" s="9" t="s">
        <v>649</v>
      </c>
      <c r="V334" s="30" t="s">
        <v>3915</v>
      </c>
      <c r="W334" s="9"/>
      <c r="X334" s="48"/>
      <c r="Y334" s="9">
        <v>1</v>
      </c>
      <c r="Z334" s="48">
        <f>INDEX(table1,MATCH($K334,'Tham chiếu'!$A$3:$A$13,1),MATCH(DS!$L334,'Tham chiếu'!$B$2:$M$2,1))</f>
        <v>58</v>
      </c>
      <c r="AA334" s="9">
        <v>1</v>
      </c>
      <c r="AB334" s="50" t="str">
        <f>INDEX(table2,MATCH($K334,'Tham chiếu'!$A$17:$A$25,1),MATCH(DS!$L334,'Tham chiếu'!$B$16:$S$16,1))</f>
        <v>3B</v>
      </c>
      <c r="AC334" s="9"/>
      <c r="AD334" s="73" t="str">
        <f>INDEX(table4,MATCH($K334,'Tham chiếu'!$A$41:$A$49,1),MATCH(DS!$L334,'Tham chiếu'!$B$40:$T$40,1))</f>
        <v>3B</v>
      </c>
      <c r="AE334" s="9"/>
      <c r="AF334" s="74"/>
      <c r="AG334" s="9"/>
      <c r="AH334" s="48">
        <f>INDEX(table5,MATCH($K334,'Tham chiếu'!$A$53:$A$61,1),MATCH(DS!$L334,'Tham chiếu'!$B$52:$T$52,1))</f>
        <v>4</v>
      </c>
      <c r="AI334" s="9"/>
      <c r="AJ334" s="48">
        <f>INDEX(table5,MATCH($K334,'Tham chiếu'!$A$53:$A$61,1),MATCH(DS!$L334,'Tham chiếu'!$B$52:$T$52,1))</f>
        <v>4</v>
      </c>
      <c r="AK334" s="9"/>
      <c r="AL334" s="48">
        <f>INDEX(table5,MATCH($K334,'Tham chiếu'!$A$53:$A$61,1),MATCH(DS!$L334,'Tham chiếu'!$B$52:$T$52,1))</f>
        <v>4</v>
      </c>
      <c r="AM334" s="9"/>
      <c r="AN334" s="50" t="str">
        <f>INDEX(table2,MATCH($K334,'Tham chiếu'!$A$17:$A$25,1),MATCH(DS!$L334,'Tham chiếu'!$B$16:$S$16,1))</f>
        <v>3B</v>
      </c>
      <c r="AO334" s="9"/>
      <c r="AP334" s="48" t="str">
        <f>INDEX(table3,MATCH($K334,'Tham chiếu'!$A$29:$A$37,1),MATCH(DS!$L334,'Tham chiếu'!$B$28:$T$28,1))</f>
        <v>4A</v>
      </c>
      <c r="AQ334" s="48"/>
      <c r="AR334" s="77">
        <f>INDEX(table7,MATCH($K334,'Tham chiếu'!$A$78:$A$87,1),MATCH(DS!$L334,'Tham chiếu'!$B$77:$T$77,1))</f>
        <v>3</v>
      </c>
      <c r="AS334" s="9"/>
      <c r="AT334" s="48"/>
      <c r="AU334" s="57">
        <f t="shared" si="71"/>
        <v>478000</v>
      </c>
      <c r="AV334" s="58">
        <v>3074000</v>
      </c>
      <c r="AW334" s="59" t="b">
        <f t="shared" si="69"/>
        <v>0</v>
      </c>
    </row>
    <row r="335" spans="1:49" ht="27.6" customHeight="1" x14ac:dyDescent="0.25">
      <c r="A335" s="3">
        <v>330</v>
      </c>
      <c r="B335" s="9" t="s">
        <v>123</v>
      </c>
      <c r="C335" s="9" t="s">
        <v>561</v>
      </c>
      <c r="D335" s="9" t="s">
        <v>77</v>
      </c>
      <c r="E335" s="9" t="str">
        <f t="shared" si="72"/>
        <v>Trần Việt Anh Khang</v>
      </c>
      <c r="F335" s="9" t="b">
        <f t="shared" si="73"/>
        <v>0</v>
      </c>
      <c r="G335" s="9" t="s">
        <v>562</v>
      </c>
      <c r="H335" s="9" t="str">
        <f t="shared" si="74"/>
        <v>2016</v>
      </c>
      <c r="I335" s="9" t="s">
        <v>18</v>
      </c>
      <c r="J335" s="9" t="str">
        <f t="shared" si="75"/>
        <v>2CI2</v>
      </c>
      <c r="K335" s="48">
        <v>130</v>
      </c>
      <c r="L335" s="48">
        <v>33</v>
      </c>
      <c r="M335" s="9" t="s">
        <v>99</v>
      </c>
      <c r="N335" s="9"/>
      <c r="O335" s="9" t="s">
        <v>100</v>
      </c>
      <c r="P335" s="9"/>
      <c r="Q335" s="9"/>
      <c r="R335" s="9"/>
      <c r="S335" s="9" t="s">
        <v>563</v>
      </c>
      <c r="T335" s="9" t="s">
        <v>564</v>
      </c>
      <c r="U335" s="9" t="s">
        <v>565</v>
      </c>
      <c r="V335" s="30" t="s">
        <v>3916</v>
      </c>
      <c r="W335" s="9">
        <v>1</v>
      </c>
      <c r="X335" s="48">
        <f>INDEX(table1,MATCH($K335,'Tham chiếu'!$A$3:$A$13,1),MATCH(DS!$L335,'Tham chiếu'!$B$2:$M$2,1))</f>
        <v>60</v>
      </c>
      <c r="Y335" s="9"/>
      <c r="Z335" s="48"/>
      <c r="AA335" s="9">
        <v>1</v>
      </c>
      <c r="AB335" s="50" t="str">
        <f>INDEX(table2,MATCH($K335,'Tham chiếu'!$A$17:$A$25,1),MATCH(DS!$L335,'Tham chiếu'!$B$16:$S$16,1))</f>
        <v>3C</v>
      </c>
      <c r="AC335" s="9"/>
      <c r="AD335" s="73" t="str">
        <f>INDEX(table4,MATCH($K335,'Tham chiếu'!$A$41:$A$49,1),MATCH(DS!$L335,'Tham chiếu'!$B$40:$T$40,1))</f>
        <v>3C</v>
      </c>
      <c r="AE335" s="9">
        <v>1</v>
      </c>
      <c r="AF335" s="74" t="str">
        <f>INDEX(table3,MATCH($K335,'Tham chiếu'!$A$29:$A$37,1),MATCH(DS!$L335,'Tham chiếu'!$B$28:$T$28,1))</f>
        <v>4A</v>
      </c>
      <c r="AG335" s="9">
        <v>2</v>
      </c>
      <c r="AH335" s="48">
        <f>INDEX(table5,MATCH($K335,'Tham chiếu'!$A$53:$A$61,1),MATCH(DS!$L335,'Tham chiếu'!$B$52:$T$52,1))</f>
        <v>4</v>
      </c>
      <c r="AI335" s="9">
        <v>2</v>
      </c>
      <c r="AJ335" s="48">
        <f>INDEX(table5,MATCH($K335,'Tham chiếu'!$A$53:$A$61,1),MATCH(DS!$L335,'Tham chiếu'!$B$52:$T$52,1))</f>
        <v>4</v>
      </c>
      <c r="AK335" s="9">
        <v>1</v>
      </c>
      <c r="AL335" s="48">
        <f>INDEX(table5,MATCH($K335,'Tham chiếu'!$A$53:$A$61,1),MATCH(DS!$L335,'Tham chiếu'!$B$52:$T$52,1))</f>
        <v>4</v>
      </c>
      <c r="AM335" s="9">
        <v>1</v>
      </c>
      <c r="AN335" s="50" t="str">
        <f>INDEX(table2,MATCH($K335,'Tham chiếu'!$A$17:$A$25,1),MATCH(DS!$L335,'Tham chiếu'!$B$16:$S$16,1))</f>
        <v>3C</v>
      </c>
      <c r="AO335" s="9">
        <v>1</v>
      </c>
      <c r="AP335" s="48" t="str">
        <f>INDEX(table3,MATCH($K335,'Tham chiếu'!$A$29:$A$37,1),MATCH(DS!$L335,'Tham chiếu'!$B$28:$T$28,1))</f>
        <v>4A</v>
      </c>
      <c r="AQ335" s="48">
        <v>1</v>
      </c>
      <c r="AR335" s="77">
        <f>INDEX(table7,MATCH($K335,'Tham chiếu'!$A$78:$A$87,1),MATCH(DS!$L335,'Tham chiếu'!$B$77:$T$77,1))</f>
        <v>3</v>
      </c>
      <c r="AS335" s="9"/>
      <c r="AT335" s="48"/>
      <c r="AU335" s="57">
        <f t="shared" si="71"/>
        <v>2161000</v>
      </c>
      <c r="AV335" s="58">
        <v>864000</v>
      </c>
      <c r="AW335" s="59" t="b">
        <f t="shared" si="69"/>
        <v>0</v>
      </c>
    </row>
    <row r="336" spans="1:49" ht="27.6" customHeight="1" x14ac:dyDescent="0.25">
      <c r="A336" s="3">
        <v>331</v>
      </c>
      <c r="B336" s="9" t="s">
        <v>123</v>
      </c>
      <c r="C336" s="9" t="s">
        <v>1683</v>
      </c>
      <c r="D336" s="9" t="s">
        <v>200</v>
      </c>
      <c r="E336" s="9" t="str">
        <f t="shared" si="72"/>
        <v>Vũ Tiến Khôi</v>
      </c>
      <c r="F336" s="9" t="b">
        <f t="shared" si="73"/>
        <v>0</v>
      </c>
      <c r="G336" s="9" t="s">
        <v>1684</v>
      </c>
      <c r="H336" s="9" t="str">
        <f t="shared" si="74"/>
        <v>2016</v>
      </c>
      <c r="I336" s="9" t="s">
        <v>18</v>
      </c>
      <c r="J336" s="9" t="str">
        <f t="shared" si="75"/>
        <v>2CI2</v>
      </c>
      <c r="K336" s="48">
        <v>135</v>
      </c>
      <c r="L336" s="48">
        <v>28</v>
      </c>
      <c r="M336" s="9" t="s">
        <v>99</v>
      </c>
      <c r="N336" s="9"/>
      <c r="O336" s="9" t="s">
        <v>100</v>
      </c>
      <c r="P336" s="9"/>
      <c r="Q336" s="9"/>
      <c r="R336" s="9"/>
      <c r="S336" s="9" t="s">
        <v>1685</v>
      </c>
      <c r="T336" s="9" t="s">
        <v>1686</v>
      </c>
      <c r="U336" s="9" t="s">
        <v>1687</v>
      </c>
      <c r="V336" s="30" t="s">
        <v>3918</v>
      </c>
      <c r="W336" s="9">
        <v>1</v>
      </c>
      <c r="X336" s="48">
        <f>INDEX(table1,MATCH($K336,'Tham chiếu'!$A$3:$A$13,1),MATCH(DS!$L336,'Tham chiếu'!$B$2:$M$2,1))</f>
        <v>58</v>
      </c>
      <c r="Y336" s="9">
        <v>1</v>
      </c>
      <c r="Z336" s="48">
        <f>INDEX(table1,MATCH($K336,'Tham chiếu'!$A$3:$A$13,1),MATCH(DS!$L336,'Tham chiếu'!$B$2:$M$2,1))</f>
        <v>58</v>
      </c>
      <c r="AA336" s="9">
        <v>2</v>
      </c>
      <c r="AB336" s="50" t="str">
        <f>INDEX(table2,MATCH($K336,'Tham chiếu'!$A$17:$A$25,1),MATCH(DS!$L336,'Tham chiếu'!$B$16:$S$16,1))</f>
        <v>3A</v>
      </c>
      <c r="AC336" s="9"/>
      <c r="AD336" s="73" t="str">
        <f>INDEX(table4,MATCH($K336,'Tham chiếu'!$A$41:$A$49,1),MATCH(DS!$L336,'Tham chiếu'!$B$40:$T$40,1))</f>
        <v>3A</v>
      </c>
      <c r="AE336" s="9">
        <v>1</v>
      </c>
      <c r="AF336" s="74" t="str">
        <f>INDEX(table3,MATCH($K336,'Tham chiếu'!$A$29:$A$37,1),MATCH(DS!$L336,'Tham chiếu'!$B$28:$T$28,1))</f>
        <v>3A</v>
      </c>
      <c r="AG336" s="9"/>
      <c r="AH336" s="48">
        <f>INDEX(table5,MATCH($K336,'Tham chiếu'!$A$53:$A$61,1),MATCH(DS!$L336,'Tham chiếu'!$B$52:$T$52,1))</f>
        <v>3</v>
      </c>
      <c r="AI336" s="9"/>
      <c r="AJ336" s="48">
        <f>INDEX(table5,MATCH($K336,'Tham chiếu'!$A$53:$A$61,1),MATCH(DS!$L336,'Tham chiếu'!$B$52:$T$52,1))</f>
        <v>3</v>
      </c>
      <c r="AK336" s="9">
        <v>1</v>
      </c>
      <c r="AL336" s="48">
        <f>INDEX(table5,MATCH($K336,'Tham chiếu'!$A$53:$A$61,1),MATCH(DS!$L336,'Tham chiếu'!$B$52:$T$52,1))</f>
        <v>3</v>
      </c>
      <c r="AM336" s="9">
        <v>1</v>
      </c>
      <c r="AN336" s="50" t="str">
        <f>INDEX(table2,MATCH($K336,'Tham chiếu'!$A$17:$A$25,1),MATCH(DS!$L336,'Tham chiếu'!$B$16:$S$16,1))</f>
        <v>3A</v>
      </c>
      <c r="AO336" s="9"/>
      <c r="AP336" s="48" t="str">
        <f>INDEX(table3,MATCH($K336,'Tham chiếu'!$A$29:$A$37,1),MATCH(DS!$L336,'Tham chiếu'!$B$28:$T$28,1))</f>
        <v>3A</v>
      </c>
      <c r="AQ336" s="48">
        <v>1</v>
      </c>
      <c r="AR336" s="77">
        <f>INDEX(table7,MATCH($K336,'Tham chiếu'!$A$78:$A$87,1),MATCH(DS!$L336,'Tham chiếu'!$B$77:$T$77,1))</f>
        <v>3</v>
      </c>
      <c r="AS336" s="9"/>
      <c r="AT336" s="48"/>
      <c r="AU336" s="57">
        <f t="shared" si="71"/>
        <v>1761000</v>
      </c>
      <c r="AV336" s="58">
        <v>2311000</v>
      </c>
      <c r="AW336" s="59" t="b">
        <f t="shared" si="69"/>
        <v>0</v>
      </c>
    </row>
    <row r="337" spans="1:49" ht="27.6" customHeight="1" x14ac:dyDescent="0.25">
      <c r="A337" s="3">
        <v>332</v>
      </c>
      <c r="B337" s="9" t="s">
        <v>123</v>
      </c>
      <c r="C337" s="9" t="s">
        <v>2259</v>
      </c>
      <c r="D337" s="9" t="s">
        <v>206</v>
      </c>
      <c r="E337" s="9" t="str">
        <f t="shared" si="72"/>
        <v>Lê Nguyễn Linh Lam</v>
      </c>
      <c r="F337" s="9" t="b">
        <f t="shared" si="73"/>
        <v>0</v>
      </c>
      <c r="G337" s="9" t="s">
        <v>489</v>
      </c>
      <c r="H337" s="9" t="str">
        <f t="shared" si="74"/>
        <v>2016</v>
      </c>
      <c r="I337" s="9" t="s">
        <v>44</v>
      </c>
      <c r="J337" s="9" t="str">
        <f t="shared" si="75"/>
        <v>2CI2</v>
      </c>
      <c r="K337" s="48">
        <v>135</v>
      </c>
      <c r="L337" s="48">
        <v>20</v>
      </c>
      <c r="M337" s="9" t="s">
        <v>99</v>
      </c>
      <c r="N337" s="9"/>
      <c r="O337" s="9" t="s">
        <v>100</v>
      </c>
      <c r="P337" s="9"/>
      <c r="Q337" s="9"/>
      <c r="R337" s="9"/>
      <c r="S337" s="9" t="s">
        <v>490</v>
      </c>
      <c r="T337" s="9" t="s">
        <v>491</v>
      </c>
      <c r="U337" s="9" t="s">
        <v>492</v>
      </c>
      <c r="V337" s="30" t="s">
        <v>3919</v>
      </c>
      <c r="W337" s="9">
        <v>1</v>
      </c>
      <c r="X337" s="48">
        <f>INDEX(table1,MATCH($K337,'Tham chiếu'!$A$3:$A$13,1),MATCH(DS!$L337,'Tham chiếu'!$B$2:$M$2,1))</f>
        <v>58</v>
      </c>
      <c r="Y337" s="9"/>
      <c r="Z337" s="48"/>
      <c r="AA337" s="9"/>
      <c r="AB337" s="50"/>
      <c r="AC337" s="9"/>
      <c r="AD337" s="73"/>
      <c r="AE337" s="9"/>
      <c r="AF337" s="74"/>
      <c r="AG337" s="9"/>
      <c r="AH337" s="48"/>
      <c r="AI337" s="9">
        <v>1</v>
      </c>
      <c r="AJ337" s="48">
        <f>INDEX(table5,MATCH($K337,'Tham chiếu'!$A$53:$A$61,1),MATCH(DS!$L337,'Tham chiếu'!$B$52:$T$52,1))</f>
        <v>4</v>
      </c>
      <c r="AK337" s="9"/>
      <c r="AL337" s="48"/>
      <c r="AM337" s="9"/>
      <c r="AN337" s="50"/>
      <c r="AO337" s="9"/>
      <c r="AP337" s="48"/>
      <c r="AQ337" s="48"/>
      <c r="AR337" s="77"/>
      <c r="AS337" s="9"/>
      <c r="AT337" s="48"/>
      <c r="AU337" s="57">
        <f t="shared" si="71"/>
        <v>384000</v>
      </c>
      <c r="AV337" s="58">
        <v>200000</v>
      </c>
      <c r="AW337" s="59" t="b">
        <f t="shared" si="69"/>
        <v>0</v>
      </c>
    </row>
    <row r="338" spans="1:49" ht="27.6" customHeight="1" x14ac:dyDescent="0.25">
      <c r="A338" s="3">
        <v>333</v>
      </c>
      <c r="B338" s="9" t="s">
        <v>123</v>
      </c>
      <c r="C338" s="9" t="s">
        <v>2414</v>
      </c>
      <c r="D338" s="9" t="s">
        <v>337</v>
      </c>
      <c r="E338" s="9" t="str">
        <f t="shared" si="72"/>
        <v>Hoàng Khánh Linh</v>
      </c>
      <c r="F338" s="9" t="b">
        <f t="shared" si="73"/>
        <v>0</v>
      </c>
      <c r="G338" s="9" t="s">
        <v>2421</v>
      </c>
      <c r="H338" s="9" t="str">
        <f t="shared" si="74"/>
        <v>2016</v>
      </c>
      <c r="I338" s="9" t="s">
        <v>44</v>
      </c>
      <c r="J338" s="9" t="str">
        <f t="shared" si="75"/>
        <v>2CI2</v>
      </c>
      <c r="K338" s="9">
        <v>130</v>
      </c>
      <c r="L338" s="9">
        <v>26</v>
      </c>
      <c r="M338" s="9" t="s">
        <v>99</v>
      </c>
      <c r="N338" s="9"/>
      <c r="O338" s="9" t="s">
        <v>100</v>
      </c>
      <c r="P338" s="9"/>
      <c r="Q338" s="9"/>
      <c r="R338" s="9"/>
      <c r="S338" s="9" t="s">
        <v>2831</v>
      </c>
      <c r="T338" s="9" t="s">
        <v>2832</v>
      </c>
      <c r="U338" s="9" t="s">
        <v>2833</v>
      </c>
      <c r="V338" s="30" t="s">
        <v>3920</v>
      </c>
      <c r="W338" s="48"/>
      <c r="X338" s="48"/>
      <c r="Y338" s="49">
        <v>1</v>
      </c>
      <c r="Z338" s="48">
        <f>INDEX(table1,MATCH($K338,'Tham chiếu'!$A$3:$A$13,1),MATCH(DS!$L338,'Tham chiếu'!$B$2:$M$2,1))</f>
        <v>55</v>
      </c>
      <c r="AA338" s="50">
        <v>1</v>
      </c>
      <c r="AB338" s="50" t="str">
        <f>INDEX(table2,MATCH($K338,'Tham chiếu'!$A$17:$A$25,1),MATCH(DS!$L338,'Tham chiếu'!$B$16:$S$16,1))</f>
        <v>2C</v>
      </c>
      <c r="AC338" s="53">
        <v>1</v>
      </c>
      <c r="AD338" s="73" t="str">
        <f>INDEX(table4,MATCH($K338,'Tham chiếu'!$A$41:$A$49,1),MATCH(DS!$L338,'Tham chiếu'!$B$40:$T$40,1))</f>
        <v>3A</v>
      </c>
      <c r="AE338" s="54"/>
      <c r="AF338" s="74"/>
      <c r="AG338" s="48"/>
      <c r="AH338" s="48">
        <f>INDEX(table5,MATCH($K338,'Tham chiếu'!$A$53:$A$61,1),MATCH(DS!$L338,'Tham chiếu'!$B$52:$T$52,1))</f>
        <v>3</v>
      </c>
      <c r="AI338" s="49">
        <v>1</v>
      </c>
      <c r="AJ338" s="48">
        <f>INDEX(table5,MATCH($K338,'Tham chiếu'!$A$53:$A$61,1),MATCH(DS!$L338,'Tham chiếu'!$B$52:$T$52,1))</f>
        <v>3</v>
      </c>
      <c r="AK338" s="53"/>
      <c r="AL338" s="48">
        <f>INDEX(table5,MATCH($K338,'Tham chiếu'!$A$53:$A$61,1),MATCH(DS!$L338,'Tham chiếu'!$B$52:$T$52,1))</f>
        <v>3</v>
      </c>
      <c r="AM338" s="50">
        <v>1</v>
      </c>
      <c r="AN338" s="50" t="str">
        <f>INDEX(table2,MATCH($K338,'Tham chiếu'!$A$17:$A$25,1),MATCH(DS!$L338,'Tham chiếu'!$B$16:$S$16,1))</f>
        <v>2C</v>
      </c>
      <c r="AO338" s="54">
        <v>1</v>
      </c>
      <c r="AP338" s="48" t="str">
        <f>INDEX(table3,MATCH($K338,'Tham chiếu'!$A$29:$A$37,1),MATCH(DS!$L338,'Tham chiếu'!$B$28:$T$28,1))</f>
        <v>3A</v>
      </c>
      <c r="AQ338" s="48"/>
      <c r="AR338" s="77">
        <f>INDEX(table7,MATCH($K338,'Tham chiếu'!$A$78:$A$87,1),MATCH(DS!$L338,'Tham chiếu'!$B$77:$T$77,1))</f>
        <v>3</v>
      </c>
      <c r="AS338" s="49">
        <v>1</v>
      </c>
      <c r="AT338" s="48">
        <f>INDEX(table6,MATCH($K338,'Tham chiếu'!$A$65:$A$74,1),MATCH(DS!$L338,'Tham chiếu'!$B$64:$T$64,1))</f>
        <v>3</v>
      </c>
      <c r="AU338" s="57">
        <f t="shared" si="71"/>
        <v>1505000</v>
      </c>
      <c r="AV338" s="58">
        <v>1265000</v>
      </c>
      <c r="AW338" s="59" t="b">
        <f t="shared" si="69"/>
        <v>0</v>
      </c>
    </row>
    <row r="339" spans="1:49" ht="27.6" customHeight="1" x14ac:dyDescent="0.25">
      <c r="A339" s="3">
        <v>334</v>
      </c>
      <c r="B339" s="9" t="s">
        <v>123</v>
      </c>
      <c r="C339" s="9" t="s">
        <v>1729</v>
      </c>
      <c r="D339" s="9" t="s">
        <v>337</v>
      </c>
      <c r="E339" s="9" t="str">
        <f t="shared" si="72"/>
        <v>Lê Nhật Linh</v>
      </c>
      <c r="F339" s="9" t="b">
        <f t="shared" si="73"/>
        <v>0</v>
      </c>
      <c r="G339" s="9" t="s">
        <v>2422</v>
      </c>
      <c r="H339" s="9" t="str">
        <f t="shared" si="74"/>
        <v>2016</v>
      </c>
      <c r="I339" s="9" t="s">
        <v>44</v>
      </c>
      <c r="J339" s="9" t="str">
        <f t="shared" si="75"/>
        <v>2CI2</v>
      </c>
      <c r="K339" s="9">
        <v>125</v>
      </c>
      <c r="L339" s="9">
        <v>25</v>
      </c>
      <c r="M339" s="9" t="s">
        <v>99</v>
      </c>
      <c r="N339" s="9"/>
      <c r="O339" s="9" t="s">
        <v>100</v>
      </c>
      <c r="P339" s="9"/>
      <c r="Q339" s="9"/>
      <c r="R339" s="9"/>
      <c r="S339" s="9" t="s">
        <v>2834</v>
      </c>
      <c r="T339" s="9" t="s">
        <v>2835</v>
      </c>
      <c r="U339" s="9" t="s">
        <v>2836</v>
      </c>
      <c r="V339" s="30" t="s">
        <v>3921</v>
      </c>
      <c r="W339" s="48"/>
      <c r="X339" s="48"/>
      <c r="Y339" s="49"/>
      <c r="Z339" s="48"/>
      <c r="AA339" s="50"/>
      <c r="AB339" s="50"/>
      <c r="AC339" s="53"/>
      <c r="AD339" s="73"/>
      <c r="AE339" s="54"/>
      <c r="AF339" s="74"/>
      <c r="AG339" s="48"/>
      <c r="AH339" s="48"/>
      <c r="AI339" s="49">
        <v>1</v>
      </c>
      <c r="AJ339" s="48">
        <f>INDEX(table5,MATCH($K339,'Tham chiếu'!$A$53:$A$61,1),MATCH(DS!$L339,'Tham chiếu'!$B$52:$T$52,1))</f>
        <v>3</v>
      </c>
      <c r="AK339" s="53"/>
      <c r="AL339" s="48"/>
      <c r="AM339" s="50"/>
      <c r="AN339" s="50"/>
      <c r="AO339" s="54"/>
      <c r="AP339" s="48"/>
      <c r="AQ339" s="48"/>
      <c r="AR339" s="77"/>
      <c r="AS339" s="49"/>
      <c r="AT339" s="48"/>
      <c r="AU339" s="57">
        <f t="shared" si="71"/>
        <v>184000</v>
      </c>
      <c r="AV339" s="58">
        <v>278000</v>
      </c>
      <c r="AW339" s="59" t="b">
        <f t="shared" si="69"/>
        <v>0</v>
      </c>
    </row>
    <row r="340" spans="1:49" ht="27.6" customHeight="1" x14ac:dyDescent="0.25">
      <c r="A340" s="3">
        <v>335</v>
      </c>
      <c r="B340" s="9" t="s">
        <v>16</v>
      </c>
      <c r="C340" s="9" t="s">
        <v>2415</v>
      </c>
      <c r="D340" s="9" t="s">
        <v>34</v>
      </c>
      <c r="E340" s="9" t="str">
        <f t="shared" si="72"/>
        <v>Lê Sơn Minh</v>
      </c>
      <c r="F340" s="9" t="b">
        <f t="shared" si="73"/>
        <v>0</v>
      </c>
      <c r="G340" s="9" t="s">
        <v>1838</v>
      </c>
      <c r="H340" s="9" t="str">
        <f t="shared" si="74"/>
        <v>2016</v>
      </c>
      <c r="I340" s="9" t="s">
        <v>18</v>
      </c>
      <c r="J340" s="9" t="str">
        <f t="shared" si="75"/>
        <v>2CI2</v>
      </c>
      <c r="K340" s="9">
        <v>130</v>
      </c>
      <c r="L340" s="9">
        <v>33</v>
      </c>
      <c r="M340" s="9" t="s">
        <v>99</v>
      </c>
      <c r="N340" s="9"/>
      <c r="O340" s="9" t="s">
        <v>100</v>
      </c>
      <c r="P340" s="9"/>
      <c r="Q340" s="9"/>
      <c r="R340" s="9"/>
      <c r="S340" s="9" t="s">
        <v>2837</v>
      </c>
      <c r="T340" s="9" t="s">
        <v>2838</v>
      </c>
      <c r="U340" s="9" t="s">
        <v>2839</v>
      </c>
      <c r="V340" s="30" t="s">
        <v>3922</v>
      </c>
      <c r="W340" s="48"/>
      <c r="X340" s="48"/>
      <c r="Y340" s="49">
        <v>1</v>
      </c>
      <c r="Z340" s="48">
        <f>INDEX(table1,MATCH($K340,'Tham chiếu'!$A$3:$A$13,1),MATCH(DS!$L340,'Tham chiếu'!$B$2:$M$2,1))</f>
        <v>60</v>
      </c>
      <c r="AA340" s="50"/>
      <c r="AB340" s="50"/>
      <c r="AC340" s="53"/>
      <c r="AD340" s="73"/>
      <c r="AE340" s="54"/>
      <c r="AF340" s="74"/>
      <c r="AG340" s="48"/>
      <c r="AH340" s="48"/>
      <c r="AI340" s="49">
        <v>1</v>
      </c>
      <c r="AJ340" s="48">
        <f>INDEX(table5,MATCH($K340,'Tham chiếu'!$A$53:$A$61,1),MATCH(DS!$L340,'Tham chiếu'!$B$52:$T$52,1))</f>
        <v>4</v>
      </c>
      <c r="AK340" s="53">
        <v>2</v>
      </c>
      <c r="AL340" s="48">
        <f>INDEX(table5,MATCH($K340,'Tham chiếu'!$A$53:$A$61,1),MATCH(DS!$L340,'Tham chiếu'!$B$52:$T$52,1))</f>
        <v>4</v>
      </c>
      <c r="AM340" s="50"/>
      <c r="AN340" s="50"/>
      <c r="AO340" s="54">
        <v>2</v>
      </c>
      <c r="AP340" s="48" t="str">
        <f>INDEX(table3,MATCH($K340,'Tham chiếu'!$A$29:$A$37,1),MATCH(DS!$L340,'Tham chiếu'!$B$28:$T$28,1))</f>
        <v>4A</v>
      </c>
      <c r="AQ340" s="48"/>
      <c r="AR340" s="77"/>
      <c r="AS340" s="49"/>
      <c r="AT340" s="48"/>
      <c r="AU340" s="57">
        <f t="shared" si="71"/>
        <v>904000</v>
      </c>
      <c r="AV340" s="58">
        <v>493000</v>
      </c>
      <c r="AW340" s="59" t="b">
        <f t="shared" si="69"/>
        <v>0</v>
      </c>
    </row>
    <row r="341" spans="1:49" ht="27.6" customHeight="1" x14ac:dyDescent="0.25">
      <c r="A341" s="3">
        <v>336</v>
      </c>
      <c r="B341" s="9" t="s">
        <v>123</v>
      </c>
      <c r="C341" s="9" t="s">
        <v>1182</v>
      </c>
      <c r="D341" s="9" t="s">
        <v>34</v>
      </c>
      <c r="E341" s="9" t="str">
        <f t="shared" si="72"/>
        <v>Nguyễn Đinh Đức Minh</v>
      </c>
      <c r="F341" s="9" t="b">
        <f t="shared" si="73"/>
        <v>0</v>
      </c>
      <c r="G341" s="9" t="s">
        <v>1183</v>
      </c>
      <c r="H341" s="9" t="str">
        <f t="shared" si="74"/>
        <v>2016</v>
      </c>
      <c r="I341" s="9" t="s">
        <v>18</v>
      </c>
      <c r="J341" s="9" t="str">
        <f t="shared" si="75"/>
        <v>2CI2</v>
      </c>
      <c r="K341" s="48">
        <v>126</v>
      </c>
      <c r="L341" s="48">
        <v>24</v>
      </c>
      <c r="M341" s="9" t="s">
        <v>99</v>
      </c>
      <c r="N341" s="9"/>
      <c r="O341" s="9" t="s">
        <v>100</v>
      </c>
      <c r="P341" s="9"/>
      <c r="Q341" s="9"/>
      <c r="R341" s="9"/>
      <c r="S341" s="9" t="s">
        <v>1184</v>
      </c>
      <c r="T341" s="9" t="s">
        <v>1185</v>
      </c>
      <c r="U341" s="9" t="s">
        <v>1186</v>
      </c>
      <c r="V341" s="30" t="s">
        <v>3890</v>
      </c>
      <c r="W341" s="9"/>
      <c r="X341" s="48"/>
      <c r="Y341" s="9">
        <v>1</v>
      </c>
      <c r="Z341" s="48">
        <f>INDEX(table1,MATCH($K341,'Tham chiếu'!$A$3:$A$13,1),MATCH(DS!$L341,'Tham chiếu'!$B$2:$M$2,1))</f>
        <v>55</v>
      </c>
      <c r="AA341" s="9"/>
      <c r="AB341" s="50"/>
      <c r="AC341" s="9"/>
      <c r="AD341" s="73"/>
      <c r="AE341" s="9"/>
      <c r="AF341" s="74"/>
      <c r="AG341" s="9">
        <v>1</v>
      </c>
      <c r="AH341" s="48">
        <f>INDEX(table5,MATCH($K341,'Tham chiếu'!$A$53:$A$61,1),MATCH(DS!$L341,'Tham chiếu'!$B$52:$T$52,1))</f>
        <v>3</v>
      </c>
      <c r="AI341" s="9">
        <v>2</v>
      </c>
      <c r="AJ341" s="48">
        <f>INDEX(table5,MATCH($K341,'Tham chiếu'!$A$53:$A$61,1),MATCH(DS!$L341,'Tham chiếu'!$B$52:$T$52,1))</f>
        <v>3</v>
      </c>
      <c r="AK341" s="9"/>
      <c r="AL341" s="48"/>
      <c r="AM341" s="9">
        <v>1</v>
      </c>
      <c r="AN341" s="50" t="str">
        <f>INDEX(table2,MATCH($K341,'Tham chiếu'!$A$17:$A$25,1),MATCH(DS!$L341,'Tham chiếu'!$B$16:$S$16,1))</f>
        <v>2B</v>
      </c>
      <c r="AO341" s="9">
        <v>1</v>
      </c>
      <c r="AP341" s="48" t="str">
        <f>INDEX(table3,MATCH($K341,'Tham chiếu'!$A$29:$A$37,1),MATCH(DS!$L341,'Tham chiếu'!$B$28:$T$28,1))</f>
        <v>2B</v>
      </c>
      <c r="AQ341" s="48">
        <v>1</v>
      </c>
      <c r="AR341" s="77">
        <f>INDEX(table7,MATCH($K341,'Tham chiếu'!$A$78:$A$87,1),MATCH(DS!$L341,'Tham chiếu'!$B$77:$T$77,1))</f>
        <v>2</v>
      </c>
      <c r="AS341" s="9">
        <v>1</v>
      </c>
      <c r="AT341" s="48">
        <f>INDEX(table6,MATCH($K341,'Tham chiếu'!$A$65:$A$74,1),MATCH(DS!$L341,'Tham chiếu'!$B$64:$T$64,1))</f>
        <v>3</v>
      </c>
      <c r="AU341" s="57">
        <f t="shared" si="71"/>
        <v>1703000</v>
      </c>
      <c r="AV341" s="58">
        <v>1089000</v>
      </c>
      <c r="AW341" s="59" t="b">
        <f t="shared" si="69"/>
        <v>0</v>
      </c>
    </row>
    <row r="342" spans="1:49" ht="27.6" customHeight="1" x14ac:dyDescent="0.25">
      <c r="A342" s="3">
        <v>337</v>
      </c>
      <c r="B342" s="9" t="s">
        <v>123</v>
      </c>
      <c r="C342" s="9" t="s">
        <v>4935</v>
      </c>
      <c r="D342" s="9" t="s">
        <v>18</v>
      </c>
      <c r="E342" s="9" t="str">
        <f t="shared" si="72"/>
        <v>Đào Duy Gia Nam</v>
      </c>
      <c r="F342" s="9" t="b">
        <f t="shared" si="73"/>
        <v>0</v>
      </c>
      <c r="G342" s="9" t="s">
        <v>2419</v>
      </c>
      <c r="H342" s="9" t="str">
        <f t="shared" si="74"/>
        <v>2016</v>
      </c>
      <c r="I342" s="9" t="s">
        <v>18</v>
      </c>
      <c r="J342" s="9" t="str">
        <f t="shared" si="75"/>
        <v>2CI2</v>
      </c>
      <c r="K342" s="9">
        <v>125</v>
      </c>
      <c r="L342" s="9">
        <v>24</v>
      </c>
      <c r="M342" s="9" t="s">
        <v>99</v>
      </c>
      <c r="N342" s="9"/>
      <c r="O342" s="9" t="s">
        <v>100</v>
      </c>
      <c r="P342" s="9"/>
      <c r="Q342" s="9"/>
      <c r="R342" s="9"/>
      <c r="S342" s="9" t="s">
        <v>2825</v>
      </c>
      <c r="T342" s="9" t="s">
        <v>2826</v>
      </c>
      <c r="U342" s="9" t="s">
        <v>2827</v>
      </c>
      <c r="V342" s="30" t="s">
        <v>3727</v>
      </c>
      <c r="W342" s="48">
        <v>1</v>
      </c>
      <c r="X342" s="48">
        <f>INDEX(table1,MATCH($K342,'Tham chiếu'!$A$3:$A$13,1),MATCH(DS!$L342,'Tham chiếu'!$B$2:$M$2,1))</f>
        <v>55</v>
      </c>
      <c r="Y342" s="49">
        <v>1</v>
      </c>
      <c r="Z342" s="48">
        <f>INDEX(table1,MATCH($K342,'Tham chiếu'!$A$3:$A$13,1),MATCH(DS!$L342,'Tham chiếu'!$B$2:$M$2,1))</f>
        <v>55</v>
      </c>
      <c r="AA342" s="50">
        <v>2</v>
      </c>
      <c r="AB342" s="50" t="str">
        <f>INDEX(table2,MATCH($K342,'Tham chiếu'!$A$17:$A$25,1),MATCH(DS!$L342,'Tham chiếu'!$B$16:$S$16,1))</f>
        <v>2B</v>
      </c>
      <c r="AC342" s="53"/>
      <c r="AD342" s="73">
        <f>INDEX(table4,MATCH($K342,'Tham chiếu'!$A$41:$A$49,1),MATCH(DS!$L342,'Tham chiếu'!$B$40:$T$40,1))</f>
        <v>3</v>
      </c>
      <c r="AE342" s="54">
        <v>2</v>
      </c>
      <c r="AF342" s="74" t="str">
        <f>INDEX(table3,MATCH($K342,'Tham chiếu'!$A$29:$A$37,1),MATCH(DS!$L342,'Tham chiếu'!$B$28:$T$28,1))</f>
        <v>2B</v>
      </c>
      <c r="AG342" s="48">
        <v>2</v>
      </c>
      <c r="AH342" s="48">
        <f>INDEX(table5,MATCH($K342,'Tham chiếu'!$A$53:$A$61,1),MATCH(DS!$L342,'Tham chiếu'!$B$52:$T$52,1))</f>
        <v>3</v>
      </c>
      <c r="AI342" s="49">
        <v>2</v>
      </c>
      <c r="AJ342" s="48">
        <f>INDEX(table5,MATCH($K342,'Tham chiếu'!$A$53:$A$61,1),MATCH(DS!$L342,'Tham chiếu'!$B$52:$T$52,1))</f>
        <v>3</v>
      </c>
      <c r="AK342" s="53">
        <v>1</v>
      </c>
      <c r="AL342" s="48">
        <f>INDEX(table5,MATCH($K342,'Tham chiếu'!$A$53:$A$61,1),MATCH(DS!$L342,'Tham chiếu'!$B$52:$T$52,1))</f>
        <v>3</v>
      </c>
      <c r="AM342" s="50">
        <v>1</v>
      </c>
      <c r="AN342" s="50" t="str">
        <f>INDEX(table2,MATCH($K342,'Tham chiếu'!$A$17:$A$25,1),MATCH(DS!$L342,'Tham chiếu'!$B$16:$S$16,1))</f>
        <v>2B</v>
      </c>
      <c r="AO342" s="54">
        <v>1</v>
      </c>
      <c r="AP342" s="48" t="str">
        <f>INDEX(table3,MATCH($K342,'Tham chiếu'!$A$29:$A$37,1),MATCH(DS!$L342,'Tham chiếu'!$B$28:$T$28,1))</f>
        <v>2B</v>
      </c>
      <c r="AQ342" s="48">
        <v>1</v>
      </c>
      <c r="AR342" s="77">
        <f>INDEX(table7,MATCH($K342,'Tham chiếu'!$A$78:$A$87,1),MATCH(DS!$L342,'Tham chiếu'!$B$77:$T$77,1))</f>
        <v>2</v>
      </c>
      <c r="AS342" s="49">
        <v>1</v>
      </c>
      <c r="AT342" s="48">
        <f>INDEX(table6,MATCH($K342,'Tham chiếu'!$A$65:$A$74,1),MATCH(DS!$L342,'Tham chiếu'!$B$64:$T$64,1))</f>
        <v>3</v>
      </c>
      <c r="AU342" s="57">
        <f t="shared" si="71"/>
        <v>3224000</v>
      </c>
      <c r="AV342" s="58">
        <v>1601000</v>
      </c>
      <c r="AW342" s="59" t="b">
        <f t="shared" si="69"/>
        <v>0</v>
      </c>
    </row>
    <row r="343" spans="1:49" ht="27.6" customHeight="1" x14ac:dyDescent="0.25">
      <c r="A343" s="3">
        <v>338</v>
      </c>
      <c r="B343" s="9" t="s">
        <v>123</v>
      </c>
      <c r="C343" s="9" t="s">
        <v>96</v>
      </c>
      <c r="D343" s="9" t="s">
        <v>97</v>
      </c>
      <c r="E343" s="9" t="str">
        <f t="shared" si="72"/>
        <v>Lê Châu Minh Ngọc</v>
      </c>
      <c r="F343" s="9" t="b">
        <f t="shared" si="73"/>
        <v>0</v>
      </c>
      <c r="G343" s="9" t="s">
        <v>98</v>
      </c>
      <c r="H343" s="9" t="str">
        <f t="shared" si="74"/>
        <v>2016</v>
      </c>
      <c r="I343" s="9" t="s">
        <v>44</v>
      </c>
      <c r="J343" s="9" t="str">
        <f t="shared" si="75"/>
        <v>2CI2</v>
      </c>
      <c r="K343" s="48">
        <v>117</v>
      </c>
      <c r="L343" s="48">
        <v>20</v>
      </c>
      <c r="M343" s="9" t="s">
        <v>99</v>
      </c>
      <c r="N343" s="9"/>
      <c r="O343" s="9" t="s">
        <v>100</v>
      </c>
      <c r="P343" s="9"/>
      <c r="Q343" s="9"/>
      <c r="R343" s="9"/>
      <c r="S343" s="9" t="s">
        <v>101</v>
      </c>
      <c r="T343" s="9" t="s">
        <v>102</v>
      </c>
      <c r="U343" s="9" t="s">
        <v>103</v>
      </c>
      <c r="V343" s="30" t="s">
        <v>3923</v>
      </c>
      <c r="W343" s="9">
        <v>1</v>
      </c>
      <c r="X343" s="48">
        <f>INDEX(table1,MATCH($K343,'Tham chiếu'!$A$3:$A$13,1),MATCH(DS!$L343,'Tham chiếu'!$B$2:$M$2,1))</f>
        <v>50</v>
      </c>
      <c r="Y343" s="9">
        <v>1</v>
      </c>
      <c r="Z343" s="48">
        <f>INDEX(table1,MATCH($K343,'Tham chiếu'!$A$3:$A$13,1),MATCH(DS!$L343,'Tham chiếu'!$B$2:$M$2,1))</f>
        <v>50</v>
      </c>
      <c r="AA343" s="9"/>
      <c r="AB343" s="50"/>
      <c r="AC343" s="9"/>
      <c r="AD343" s="73"/>
      <c r="AE343" s="9"/>
      <c r="AF343" s="74"/>
      <c r="AG343" s="9"/>
      <c r="AH343" s="48"/>
      <c r="AI343" s="9">
        <v>1</v>
      </c>
      <c r="AJ343" s="48">
        <f>INDEX(table5,MATCH($K343,'Tham chiếu'!$A$53:$A$61,1),MATCH(DS!$L343,'Tham chiếu'!$B$52:$T$52,1))</f>
        <v>1</v>
      </c>
      <c r="AK343" s="9"/>
      <c r="AL343" s="48"/>
      <c r="AM343" s="9"/>
      <c r="AN343" s="50"/>
      <c r="AO343" s="9"/>
      <c r="AP343" s="48"/>
      <c r="AQ343" s="48"/>
      <c r="AR343" s="77"/>
      <c r="AS343" s="9"/>
      <c r="AT343" s="48"/>
      <c r="AU343" s="57">
        <f t="shared" si="71"/>
        <v>584000</v>
      </c>
      <c r="AV343" s="58">
        <v>1137000</v>
      </c>
      <c r="AW343" s="59" t="b">
        <f t="shared" si="69"/>
        <v>0</v>
      </c>
    </row>
    <row r="344" spans="1:49" ht="22.9" customHeight="1" x14ac:dyDescent="0.25">
      <c r="A344" s="3">
        <v>339</v>
      </c>
      <c r="B344" s="9" t="s">
        <v>123</v>
      </c>
      <c r="C344" s="9" t="s">
        <v>212</v>
      </c>
      <c r="D344" s="9" t="s">
        <v>58</v>
      </c>
      <c r="E344" s="9" t="str">
        <f t="shared" si="72"/>
        <v>Nguyễn Khôi Nguyên</v>
      </c>
      <c r="F344" s="9" t="b">
        <f t="shared" si="73"/>
        <v>0</v>
      </c>
      <c r="G344" s="9" t="s">
        <v>2423</v>
      </c>
      <c r="H344" s="9" t="str">
        <f t="shared" si="74"/>
        <v>2016</v>
      </c>
      <c r="I344" s="9" t="s">
        <v>18</v>
      </c>
      <c r="J344" s="9" t="str">
        <f t="shared" si="75"/>
        <v>2CI2</v>
      </c>
      <c r="K344" s="9">
        <v>135</v>
      </c>
      <c r="L344" s="9">
        <v>32</v>
      </c>
      <c r="M344" s="9" t="s">
        <v>99</v>
      </c>
      <c r="N344" s="9"/>
      <c r="O344" s="9" t="s">
        <v>100</v>
      </c>
      <c r="P344" s="9"/>
      <c r="Q344" s="9"/>
      <c r="R344" s="9"/>
      <c r="S344" s="9" t="s">
        <v>315</v>
      </c>
      <c r="T344" s="9" t="s">
        <v>2840</v>
      </c>
      <c r="U344" s="9" t="s">
        <v>2841</v>
      </c>
      <c r="V344" s="30" t="s">
        <v>3924</v>
      </c>
      <c r="W344" s="48">
        <v>1</v>
      </c>
      <c r="X344" s="48">
        <f>INDEX(table1,MATCH($K344,'Tham chiếu'!$A$3:$A$13,1),MATCH(DS!$L344,'Tham chiếu'!$B$2:$M$2,1))</f>
        <v>58</v>
      </c>
      <c r="Y344" s="49"/>
      <c r="Z344" s="48"/>
      <c r="AA344" s="50"/>
      <c r="AB344" s="50"/>
      <c r="AC344" s="53"/>
      <c r="AD344" s="73"/>
      <c r="AE344" s="54"/>
      <c r="AF344" s="74"/>
      <c r="AG344" s="48"/>
      <c r="AH344" s="48"/>
      <c r="AI344" s="49">
        <v>1</v>
      </c>
      <c r="AJ344" s="48">
        <f>INDEX(table5,MATCH($K344,'Tham chiếu'!$A$53:$A$61,1),MATCH(DS!$L344,'Tham chiếu'!$B$52:$T$52,1))</f>
        <v>4</v>
      </c>
      <c r="AK344" s="53"/>
      <c r="AL344" s="48"/>
      <c r="AM344" s="50"/>
      <c r="AN344" s="50"/>
      <c r="AO344" s="54">
        <v>1</v>
      </c>
      <c r="AP344" s="48" t="str">
        <f>INDEX(table3,MATCH($K344,'Tham chiếu'!$A$29:$A$37,1),MATCH(DS!$L344,'Tham chiếu'!$B$28:$T$28,1))</f>
        <v>4A</v>
      </c>
      <c r="AQ344" s="48"/>
      <c r="AR344" s="77"/>
      <c r="AS344" s="49">
        <v>1</v>
      </c>
      <c r="AT344" s="48">
        <f>INDEX(table6,MATCH($K344,'Tham chiếu'!$A$65:$A$74,1),MATCH(DS!$L344,'Tham chiếu'!$B$64:$T$64,1))</f>
        <v>4</v>
      </c>
      <c r="AU344" s="57">
        <f t="shared" si="71"/>
        <v>874000</v>
      </c>
      <c r="AV344" s="58">
        <v>850000</v>
      </c>
      <c r="AW344" s="59" t="b">
        <f t="shared" si="69"/>
        <v>0</v>
      </c>
    </row>
    <row r="345" spans="1:49" ht="27.6" customHeight="1" x14ac:dyDescent="0.25">
      <c r="A345" s="3">
        <v>340</v>
      </c>
      <c r="B345" s="9" t="s">
        <v>123</v>
      </c>
      <c r="C345" s="9" t="s">
        <v>926</v>
      </c>
      <c r="D345" s="9" t="s">
        <v>2416</v>
      </c>
      <c r="E345" s="9" t="str">
        <f t="shared" si="72"/>
        <v>Đinh Minh Tuệ</v>
      </c>
      <c r="F345" s="9" t="b">
        <f t="shared" si="73"/>
        <v>0</v>
      </c>
      <c r="G345" s="9" t="s">
        <v>2424</v>
      </c>
      <c r="H345" s="9" t="str">
        <f t="shared" si="74"/>
        <v>2016</v>
      </c>
      <c r="I345" s="9" t="s">
        <v>18</v>
      </c>
      <c r="J345" s="9" t="str">
        <f t="shared" si="75"/>
        <v>2CI2</v>
      </c>
      <c r="K345" s="9">
        <v>125</v>
      </c>
      <c r="L345" s="9">
        <v>23</v>
      </c>
      <c r="M345" s="9" t="s">
        <v>99</v>
      </c>
      <c r="N345" s="9"/>
      <c r="O345" s="9" t="s">
        <v>100</v>
      </c>
      <c r="P345" s="9"/>
      <c r="Q345" s="9"/>
      <c r="R345" s="9"/>
      <c r="S345" s="9" t="s">
        <v>2842</v>
      </c>
      <c r="T345" s="9" t="s">
        <v>2843</v>
      </c>
      <c r="U345" s="9" t="s">
        <v>2844</v>
      </c>
      <c r="V345" s="30" t="s">
        <v>3925</v>
      </c>
      <c r="W345" s="48"/>
      <c r="X345" s="48"/>
      <c r="Y345" s="49">
        <v>1</v>
      </c>
      <c r="Z345" s="48">
        <f>INDEX(table1,MATCH($K345,'Tham chiếu'!$A$3:$A$13,1),MATCH(DS!$L345,'Tham chiếu'!$B$2:$M$2,1))</f>
        <v>55</v>
      </c>
      <c r="AA345" s="50"/>
      <c r="AB345" s="50"/>
      <c r="AC345" s="53"/>
      <c r="AD345" s="73"/>
      <c r="AE345" s="54"/>
      <c r="AF345" s="74"/>
      <c r="AG345" s="48"/>
      <c r="AH345" s="48"/>
      <c r="AI345" s="49">
        <v>1</v>
      </c>
      <c r="AJ345" s="48">
        <f>INDEX(table5,MATCH($K345,'Tham chiếu'!$A$53:$A$61,1),MATCH(DS!$L345,'Tham chiếu'!$B$52:$T$52,1))</f>
        <v>3</v>
      </c>
      <c r="AK345" s="53"/>
      <c r="AL345" s="48"/>
      <c r="AM345" s="50"/>
      <c r="AN345" s="50"/>
      <c r="AO345" s="54"/>
      <c r="AP345" s="48"/>
      <c r="AQ345" s="48"/>
      <c r="AR345" s="77"/>
      <c r="AS345" s="49"/>
      <c r="AT345" s="48"/>
      <c r="AU345" s="57">
        <f t="shared" si="71"/>
        <v>384000</v>
      </c>
      <c r="AV345" s="58">
        <v>184000</v>
      </c>
      <c r="AW345" s="59" t="b">
        <f t="shared" si="69"/>
        <v>0</v>
      </c>
    </row>
    <row r="346" spans="1:49" ht="27.6" customHeight="1" x14ac:dyDescent="0.25">
      <c r="A346" s="3">
        <v>341</v>
      </c>
      <c r="B346" s="9" t="s">
        <v>123</v>
      </c>
      <c r="C346" s="9" t="s">
        <v>2425</v>
      </c>
      <c r="D346" s="9" t="s">
        <v>219</v>
      </c>
      <c r="E346" s="9" t="str">
        <f t="shared" si="72"/>
        <v>Trần Hà Vi An</v>
      </c>
      <c r="F346" s="9" t="b">
        <f t="shared" si="73"/>
        <v>0</v>
      </c>
      <c r="G346" s="9" t="s">
        <v>2406</v>
      </c>
      <c r="H346" s="9" t="str">
        <f t="shared" si="74"/>
        <v>2016</v>
      </c>
      <c r="I346" s="9" t="s">
        <v>44</v>
      </c>
      <c r="J346" s="9" t="str">
        <f t="shared" si="75"/>
        <v>2CI3</v>
      </c>
      <c r="K346" s="9">
        <v>127</v>
      </c>
      <c r="L346" s="9">
        <v>27</v>
      </c>
      <c r="M346" s="9" t="s">
        <v>99</v>
      </c>
      <c r="N346" s="9"/>
      <c r="O346" s="9" t="s">
        <v>208</v>
      </c>
      <c r="P346" s="9"/>
      <c r="Q346" s="9"/>
      <c r="R346" s="9"/>
      <c r="S346" s="9" t="s">
        <v>2845</v>
      </c>
      <c r="T346" s="9" t="s">
        <v>2846</v>
      </c>
      <c r="U346" s="9" t="s">
        <v>2847</v>
      </c>
      <c r="V346" s="30" t="s">
        <v>3926</v>
      </c>
      <c r="W346" s="48">
        <v>1</v>
      </c>
      <c r="X346" s="48">
        <f>INDEX(table1,MATCH($K346,'Tham chiếu'!$A$3:$A$13,1),MATCH(DS!$L346,'Tham chiếu'!$B$2:$M$2,1))</f>
        <v>55</v>
      </c>
      <c r="Y346" s="49"/>
      <c r="Z346" s="48"/>
      <c r="AA346" s="50"/>
      <c r="AB346" s="50"/>
      <c r="AC346" s="53"/>
      <c r="AD346" s="73"/>
      <c r="AE346" s="54"/>
      <c r="AF346" s="74"/>
      <c r="AG346" s="48"/>
      <c r="AH346" s="48"/>
      <c r="AI346" s="49"/>
      <c r="AJ346" s="48"/>
      <c r="AK346" s="53"/>
      <c r="AL346" s="48"/>
      <c r="AM346" s="50"/>
      <c r="AN346" s="50"/>
      <c r="AO346" s="54"/>
      <c r="AP346" s="48"/>
      <c r="AQ346" s="48"/>
      <c r="AR346" s="77"/>
      <c r="AS346" s="49"/>
      <c r="AT346" s="48"/>
      <c r="AU346" s="57">
        <f t="shared" si="71"/>
        <v>200000</v>
      </c>
      <c r="AV346" s="58">
        <v>1569000</v>
      </c>
      <c r="AW346" s="59" t="b">
        <f t="shared" si="69"/>
        <v>0</v>
      </c>
    </row>
    <row r="347" spans="1:49" ht="27.6" customHeight="1" x14ac:dyDescent="0.25">
      <c r="A347" s="3">
        <v>342</v>
      </c>
      <c r="B347" s="9" t="s">
        <v>123</v>
      </c>
      <c r="C347" s="9" t="s">
        <v>1774</v>
      </c>
      <c r="D347" s="9" t="s">
        <v>166</v>
      </c>
      <c r="E347" s="9" t="str">
        <f t="shared" si="72"/>
        <v>Lương Vy Anh</v>
      </c>
      <c r="F347" s="9" t="b">
        <f t="shared" si="73"/>
        <v>0</v>
      </c>
      <c r="G347" s="9" t="s">
        <v>1775</v>
      </c>
      <c r="H347" s="9" t="str">
        <f t="shared" si="74"/>
        <v>2016</v>
      </c>
      <c r="I347" s="9" t="s">
        <v>44</v>
      </c>
      <c r="J347" s="9" t="str">
        <f t="shared" si="75"/>
        <v>2CI3</v>
      </c>
      <c r="K347" s="9">
        <v>125</v>
      </c>
      <c r="L347" s="9">
        <v>24</v>
      </c>
      <c r="M347" s="9" t="s">
        <v>99</v>
      </c>
      <c r="N347" s="9"/>
      <c r="O347" s="9" t="s">
        <v>208</v>
      </c>
      <c r="P347" s="9"/>
      <c r="Q347" s="9"/>
      <c r="R347" s="9"/>
      <c r="S347" s="9" t="s">
        <v>1776</v>
      </c>
      <c r="T347" s="9" t="s">
        <v>1777</v>
      </c>
      <c r="U347" s="9" t="s">
        <v>2848</v>
      </c>
      <c r="V347" s="30" t="s">
        <v>4326</v>
      </c>
      <c r="W347" s="48">
        <v>2</v>
      </c>
      <c r="X347" s="48">
        <f>INDEX(table1,MATCH($K347,'Tham chiếu'!$A$3:$A$13,1),MATCH(DS!$L347,'Tham chiếu'!$B$2:$M$2,1))</f>
        <v>55</v>
      </c>
      <c r="Y347" s="49">
        <v>2</v>
      </c>
      <c r="Z347" s="48">
        <f>INDEX(table1,MATCH($K347,'Tham chiếu'!$A$3:$A$13,1),MATCH(DS!$L347,'Tham chiếu'!$B$2:$M$2,1))</f>
        <v>55</v>
      </c>
      <c r="AA347" s="50"/>
      <c r="AB347" s="50"/>
      <c r="AC347" s="53">
        <v>3</v>
      </c>
      <c r="AD347" s="73">
        <f>INDEX(table4,MATCH($K347,'Tham chiếu'!$A$41:$A$49,1),MATCH(DS!$L347,'Tham chiếu'!$B$40:$T$40,1))</f>
        <v>3</v>
      </c>
      <c r="AE347" s="54"/>
      <c r="AF347" s="74"/>
      <c r="AG347" s="48">
        <v>1</v>
      </c>
      <c r="AH347" s="48">
        <f>INDEX(table5,MATCH($K347,'Tham chiếu'!$A$53:$A$61,1),MATCH(DS!$L347,'Tham chiếu'!$B$52:$T$52,1))</f>
        <v>3</v>
      </c>
      <c r="AI347" s="49">
        <v>1</v>
      </c>
      <c r="AJ347" s="48">
        <f>INDEX(table5,MATCH($K347,'Tham chiếu'!$A$53:$A$61,1),MATCH(DS!$L347,'Tham chiếu'!$B$52:$T$52,1))</f>
        <v>3</v>
      </c>
      <c r="AK347" s="53">
        <v>1</v>
      </c>
      <c r="AL347" s="48">
        <f>INDEX(table5,MATCH($K347,'Tham chiếu'!$A$53:$A$61,1),MATCH(DS!$L347,'Tham chiếu'!$B$52:$T$52,1))</f>
        <v>3</v>
      </c>
      <c r="AM347" s="50">
        <v>1</v>
      </c>
      <c r="AN347" s="50" t="str">
        <f>INDEX(table2,MATCH($K347,'Tham chiếu'!$A$17:$A$25,1),MATCH(DS!$L347,'Tham chiếu'!$B$16:$S$16,1))</f>
        <v>2B</v>
      </c>
      <c r="AO347" s="54">
        <v>1</v>
      </c>
      <c r="AP347" s="48" t="str">
        <f>INDEX(table3,MATCH($K347,'Tham chiếu'!$A$29:$A$37,1),MATCH(DS!$L347,'Tham chiếu'!$B$28:$T$28,1))</f>
        <v>2B</v>
      </c>
      <c r="AQ347" s="48"/>
      <c r="AR347" s="77"/>
      <c r="AS347" s="49"/>
      <c r="AT347" s="48"/>
      <c r="AU347" s="57">
        <f t="shared" si="71"/>
        <v>2158000</v>
      </c>
      <c r="AV347" s="58">
        <v>415000</v>
      </c>
      <c r="AW347" s="59" t="b">
        <f t="shared" si="69"/>
        <v>0</v>
      </c>
    </row>
    <row r="348" spans="1:49" ht="27.6" customHeight="1" x14ac:dyDescent="0.25">
      <c r="A348" s="3">
        <v>343</v>
      </c>
      <c r="B348" s="9" t="s">
        <v>123</v>
      </c>
      <c r="C348" s="9" t="s">
        <v>41</v>
      </c>
      <c r="D348" s="9" t="s">
        <v>166</v>
      </c>
      <c r="E348" s="9" t="str">
        <f t="shared" si="72"/>
        <v>Nguyễn Bảo Anh</v>
      </c>
      <c r="F348" s="9" t="b">
        <f t="shared" si="73"/>
        <v>0</v>
      </c>
      <c r="G348" s="9" t="s">
        <v>35</v>
      </c>
      <c r="H348" s="9" t="str">
        <f t="shared" si="74"/>
        <v>2016</v>
      </c>
      <c r="I348" s="9" t="s">
        <v>44</v>
      </c>
      <c r="J348" s="9" t="str">
        <f t="shared" si="75"/>
        <v>2CI3</v>
      </c>
      <c r="K348" s="9">
        <v>105</v>
      </c>
      <c r="L348" s="9">
        <v>17</v>
      </c>
      <c r="M348" s="9" t="s">
        <v>99</v>
      </c>
      <c r="N348" s="9"/>
      <c r="O348" s="9" t="s">
        <v>208</v>
      </c>
      <c r="P348" s="9"/>
      <c r="Q348" s="9"/>
      <c r="R348" s="9"/>
      <c r="S348" s="9" t="s">
        <v>2849</v>
      </c>
      <c r="T348" s="9" t="s">
        <v>2850</v>
      </c>
      <c r="U348" s="9" t="s">
        <v>2851</v>
      </c>
      <c r="V348" s="30" t="s">
        <v>3927</v>
      </c>
      <c r="W348" s="48"/>
      <c r="X348" s="48"/>
      <c r="Y348" s="49">
        <v>1</v>
      </c>
      <c r="Z348" s="48">
        <f>INDEX(table1,MATCH($K348,'Tham chiếu'!$A$3:$A$13,1),MATCH(DS!$L348,'Tham chiếu'!$B$2:$M$2,1))</f>
        <v>45</v>
      </c>
      <c r="AA348" s="50"/>
      <c r="AB348" s="50"/>
      <c r="AC348" s="53">
        <v>1</v>
      </c>
      <c r="AD348" s="73">
        <f>INDEX(table4,MATCH($K348,'Tham chiếu'!$A$41:$A$49,1),MATCH(DS!$L348,'Tham chiếu'!$B$40:$T$40,1))</f>
        <v>1</v>
      </c>
      <c r="AE348" s="54"/>
      <c r="AF348" s="74"/>
      <c r="AG348" s="48">
        <v>1</v>
      </c>
      <c r="AH348" s="48">
        <f>INDEX(table5,MATCH($K348,'Tham chiếu'!$A$53:$A$61,1),MATCH(DS!$L348,'Tham chiếu'!$B$52:$T$52,1))</f>
        <v>1</v>
      </c>
      <c r="AI348" s="49">
        <v>1</v>
      </c>
      <c r="AJ348" s="48">
        <f>INDEX(table5,MATCH($K348,'Tham chiếu'!$A$53:$A$61,1),MATCH(DS!$L348,'Tham chiếu'!$B$52:$T$52,1))</f>
        <v>1</v>
      </c>
      <c r="AK348" s="53"/>
      <c r="AL348" s="48"/>
      <c r="AM348" s="50"/>
      <c r="AN348" s="50"/>
      <c r="AO348" s="54"/>
      <c r="AP348" s="48"/>
      <c r="AQ348" s="48"/>
      <c r="AR348" s="77"/>
      <c r="AS348" s="49">
        <v>1</v>
      </c>
      <c r="AT348" s="48">
        <f>INDEX(table6,MATCH($K348,'Tham chiếu'!$A$65:$A$74,1),MATCH(DS!$L348,'Tham chiếu'!$B$64:$T$64,1))</f>
        <v>1</v>
      </c>
      <c r="AU348" s="57">
        <f t="shared" si="71"/>
        <v>1132000</v>
      </c>
      <c r="AV348" s="58">
        <v>200000</v>
      </c>
      <c r="AW348" s="59" t="b">
        <f t="shared" si="69"/>
        <v>0</v>
      </c>
    </row>
    <row r="349" spans="1:49" ht="27.6" customHeight="1" x14ac:dyDescent="0.25">
      <c r="A349" s="3">
        <v>344</v>
      </c>
      <c r="B349" s="9" t="s">
        <v>123</v>
      </c>
      <c r="C349" s="9" t="s">
        <v>863</v>
      </c>
      <c r="D349" s="9" t="s">
        <v>267</v>
      </c>
      <c r="E349" s="9" t="str">
        <f t="shared" si="72"/>
        <v>Đỗ Hồng Bách</v>
      </c>
      <c r="F349" s="9" t="b">
        <f t="shared" si="73"/>
        <v>0</v>
      </c>
      <c r="G349" s="9" t="s">
        <v>864</v>
      </c>
      <c r="H349" s="9" t="str">
        <f t="shared" si="74"/>
        <v>2016</v>
      </c>
      <c r="I349" s="9" t="s">
        <v>18</v>
      </c>
      <c r="J349" s="9" t="str">
        <f t="shared" si="75"/>
        <v>2CI3</v>
      </c>
      <c r="K349" s="48">
        <v>130</v>
      </c>
      <c r="L349" s="48">
        <v>29</v>
      </c>
      <c r="M349" s="9" t="s">
        <v>99</v>
      </c>
      <c r="N349" s="9"/>
      <c r="O349" s="9" t="s">
        <v>208</v>
      </c>
      <c r="P349" s="9"/>
      <c r="Q349" s="9"/>
      <c r="R349" s="9"/>
      <c r="S349" s="9" t="s">
        <v>865</v>
      </c>
      <c r="T349" s="9" t="s">
        <v>866</v>
      </c>
      <c r="U349" s="9" t="s">
        <v>867</v>
      </c>
      <c r="V349" s="30" t="s">
        <v>3928</v>
      </c>
      <c r="W349" s="9"/>
      <c r="X349" s="48"/>
      <c r="Y349" s="9">
        <v>2</v>
      </c>
      <c r="Z349" s="48">
        <f>INDEX(table1,MATCH($K349,'Tham chiếu'!$A$3:$A$13,1),MATCH(DS!$L349,'Tham chiếu'!$B$2:$M$2,1))</f>
        <v>55</v>
      </c>
      <c r="AA349" s="9">
        <v>2</v>
      </c>
      <c r="AB349" s="50" t="str">
        <f>INDEX(table2,MATCH($K349,'Tham chiếu'!$A$17:$A$25,1),MATCH(DS!$L349,'Tham chiếu'!$B$16:$S$16,1))</f>
        <v>3A</v>
      </c>
      <c r="AC349" s="9"/>
      <c r="AD349" s="73" t="str">
        <f>INDEX(table4,MATCH($K349,'Tham chiếu'!$A$41:$A$49,1),MATCH(DS!$L349,'Tham chiếu'!$B$40:$T$40,1))</f>
        <v>3A</v>
      </c>
      <c r="AE349" s="9">
        <v>2</v>
      </c>
      <c r="AF349" s="74" t="str">
        <f>INDEX(table3,MATCH($K349,'Tham chiếu'!$A$29:$A$37,1),MATCH(DS!$L349,'Tham chiếu'!$B$28:$T$28,1))</f>
        <v>3A</v>
      </c>
      <c r="AG349" s="9">
        <v>2</v>
      </c>
      <c r="AH349" s="48">
        <f>INDEX(table5,MATCH($K349,'Tham chiếu'!$A$53:$A$61,1),MATCH(DS!$L349,'Tham chiếu'!$B$52:$T$52,1))</f>
        <v>3</v>
      </c>
      <c r="AI349" s="9">
        <v>2</v>
      </c>
      <c r="AJ349" s="48">
        <f>INDEX(table5,MATCH($K349,'Tham chiếu'!$A$53:$A$61,1),MATCH(DS!$L349,'Tham chiếu'!$B$52:$T$52,1))</f>
        <v>3</v>
      </c>
      <c r="AK349" s="9"/>
      <c r="AL349" s="48">
        <f>INDEX(table5,MATCH($K349,'Tham chiếu'!$A$53:$A$61,1),MATCH(DS!$L349,'Tham chiếu'!$B$52:$T$52,1))</f>
        <v>3</v>
      </c>
      <c r="AM349" s="9"/>
      <c r="AN349" s="50" t="str">
        <f>INDEX(table2,MATCH($K349,'Tham chiếu'!$A$17:$A$25,1),MATCH(DS!$L349,'Tham chiếu'!$B$16:$S$16,1))</f>
        <v>3A</v>
      </c>
      <c r="AO349" s="9"/>
      <c r="AP349" s="48" t="str">
        <f>INDEX(table3,MATCH($K349,'Tham chiếu'!$A$29:$A$37,1),MATCH(DS!$L349,'Tham chiếu'!$B$28:$T$28,1))</f>
        <v>3A</v>
      </c>
      <c r="AQ349" s="48"/>
      <c r="AR349" s="77">
        <f>INDEX(table7,MATCH($K349,'Tham chiếu'!$A$78:$A$87,1),MATCH(DS!$L349,'Tham chiếu'!$B$77:$T$77,1))</f>
        <v>3</v>
      </c>
      <c r="AS349" s="9"/>
      <c r="AT349" s="48"/>
      <c r="AU349" s="57">
        <f t="shared" si="71"/>
        <v>2144000</v>
      </c>
      <c r="AV349" s="58">
        <v>1090000</v>
      </c>
      <c r="AW349" s="59" t="b">
        <f t="shared" si="69"/>
        <v>0</v>
      </c>
    </row>
    <row r="350" spans="1:49" ht="27.6" customHeight="1" x14ac:dyDescent="0.25">
      <c r="A350" s="3">
        <v>345</v>
      </c>
      <c r="B350" s="9" t="s">
        <v>123</v>
      </c>
      <c r="C350" s="9" t="s">
        <v>266</v>
      </c>
      <c r="D350" s="9" t="s">
        <v>267</v>
      </c>
      <c r="E350" s="9" t="str">
        <f t="shared" si="72"/>
        <v>Nguyễn Kiên Bách</v>
      </c>
      <c r="F350" s="9" t="b">
        <f t="shared" si="73"/>
        <v>0</v>
      </c>
      <c r="G350" s="9" t="s">
        <v>2246</v>
      </c>
      <c r="H350" s="9" t="str">
        <f t="shared" si="74"/>
        <v>2016</v>
      </c>
      <c r="I350" s="9" t="s">
        <v>18</v>
      </c>
      <c r="J350" s="9" t="str">
        <f t="shared" si="75"/>
        <v>2CI3</v>
      </c>
      <c r="K350" s="48">
        <v>120</v>
      </c>
      <c r="L350" s="48">
        <v>24</v>
      </c>
      <c r="M350" s="9" t="s">
        <v>99</v>
      </c>
      <c r="N350" s="9"/>
      <c r="O350" s="9" t="s">
        <v>208</v>
      </c>
      <c r="P350" s="9"/>
      <c r="Q350" s="9"/>
      <c r="R350" s="9"/>
      <c r="S350" s="9" t="s">
        <v>268</v>
      </c>
      <c r="T350" s="9" t="s">
        <v>269</v>
      </c>
      <c r="U350" s="9" t="s">
        <v>270</v>
      </c>
      <c r="V350" s="30" t="s">
        <v>3929</v>
      </c>
      <c r="W350" s="9"/>
      <c r="X350" s="48"/>
      <c r="Y350" s="9">
        <v>2</v>
      </c>
      <c r="Z350" s="48">
        <f>INDEX(table1,MATCH($K350,'Tham chiếu'!$A$3:$A$13,1),MATCH(DS!$L350,'Tham chiếu'!$B$2:$M$2,1))</f>
        <v>50</v>
      </c>
      <c r="AA350" s="9"/>
      <c r="AB350" s="50"/>
      <c r="AC350" s="9"/>
      <c r="AD350" s="73"/>
      <c r="AE350" s="9"/>
      <c r="AF350" s="74"/>
      <c r="AG350" s="9"/>
      <c r="AH350" s="48"/>
      <c r="AI350" s="9"/>
      <c r="AJ350" s="48"/>
      <c r="AK350" s="9"/>
      <c r="AL350" s="48"/>
      <c r="AM350" s="9">
        <v>2</v>
      </c>
      <c r="AN350" s="50" t="str">
        <f>INDEX(table2,MATCH($K350,'Tham chiếu'!$A$17:$A$25,1),MATCH(DS!$L350,'Tham chiếu'!$B$16:$S$16,1))</f>
        <v>2A</v>
      </c>
      <c r="AO350" s="9">
        <v>1</v>
      </c>
      <c r="AP350" s="48" t="str">
        <f>INDEX(table3,MATCH($K350,'Tham chiếu'!$A$29:$A$37,1),MATCH(DS!$L350,'Tham chiếu'!$B$28:$T$28,1))</f>
        <v>2A</v>
      </c>
      <c r="AQ350" s="48"/>
      <c r="AR350" s="77"/>
      <c r="AS350" s="9"/>
      <c r="AT350" s="48"/>
      <c r="AU350" s="57">
        <f t="shared" si="71"/>
        <v>860000</v>
      </c>
      <c r="AV350" s="58">
        <v>570000</v>
      </c>
      <c r="AW350" s="59" t="b">
        <f t="shared" si="69"/>
        <v>0</v>
      </c>
    </row>
    <row r="351" spans="1:49" ht="27.6" customHeight="1" x14ac:dyDescent="0.25">
      <c r="A351" s="3">
        <v>346</v>
      </c>
      <c r="B351" s="9" t="s">
        <v>123</v>
      </c>
      <c r="C351" s="9" t="s">
        <v>1672</v>
      </c>
      <c r="D351" s="9" t="s">
        <v>593</v>
      </c>
      <c r="E351" s="9" t="str">
        <f t="shared" si="72"/>
        <v>Trần Đức Bình</v>
      </c>
      <c r="F351" s="9" t="b">
        <f t="shared" si="73"/>
        <v>0</v>
      </c>
      <c r="G351" s="9" t="s">
        <v>2433</v>
      </c>
      <c r="H351" s="9" t="str">
        <f t="shared" si="74"/>
        <v>2016</v>
      </c>
      <c r="I351" s="9" t="s">
        <v>18</v>
      </c>
      <c r="J351" s="9" t="str">
        <f t="shared" si="75"/>
        <v>2CI3</v>
      </c>
      <c r="K351" s="9">
        <v>129</v>
      </c>
      <c r="L351" s="9">
        <v>22</v>
      </c>
      <c r="M351" s="9" t="s">
        <v>99</v>
      </c>
      <c r="N351" s="9"/>
      <c r="O351" s="9" t="s">
        <v>208</v>
      </c>
      <c r="P351" s="9"/>
      <c r="Q351" s="9"/>
      <c r="R351" s="9"/>
      <c r="S351" s="9" t="s">
        <v>2852</v>
      </c>
      <c r="T351" s="9" t="s">
        <v>2853</v>
      </c>
      <c r="U351" s="9" t="s">
        <v>2854</v>
      </c>
      <c r="V351" s="30" t="s">
        <v>3729</v>
      </c>
      <c r="W351" s="48">
        <v>1</v>
      </c>
      <c r="X351" s="48">
        <f>INDEX(table1,MATCH($K351,'Tham chiếu'!$A$3:$A$13,1),MATCH(DS!$L351,'Tham chiếu'!$B$2:$M$2,1))</f>
        <v>55</v>
      </c>
      <c r="Y351" s="49">
        <v>1</v>
      </c>
      <c r="Z351" s="48">
        <f>INDEX(table1,MATCH($K351,'Tham chiếu'!$A$3:$A$13,1),MATCH(DS!$L351,'Tham chiếu'!$B$2:$M$2,1))</f>
        <v>55</v>
      </c>
      <c r="AA351" s="50">
        <v>2</v>
      </c>
      <c r="AB351" s="50" t="str">
        <f>INDEX(table2,MATCH($K351,'Tham chiếu'!$A$17:$A$25,1),MATCH(DS!$L351,'Tham chiếu'!$B$16:$S$16,1))</f>
        <v>2B</v>
      </c>
      <c r="AC351" s="53"/>
      <c r="AD351" s="73">
        <f>INDEX(table4,MATCH($K351,'Tham chiếu'!$A$41:$A$49,1),MATCH(DS!$L351,'Tham chiếu'!$B$40:$T$40,1))</f>
        <v>3</v>
      </c>
      <c r="AE351" s="54">
        <v>2</v>
      </c>
      <c r="AF351" s="74">
        <f>INDEX(table3,MATCH($K351,'Tham chiếu'!$A$29:$A$37,1),MATCH(DS!$L351,'Tham chiếu'!$B$28:$T$28,1))</f>
        <v>3</v>
      </c>
      <c r="AG351" s="48">
        <v>1</v>
      </c>
      <c r="AH351" s="48">
        <f>INDEX(table5,MATCH($K351,'Tham chiếu'!$A$53:$A$61,1),MATCH(DS!$L351,'Tham chiếu'!$B$52:$T$52,1))</f>
        <v>3</v>
      </c>
      <c r="AI351" s="49">
        <v>2</v>
      </c>
      <c r="AJ351" s="48">
        <f>INDEX(table5,MATCH($K351,'Tham chiếu'!$A$53:$A$61,1),MATCH(DS!$L351,'Tham chiếu'!$B$52:$T$52,1))</f>
        <v>3</v>
      </c>
      <c r="AK351" s="53">
        <v>1</v>
      </c>
      <c r="AL351" s="48">
        <f>INDEX(table5,MATCH($K351,'Tham chiếu'!$A$53:$A$61,1),MATCH(DS!$L351,'Tham chiếu'!$B$52:$T$52,1))</f>
        <v>3</v>
      </c>
      <c r="AM351" s="50">
        <v>1</v>
      </c>
      <c r="AN351" s="50" t="str">
        <f>INDEX(table2,MATCH($K351,'Tham chiếu'!$A$17:$A$25,1),MATCH(DS!$L351,'Tham chiếu'!$B$16:$S$16,1))</f>
        <v>2B</v>
      </c>
      <c r="AO351" s="54">
        <v>1</v>
      </c>
      <c r="AP351" s="48">
        <f>INDEX(table3,MATCH($K351,'Tham chiếu'!$A$29:$A$37,1),MATCH(DS!$L351,'Tham chiếu'!$B$28:$T$28,1))</f>
        <v>3</v>
      </c>
      <c r="AQ351" s="48">
        <v>1</v>
      </c>
      <c r="AR351" s="77">
        <f>INDEX(table7,MATCH($K351,'Tham chiếu'!$A$78:$A$87,1),MATCH(DS!$L351,'Tham chiếu'!$B$77:$T$77,1))</f>
        <v>2</v>
      </c>
      <c r="AS351" s="49">
        <v>1</v>
      </c>
      <c r="AT351" s="48">
        <f>INDEX(table6,MATCH($K351,'Tham chiếu'!$A$65:$A$74,1),MATCH(DS!$L351,'Tham chiếu'!$B$64:$T$64,1))</f>
        <v>3</v>
      </c>
      <c r="AU351" s="57">
        <f t="shared" si="71"/>
        <v>3029000</v>
      </c>
      <c r="AV351" s="58">
        <v>1822000</v>
      </c>
      <c r="AW351" s="59" t="b">
        <f t="shared" si="69"/>
        <v>0</v>
      </c>
    </row>
    <row r="352" spans="1:49" ht="27.6" customHeight="1" x14ac:dyDescent="0.25">
      <c r="A352" s="3">
        <v>347</v>
      </c>
      <c r="B352" s="9" t="s">
        <v>123</v>
      </c>
      <c r="C352" s="9" t="s">
        <v>2426</v>
      </c>
      <c r="D352" s="9" t="s">
        <v>506</v>
      </c>
      <c r="E352" s="9" t="str">
        <f t="shared" si="72"/>
        <v>Vũ Đặng Phuong Chi</v>
      </c>
      <c r="F352" s="9" t="b">
        <f t="shared" si="73"/>
        <v>0</v>
      </c>
      <c r="G352" s="9" t="s">
        <v>2434</v>
      </c>
      <c r="H352" s="9" t="str">
        <f t="shared" si="74"/>
        <v>2016</v>
      </c>
      <c r="I352" s="9" t="s">
        <v>44</v>
      </c>
      <c r="J352" s="9" t="str">
        <f t="shared" si="75"/>
        <v>2CI3</v>
      </c>
      <c r="K352" s="9">
        <v>130</v>
      </c>
      <c r="L352" s="9">
        <v>25</v>
      </c>
      <c r="M352" s="9" t="s">
        <v>99</v>
      </c>
      <c r="N352" s="9"/>
      <c r="O352" s="9" t="s">
        <v>208</v>
      </c>
      <c r="P352" s="9"/>
      <c r="Q352" s="9"/>
      <c r="R352" s="9"/>
      <c r="S352" s="9" t="s">
        <v>2855</v>
      </c>
      <c r="T352" s="9" t="s">
        <v>2856</v>
      </c>
      <c r="U352" s="9" t="s">
        <v>2857</v>
      </c>
      <c r="V352" s="30" t="s">
        <v>3930</v>
      </c>
      <c r="W352" s="48">
        <v>1</v>
      </c>
      <c r="X352" s="48">
        <f>INDEX(table1,MATCH($K352,'Tham chiếu'!$A$3:$A$13,1),MATCH(DS!$L352,'Tham chiếu'!$B$2:$M$2,1))</f>
        <v>55</v>
      </c>
      <c r="Y352" s="49">
        <v>1</v>
      </c>
      <c r="Z352" s="48">
        <f>INDEX(table1,MATCH($K352,'Tham chiếu'!$A$3:$A$13,1),MATCH(DS!$L352,'Tham chiếu'!$B$2:$M$2,1))</f>
        <v>55</v>
      </c>
      <c r="AA352" s="50"/>
      <c r="AB352" s="50"/>
      <c r="AC352" s="53"/>
      <c r="AD352" s="73"/>
      <c r="AE352" s="54"/>
      <c r="AF352" s="74"/>
      <c r="AG352" s="48">
        <v>1</v>
      </c>
      <c r="AH352" s="48">
        <f>INDEX(table5,MATCH($K352,'Tham chiếu'!$A$53:$A$61,1),MATCH(DS!$L352,'Tham chiếu'!$B$52:$T$52,1))</f>
        <v>3</v>
      </c>
      <c r="AI352" s="49">
        <v>1</v>
      </c>
      <c r="AJ352" s="48">
        <f>INDEX(table5,MATCH($K352,'Tham chiếu'!$A$53:$A$61,1),MATCH(DS!$L352,'Tham chiếu'!$B$52:$T$52,1))</f>
        <v>3</v>
      </c>
      <c r="AK352" s="53"/>
      <c r="AL352" s="48"/>
      <c r="AM352" s="50"/>
      <c r="AN352" s="50"/>
      <c r="AO352" s="54"/>
      <c r="AP352" s="48"/>
      <c r="AQ352" s="48">
        <v>1</v>
      </c>
      <c r="AR352" s="77">
        <f>INDEX(table7,MATCH($K352,'Tham chiếu'!$A$78:$A$87,1),MATCH(DS!$L352,'Tham chiếu'!$B$77:$T$77,1))</f>
        <v>3</v>
      </c>
      <c r="AS352" s="49"/>
      <c r="AT352" s="48"/>
      <c r="AU352" s="57">
        <f t="shared" si="71"/>
        <v>1059000</v>
      </c>
      <c r="AV352" s="58">
        <v>540000</v>
      </c>
      <c r="AW352" s="59" t="b">
        <f t="shared" si="69"/>
        <v>0</v>
      </c>
    </row>
    <row r="353" spans="1:49" ht="27.6" customHeight="1" x14ac:dyDescent="0.25">
      <c r="A353" s="3">
        <v>348</v>
      </c>
      <c r="B353" s="9" t="s">
        <v>123</v>
      </c>
      <c r="C353" s="9" t="s">
        <v>1851</v>
      </c>
      <c r="D353" s="9" t="s">
        <v>260</v>
      </c>
      <c r="E353" s="9" t="str">
        <f t="shared" si="72"/>
        <v>Nguyễn Bạch Dương</v>
      </c>
      <c r="F353" s="9" t="b">
        <f t="shared" si="73"/>
        <v>0</v>
      </c>
      <c r="G353" s="9" t="s">
        <v>1852</v>
      </c>
      <c r="H353" s="9" t="str">
        <f t="shared" si="74"/>
        <v>2016</v>
      </c>
      <c r="I353" s="9" t="s">
        <v>44</v>
      </c>
      <c r="J353" s="9" t="str">
        <f t="shared" si="75"/>
        <v>2CI3</v>
      </c>
      <c r="K353" s="48">
        <v>125</v>
      </c>
      <c r="L353" s="48">
        <v>23</v>
      </c>
      <c r="M353" s="9" t="s">
        <v>99</v>
      </c>
      <c r="N353" s="9"/>
      <c r="O353" s="9" t="s">
        <v>208</v>
      </c>
      <c r="P353" s="9"/>
      <c r="Q353" s="9"/>
      <c r="R353" s="9"/>
      <c r="S353" s="9" t="s">
        <v>1853</v>
      </c>
      <c r="T353" s="9" t="s">
        <v>1854</v>
      </c>
      <c r="U353" s="9" t="s">
        <v>1855</v>
      </c>
      <c r="V353" s="30" t="s">
        <v>3931</v>
      </c>
      <c r="W353" s="9">
        <v>1</v>
      </c>
      <c r="X353" s="48">
        <f>INDEX(table1,MATCH($K353,'Tham chiếu'!$A$3:$A$13,1),MATCH(DS!$L353,'Tham chiếu'!$B$2:$M$2,1))</f>
        <v>55</v>
      </c>
      <c r="Y353" s="9"/>
      <c r="Z353" s="48"/>
      <c r="AA353" s="9"/>
      <c r="AB353" s="50"/>
      <c r="AC353" s="9">
        <v>1</v>
      </c>
      <c r="AD353" s="73">
        <f>INDEX(table4,MATCH($K353,'Tham chiếu'!$A$41:$A$49,1),MATCH(DS!$L353,'Tham chiếu'!$B$40:$T$40,1))</f>
        <v>3</v>
      </c>
      <c r="AE353" s="9"/>
      <c r="AF353" s="74"/>
      <c r="AG353" s="9"/>
      <c r="AH353" s="48"/>
      <c r="AI353" s="9">
        <v>2</v>
      </c>
      <c r="AJ353" s="48">
        <f>INDEX(table5,MATCH($K353,'Tham chiếu'!$A$53:$A$61,1),MATCH(DS!$L353,'Tham chiếu'!$B$52:$T$52,1))</f>
        <v>3</v>
      </c>
      <c r="AK353" s="9">
        <v>1</v>
      </c>
      <c r="AL353" s="48">
        <f>INDEX(table5,MATCH($K353,'Tham chiếu'!$A$53:$A$61,1),MATCH(DS!$L353,'Tham chiếu'!$B$52:$T$52,1))</f>
        <v>3</v>
      </c>
      <c r="AM353" s="9">
        <v>1</v>
      </c>
      <c r="AN353" s="50" t="str">
        <f>INDEX(table2,MATCH($K353,'Tham chiếu'!$A$17:$A$25,1),MATCH(DS!$L353,'Tham chiếu'!$B$16:$S$16,1))</f>
        <v>2B</v>
      </c>
      <c r="AO353" s="9">
        <v>1</v>
      </c>
      <c r="AP353" s="48" t="str">
        <f>INDEX(table3,MATCH($K353,'Tham chiếu'!$A$29:$A$37,1),MATCH(DS!$L353,'Tham chiếu'!$B$28:$T$28,1))</f>
        <v>2B</v>
      </c>
      <c r="AQ353" s="48">
        <v>1</v>
      </c>
      <c r="AR353" s="77">
        <f>INDEX(table7,MATCH($K353,'Tham chiếu'!$A$78:$A$87,1),MATCH(DS!$L353,'Tham chiếu'!$B$77:$T$77,1))</f>
        <v>2</v>
      </c>
      <c r="AS353" s="9"/>
      <c r="AT353" s="48"/>
      <c r="AU353" s="57">
        <f t="shared" si="71"/>
        <v>1461000</v>
      </c>
      <c r="AV353" s="58">
        <v>650000</v>
      </c>
      <c r="AW353" s="59" t="b">
        <f t="shared" si="69"/>
        <v>0</v>
      </c>
    </row>
    <row r="354" spans="1:49" ht="27.6" customHeight="1" x14ac:dyDescent="0.25">
      <c r="A354" s="3">
        <v>349</v>
      </c>
      <c r="B354" s="9" t="s">
        <v>123</v>
      </c>
      <c r="C354" s="9" t="s">
        <v>997</v>
      </c>
      <c r="D354" s="9" t="s">
        <v>154</v>
      </c>
      <c r="E354" s="9" t="str">
        <f t="shared" si="72"/>
        <v>Nguyễn Ngọc Đăng</v>
      </c>
      <c r="F354" s="9" t="b">
        <f t="shared" si="73"/>
        <v>0</v>
      </c>
      <c r="G354" s="9" t="s">
        <v>2435</v>
      </c>
      <c r="H354" s="9" t="str">
        <f t="shared" si="74"/>
        <v>2016</v>
      </c>
      <c r="I354" s="9" t="s">
        <v>18</v>
      </c>
      <c r="J354" s="9" t="str">
        <f t="shared" si="75"/>
        <v>2CI3</v>
      </c>
      <c r="K354" s="9">
        <v>123</v>
      </c>
      <c r="L354" s="9">
        <v>24</v>
      </c>
      <c r="M354" s="9" t="s">
        <v>99</v>
      </c>
      <c r="N354" s="9"/>
      <c r="O354" s="9" t="s">
        <v>208</v>
      </c>
      <c r="P354" s="9"/>
      <c r="Q354" s="9"/>
      <c r="R354" s="9"/>
      <c r="S354" s="9" t="s">
        <v>2858</v>
      </c>
      <c r="T354" s="9" t="s">
        <v>2859</v>
      </c>
      <c r="U354" s="9" t="s">
        <v>2860</v>
      </c>
      <c r="V354" s="30" t="s">
        <v>3932</v>
      </c>
      <c r="W354" s="48"/>
      <c r="X354" s="48"/>
      <c r="Y354" s="49">
        <v>1</v>
      </c>
      <c r="Z354" s="48">
        <f>INDEX(table1,MATCH($K354,'Tham chiếu'!$A$3:$A$13,1),MATCH(DS!$L354,'Tham chiếu'!$B$2:$M$2,1))</f>
        <v>50</v>
      </c>
      <c r="AA354" s="50"/>
      <c r="AB354" s="50"/>
      <c r="AC354" s="53"/>
      <c r="AD354" s="73"/>
      <c r="AE354" s="54"/>
      <c r="AF354" s="74"/>
      <c r="AG354" s="48">
        <v>1</v>
      </c>
      <c r="AH354" s="48">
        <f>INDEX(table5,MATCH($K354,'Tham chiếu'!$A$53:$A$61,1),MATCH(DS!$L354,'Tham chiếu'!$B$52:$T$52,1))</f>
        <v>3</v>
      </c>
      <c r="AI354" s="49">
        <v>2</v>
      </c>
      <c r="AJ354" s="48">
        <f>INDEX(table5,MATCH($K354,'Tham chiếu'!$A$53:$A$61,1),MATCH(DS!$L354,'Tham chiếu'!$B$52:$T$52,1))</f>
        <v>3</v>
      </c>
      <c r="AK354" s="53"/>
      <c r="AL354" s="48"/>
      <c r="AM354" s="50"/>
      <c r="AN354" s="50"/>
      <c r="AO354" s="54"/>
      <c r="AP354" s="48"/>
      <c r="AQ354" s="48"/>
      <c r="AR354" s="77"/>
      <c r="AS354" s="49">
        <v>1</v>
      </c>
      <c r="AT354" s="48">
        <f>INDEX(table6,MATCH($K354,'Tham chiếu'!$A$65:$A$74,1),MATCH(DS!$L354,'Tham chiếu'!$B$64:$T$64,1))</f>
        <v>2</v>
      </c>
      <c r="AU354" s="57">
        <f t="shared" si="71"/>
        <v>1133000</v>
      </c>
      <c r="AV354" s="58">
        <v>1472000</v>
      </c>
      <c r="AW354" s="59" t="b">
        <f t="shared" si="69"/>
        <v>0</v>
      </c>
    </row>
    <row r="355" spans="1:49" ht="27.6" customHeight="1" x14ac:dyDescent="0.25">
      <c r="A355" s="3">
        <v>350</v>
      </c>
      <c r="B355" s="9" t="s">
        <v>123</v>
      </c>
      <c r="C355" s="9" t="s">
        <v>2260</v>
      </c>
      <c r="D355" s="9" t="s">
        <v>962</v>
      </c>
      <c r="E355" s="9" t="str">
        <f t="shared" si="72"/>
        <v>Đào Chloé Vân Khanh</v>
      </c>
      <c r="F355" s="9" t="b">
        <f t="shared" si="73"/>
        <v>0</v>
      </c>
      <c r="G355" s="9" t="s">
        <v>207</v>
      </c>
      <c r="H355" s="9" t="str">
        <f t="shared" si="74"/>
        <v>2016</v>
      </c>
      <c r="I355" s="9" t="s">
        <v>44</v>
      </c>
      <c r="J355" s="9" t="str">
        <f t="shared" si="75"/>
        <v>2CI3</v>
      </c>
      <c r="K355" s="48">
        <v>135</v>
      </c>
      <c r="L355" s="48">
        <v>30</v>
      </c>
      <c r="M355" s="9" t="s">
        <v>99</v>
      </c>
      <c r="N355" s="9"/>
      <c r="O355" s="9" t="s">
        <v>208</v>
      </c>
      <c r="P355" s="9"/>
      <c r="Q355" s="9"/>
      <c r="R355" s="9"/>
      <c r="S355" s="9" t="s">
        <v>209</v>
      </c>
      <c r="T355" s="9" t="s">
        <v>210</v>
      </c>
      <c r="U355" s="9" t="s">
        <v>211</v>
      </c>
      <c r="V355" s="30" t="s">
        <v>3900</v>
      </c>
      <c r="W355" s="9"/>
      <c r="X355" s="48"/>
      <c r="Y355" s="9">
        <v>1</v>
      </c>
      <c r="Z355" s="48">
        <f>INDEX(table1,MATCH($K355,'Tham chiếu'!$A$3:$A$13,1),MATCH(DS!$L355,'Tham chiếu'!$B$2:$M$2,1))</f>
        <v>58</v>
      </c>
      <c r="AA355" s="9"/>
      <c r="AB355" s="50"/>
      <c r="AC355" s="9"/>
      <c r="AD355" s="73"/>
      <c r="AE355" s="9"/>
      <c r="AF355" s="74"/>
      <c r="AG355" s="9"/>
      <c r="AH355" s="48"/>
      <c r="AI355" s="9"/>
      <c r="AJ355" s="48"/>
      <c r="AK355" s="9"/>
      <c r="AL355" s="48"/>
      <c r="AM355" s="9"/>
      <c r="AN355" s="50"/>
      <c r="AO355" s="9"/>
      <c r="AP355" s="48"/>
      <c r="AQ355" s="48"/>
      <c r="AR355" s="77"/>
      <c r="AS355" s="9"/>
      <c r="AT355" s="48"/>
      <c r="AU355" s="57">
        <f t="shared" si="71"/>
        <v>200000</v>
      </c>
      <c r="AV355" s="58">
        <v>969000</v>
      </c>
      <c r="AW355" s="59" t="b">
        <f t="shared" si="69"/>
        <v>0</v>
      </c>
    </row>
    <row r="356" spans="1:49" ht="27.6" customHeight="1" x14ac:dyDescent="0.25">
      <c r="A356" s="3">
        <v>351</v>
      </c>
      <c r="B356" s="9" t="s">
        <v>2364</v>
      </c>
      <c r="C356" s="9" t="s">
        <v>1073</v>
      </c>
      <c r="D356" s="9" t="s">
        <v>325</v>
      </c>
      <c r="E356" s="9" t="str">
        <f t="shared" si="72"/>
        <v>Bùi An Lâm</v>
      </c>
      <c r="F356" s="9" t="b">
        <f t="shared" si="73"/>
        <v>0</v>
      </c>
      <c r="G356" s="9" t="s">
        <v>3538</v>
      </c>
      <c r="H356" s="9"/>
      <c r="I356" s="9" t="s">
        <v>44</v>
      </c>
      <c r="J356" s="9" t="str">
        <f t="shared" si="75"/>
        <v>2CI3</v>
      </c>
      <c r="K356" s="9">
        <v>119</v>
      </c>
      <c r="L356" s="9">
        <v>23</v>
      </c>
      <c r="M356" s="9" t="s">
        <v>99</v>
      </c>
      <c r="N356" s="9"/>
      <c r="O356" s="9" t="s">
        <v>208</v>
      </c>
      <c r="P356" s="9"/>
      <c r="Q356" s="9"/>
      <c r="R356" s="9"/>
      <c r="S356" s="9" t="s">
        <v>3539</v>
      </c>
      <c r="T356" s="9" t="s">
        <v>3540</v>
      </c>
      <c r="U356" s="9" t="s">
        <v>3541</v>
      </c>
      <c r="V356" s="30" t="s">
        <v>4287</v>
      </c>
      <c r="W356" s="48"/>
      <c r="X356" s="48"/>
      <c r="Y356" s="49">
        <v>1</v>
      </c>
      <c r="Z356" s="48">
        <f>INDEX(table1,MATCH($K356,'Tham chiếu'!$A$3:$A$13,1),MATCH(DS!$L356,'Tham chiếu'!$B$2:$M$2,1))</f>
        <v>50</v>
      </c>
      <c r="AA356" s="50"/>
      <c r="AB356" s="50"/>
      <c r="AC356" s="53">
        <v>1</v>
      </c>
      <c r="AD356" s="73" t="str">
        <f>INDEX(table4,MATCH($K356,'Tham chiếu'!$A$41:$A$49,1),MATCH(DS!$L356,'Tham chiếu'!$B$40:$T$40,1))</f>
        <v>2A</v>
      </c>
      <c r="AE356" s="54"/>
      <c r="AF356" s="74"/>
      <c r="AG356" s="48">
        <v>1</v>
      </c>
      <c r="AH356" s="48">
        <f>INDEX(table5,MATCH($K356,'Tham chiếu'!$A$53:$A$61,1),MATCH(DS!$L356,'Tham chiếu'!$B$52:$T$52,1))</f>
        <v>2</v>
      </c>
      <c r="AI356" s="49">
        <v>2</v>
      </c>
      <c r="AJ356" s="48">
        <f>INDEX(table5,MATCH($K356,'Tham chiếu'!$A$53:$A$61,1),MATCH(DS!$L356,'Tham chiếu'!$B$52:$T$52,1))</f>
        <v>2</v>
      </c>
      <c r="AK356" s="50"/>
      <c r="AL356" s="48"/>
      <c r="AM356" s="53"/>
      <c r="AN356" s="50"/>
      <c r="AO356" s="54"/>
      <c r="AP356" s="48"/>
      <c r="AQ356" s="48"/>
      <c r="AR356" s="77"/>
      <c r="AS356" s="49"/>
      <c r="AT356" s="48"/>
      <c r="AU356" s="57">
        <f t="shared" si="71"/>
        <v>946000</v>
      </c>
      <c r="AV356" s="58">
        <v>690000</v>
      </c>
      <c r="AW356" s="59" t="b">
        <f t="shared" si="69"/>
        <v>0</v>
      </c>
    </row>
    <row r="357" spans="1:49" ht="27.6" customHeight="1" x14ac:dyDescent="0.25">
      <c r="A357" s="3">
        <v>352</v>
      </c>
      <c r="B357" s="9" t="s">
        <v>123</v>
      </c>
      <c r="C357" s="69" t="s">
        <v>2427</v>
      </c>
      <c r="D357" s="69" t="s">
        <v>325</v>
      </c>
      <c r="E357" s="9" t="str">
        <f t="shared" si="72"/>
        <v>Phan Huy Lâm</v>
      </c>
      <c r="F357" s="9" t="b">
        <f t="shared" si="73"/>
        <v>0</v>
      </c>
      <c r="G357" s="9" t="s">
        <v>2436</v>
      </c>
      <c r="H357" s="9" t="str">
        <f>RIGHT(G357,4)</f>
        <v>2016</v>
      </c>
      <c r="I357" s="9" t="s">
        <v>18</v>
      </c>
      <c r="J357" s="9" t="str">
        <f t="shared" si="75"/>
        <v>2CI3</v>
      </c>
      <c r="K357" s="9">
        <v>140</v>
      </c>
      <c r="L357" s="9">
        <v>25</v>
      </c>
      <c r="M357" s="9" t="s">
        <v>99</v>
      </c>
      <c r="N357" s="9"/>
      <c r="O357" s="9" t="s">
        <v>208</v>
      </c>
      <c r="P357" s="9"/>
      <c r="Q357" s="9"/>
      <c r="R357" s="9"/>
      <c r="S357" s="9" t="s">
        <v>2861</v>
      </c>
      <c r="T357" s="9" t="s">
        <v>2862</v>
      </c>
      <c r="U357" s="9" t="s">
        <v>2863</v>
      </c>
      <c r="V357" s="30" t="s">
        <v>3933</v>
      </c>
      <c r="W357" s="48"/>
      <c r="X357" s="48"/>
      <c r="Y357" s="49"/>
      <c r="Z357" s="48"/>
      <c r="AA357" s="50"/>
      <c r="AB357" s="50"/>
      <c r="AC357" s="53"/>
      <c r="AD357" s="73"/>
      <c r="AE357" s="54"/>
      <c r="AF357" s="74"/>
      <c r="AG357" s="48"/>
      <c r="AH357" s="48"/>
      <c r="AI357" s="49">
        <v>1</v>
      </c>
      <c r="AJ357" s="48">
        <f>INDEX(table5,MATCH($K357,'Tham chiếu'!$A$53:$A$61,1),MATCH(DS!$L357,'Tham chiếu'!$B$52:$T$52,1))</f>
        <v>4</v>
      </c>
      <c r="AK357" s="53"/>
      <c r="AL357" s="48"/>
      <c r="AM357" s="50"/>
      <c r="AN357" s="50"/>
      <c r="AO357" s="54"/>
      <c r="AP357" s="48"/>
      <c r="AQ357" s="48"/>
      <c r="AR357" s="77"/>
      <c r="AS357" s="49">
        <v>1</v>
      </c>
      <c r="AT357" s="48">
        <f>INDEX(table6,MATCH($K357,'Tham chiếu'!$A$65:$A$74,1),MATCH(DS!$L357,'Tham chiếu'!$B$64:$T$64,1))</f>
        <v>4</v>
      </c>
      <c r="AU357" s="57">
        <f t="shared" si="71"/>
        <v>554000</v>
      </c>
      <c r="AV357" s="58">
        <v>3222000</v>
      </c>
      <c r="AW357" s="59" t="b">
        <f t="shared" si="69"/>
        <v>0</v>
      </c>
    </row>
    <row r="358" spans="1:49" ht="27.6" customHeight="1" x14ac:dyDescent="0.25">
      <c r="A358" s="3">
        <v>353</v>
      </c>
      <c r="B358" s="9" t="s">
        <v>123</v>
      </c>
      <c r="C358" s="9" t="s">
        <v>434</v>
      </c>
      <c r="D358" s="9" t="s">
        <v>337</v>
      </c>
      <c r="E358" s="9" t="str">
        <f t="shared" si="72"/>
        <v>Đinh Ngọc Phương Linh</v>
      </c>
      <c r="F358" s="9" t="b">
        <f t="shared" si="73"/>
        <v>0</v>
      </c>
      <c r="G358" s="9" t="s">
        <v>435</v>
      </c>
      <c r="H358" s="9" t="str">
        <f>RIGHT(G358,4)</f>
        <v>2016</v>
      </c>
      <c r="I358" s="9" t="s">
        <v>44</v>
      </c>
      <c r="J358" s="9" t="str">
        <f t="shared" si="75"/>
        <v>2CI3</v>
      </c>
      <c r="K358" s="48">
        <v>130</v>
      </c>
      <c r="L358" s="48">
        <v>26</v>
      </c>
      <c r="M358" s="9" t="s">
        <v>99</v>
      </c>
      <c r="N358" s="9"/>
      <c r="O358" s="9" t="s">
        <v>208</v>
      </c>
      <c r="P358" s="9"/>
      <c r="Q358" s="9"/>
      <c r="R358" s="9"/>
      <c r="S358" s="9" t="s">
        <v>436</v>
      </c>
      <c r="T358" s="9" t="s">
        <v>437</v>
      </c>
      <c r="U358" s="9" t="s">
        <v>438</v>
      </c>
      <c r="V358" s="30" t="s">
        <v>3934</v>
      </c>
      <c r="W358" s="9">
        <v>1</v>
      </c>
      <c r="X358" s="48">
        <f>INDEX(table1,MATCH($K358,'Tham chiếu'!$A$3:$A$13,1),MATCH(DS!$L358,'Tham chiếu'!$B$2:$M$2,1))</f>
        <v>55</v>
      </c>
      <c r="Y358" s="9">
        <v>1</v>
      </c>
      <c r="Z358" s="48">
        <f>INDEX(table1,MATCH($K358,'Tham chiếu'!$A$3:$A$13,1),MATCH(DS!$L358,'Tham chiếu'!$B$2:$M$2,1))</f>
        <v>55</v>
      </c>
      <c r="AA358" s="9"/>
      <c r="AB358" s="50"/>
      <c r="AC358" s="9">
        <v>1</v>
      </c>
      <c r="AD358" s="73" t="str">
        <f>INDEX(table4,MATCH($K358,'Tham chiếu'!$A$41:$A$49,1),MATCH(DS!$L358,'Tham chiếu'!$B$40:$T$40,1))</f>
        <v>3A</v>
      </c>
      <c r="AE358" s="9"/>
      <c r="AF358" s="74"/>
      <c r="AG358" s="9">
        <v>1</v>
      </c>
      <c r="AH358" s="48">
        <f>INDEX(table5,MATCH($K358,'Tham chiếu'!$A$53:$A$61,1),MATCH(DS!$L358,'Tham chiếu'!$B$52:$T$52,1))</f>
        <v>3</v>
      </c>
      <c r="AI358" s="9">
        <v>1</v>
      </c>
      <c r="AJ358" s="48">
        <f>INDEX(table5,MATCH($K358,'Tham chiếu'!$A$53:$A$61,1),MATCH(DS!$L358,'Tham chiếu'!$B$52:$T$52,1))</f>
        <v>3</v>
      </c>
      <c r="AK358" s="9"/>
      <c r="AL358" s="48"/>
      <c r="AM358" s="9"/>
      <c r="AN358" s="50"/>
      <c r="AO358" s="9"/>
      <c r="AP358" s="48"/>
      <c r="AQ358" s="48"/>
      <c r="AR358" s="77"/>
      <c r="AS358" s="9"/>
      <c r="AT358" s="48"/>
      <c r="AU358" s="57">
        <f t="shared" si="71"/>
        <v>962000</v>
      </c>
      <c r="AV358" s="58">
        <v>200000</v>
      </c>
      <c r="AW358" s="59" t="b">
        <f t="shared" si="69"/>
        <v>0</v>
      </c>
    </row>
    <row r="359" spans="1:49" ht="27.6" customHeight="1" x14ac:dyDescent="0.25">
      <c r="A359" s="3">
        <v>354</v>
      </c>
      <c r="B359" s="9" t="s">
        <v>123</v>
      </c>
      <c r="C359" s="9" t="s">
        <v>852</v>
      </c>
      <c r="D359" s="9" t="s">
        <v>34</v>
      </c>
      <c r="E359" s="9" t="str">
        <f t="shared" si="72"/>
        <v>Bùi Tuấn Minh</v>
      </c>
      <c r="F359" s="9" t="b">
        <f t="shared" si="73"/>
        <v>0</v>
      </c>
      <c r="G359" s="9" t="s">
        <v>899</v>
      </c>
      <c r="H359" s="9" t="str">
        <f>RIGHT(G359,4)</f>
        <v>2016</v>
      </c>
      <c r="I359" s="9" t="s">
        <v>18</v>
      </c>
      <c r="J359" s="9" t="str">
        <f t="shared" si="75"/>
        <v>2CI3</v>
      </c>
      <c r="K359" s="9">
        <v>140</v>
      </c>
      <c r="L359" s="9">
        <v>30</v>
      </c>
      <c r="M359" s="9" t="s">
        <v>99</v>
      </c>
      <c r="N359" s="9"/>
      <c r="O359" s="9" t="s">
        <v>208</v>
      </c>
      <c r="P359" s="9"/>
      <c r="Q359" s="9"/>
      <c r="R359" s="9"/>
      <c r="S359" s="9" t="s">
        <v>2864</v>
      </c>
      <c r="T359" s="9" t="s">
        <v>2865</v>
      </c>
      <c r="U359" s="9" t="s">
        <v>2866</v>
      </c>
      <c r="V359" s="30" t="s">
        <v>3935</v>
      </c>
      <c r="W359" s="48"/>
      <c r="X359" s="48"/>
      <c r="Y359" s="49">
        <v>1</v>
      </c>
      <c r="Z359" s="48">
        <f>INDEX(table1,MATCH($K359,'Tham chiếu'!$A$3:$A$13,1),MATCH(DS!$L359,'Tham chiếu'!$B$2:$M$2,1))</f>
        <v>60</v>
      </c>
      <c r="AA359" s="50"/>
      <c r="AB359" s="50"/>
      <c r="AC359" s="53"/>
      <c r="AD359" s="73"/>
      <c r="AE359" s="54"/>
      <c r="AF359" s="74"/>
      <c r="AG359" s="48">
        <v>1</v>
      </c>
      <c r="AH359" s="48">
        <f>INDEX(table5,MATCH($K359,'Tham chiếu'!$A$53:$A$61,1),MATCH(DS!$L359,'Tham chiếu'!$B$52:$T$52,1))</f>
        <v>4</v>
      </c>
      <c r="AI359" s="49"/>
      <c r="AJ359" s="48"/>
      <c r="AK359" s="53"/>
      <c r="AL359" s="48"/>
      <c r="AM359" s="50"/>
      <c r="AN359" s="50"/>
      <c r="AO359" s="54"/>
      <c r="AP359" s="48"/>
      <c r="AQ359" s="48"/>
      <c r="AR359" s="77"/>
      <c r="AS359" s="49"/>
      <c r="AT359" s="48"/>
      <c r="AU359" s="57">
        <f t="shared" si="71"/>
        <v>395000</v>
      </c>
      <c r="AV359" s="58">
        <v>688000</v>
      </c>
      <c r="AW359" s="59" t="b">
        <f t="shared" si="69"/>
        <v>0</v>
      </c>
    </row>
    <row r="360" spans="1:49" ht="27.6" customHeight="1" x14ac:dyDescent="0.25">
      <c r="A360" s="3">
        <v>355</v>
      </c>
      <c r="B360" s="9" t="s">
        <v>123</v>
      </c>
      <c r="C360" s="9" t="s">
        <v>2428</v>
      </c>
      <c r="D360" s="9" t="s">
        <v>97</v>
      </c>
      <c r="E360" s="9" t="str">
        <f t="shared" si="72"/>
        <v>Nguyễn Lê Minh Ngọc</v>
      </c>
      <c r="F360" s="9" t="b">
        <f t="shared" si="73"/>
        <v>0</v>
      </c>
      <c r="G360" s="9" t="s">
        <v>2437</v>
      </c>
      <c r="H360" s="9" t="str">
        <f>RIGHT(G360,4)</f>
        <v>2016</v>
      </c>
      <c r="I360" s="9" t="s">
        <v>44</v>
      </c>
      <c r="J360" s="9" t="str">
        <f t="shared" si="75"/>
        <v>2CI3</v>
      </c>
      <c r="K360" s="9">
        <v>130</v>
      </c>
      <c r="L360" s="9">
        <v>30</v>
      </c>
      <c r="M360" s="9" t="s">
        <v>99</v>
      </c>
      <c r="N360" s="9"/>
      <c r="O360" s="9" t="s">
        <v>208</v>
      </c>
      <c r="P360" s="9"/>
      <c r="Q360" s="9"/>
      <c r="R360" s="9"/>
      <c r="S360" s="9" t="s">
        <v>2867</v>
      </c>
      <c r="T360" s="9" t="s">
        <v>2868</v>
      </c>
      <c r="U360" s="9" t="s">
        <v>2869</v>
      </c>
      <c r="V360" s="30" t="s">
        <v>3936</v>
      </c>
      <c r="W360" s="48">
        <v>1</v>
      </c>
      <c r="X360" s="48">
        <f>INDEX(table1,MATCH($K36,'Tham chiếu'!$A$3:$A$13,1),MATCH(DS!$L36,'Tham chiếu'!$B$2:$M$2,1))</f>
        <v>50</v>
      </c>
      <c r="Y360" s="49">
        <v>1</v>
      </c>
      <c r="Z360" s="48">
        <f>INDEX(table1,MATCH($K360,'Tham chiếu'!$A$3:$A$13,1),MATCH(DS!$L360,'Tham chiếu'!$B$2:$M$2,1))</f>
        <v>58</v>
      </c>
      <c r="AA360" s="50"/>
      <c r="AB360" s="50"/>
      <c r="AC360" s="53"/>
      <c r="AD360" s="73"/>
      <c r="AE360" s="54"/>
      <c r="AF360" s="74"/>
      <c r="AG360" s="48"/>
      <c r="AH360" s="48"/>
      <c r="AI360" s="49"/>
      <c r="AJ360" s="48"/>
      <c r="AK360" s="53"/>
      <c r="AL360" s="48"/>
      <c r="AM360" s="50"/>
      <c r="AN360" s="50"/>
      <c r="AO360" s="54"/>
      <c r="AP360" s="48"/>
      <c r="AQ360" s="48">
        <v>1</v>
      </c>
      <c r="AR360" s="77">
        <f>INDEX(table7,MATCH($K360,'Tham chiếu'!$A$78:$A$87,1),MATCH(DS!$L360,'Tham chiếu'!$B$77:$T$77,1))</f>
        <v>3</v>
      </c>
      <c r="AS360" s="49">
        <v>1</v>
      </c>
      <c r="AT360" s="48">
        <f>INDEX(table6,MATCH($K360,'Tham chiếu'!$A$65:$A$74,1),MATCH(DS!$L360,'Tham chiếu'!$B$64:$T$64,1))</f>
        <v>3</v>
      </c>
      <c r="AU360" s="57">
        <f t="shared" si="71"/>
        <v>1050000</v>
      </c>
      <c r="AV360" s="58">
        <v>570000</v>
      </c>
      <c r="AW360" s="59" t="b">
        <f t="shared" si="69"/>
        <v>0</v>
      </c>
    </row>
    <row r="361" spans="1:49" ht="27.6" customHeight="1" x14ac:dyDescent="0.25">
      <c r="A361" s="3">
        <v>356</v>
      </c>
      <c r="B361" s="9" t="s">
        <v>123</v>
      </c>
      <c r="C361" s="9" t="s">
        <v>2429</v>
      </c>
      <c r="D361" s="9" t="s">
        <v>2430</v>
      </c>
      <c r="E361" s="9" t="str">
        <f t="shared" si="72"/>
        <v>Mallika Phạm</v>
      </c>
      <c r="F361" s="9" t="b">
        <f t="shared" si="73"/>
        <v>0</v>
      </c>
      <c r="G361" s="9" t="s">
        <v>307</v>
      </c>
      <c r="H361" s="9" t="str">
        <f>RIGHT(G361,4)</f>
        <v>2016</v>
      </c>
      <c r="I361" s="9" t="s">
        <v>44</v>
      </c>
      <c r="J361" s="9" t="str">
        <f t="shared" si="75"/>
        <v>2CI3</v>
      </c>
      <c r="K361" s="9">
        <v>130</v>
      </c>
      <c r="L361" s="9">
        <v>30</v>
      </c>
      <c r="M361" s="9" t="s">
        <v>99</v>
      </c>
      <c r="N361" s="9"/>
      <c r="O361" s="9" t="s">
        <v>208</v>
      </c>
      <c r="P361" s="9"/>
      <c r="Q361" s="9"/>
      <c r="R361" s="9"/>
      <c r="S361" s="9" t="s">
        <v>2870</v>
      </c>
      <c r="T361" s="9" t="s">
        <v>2871</v>
      </c>
      <c r="U361" s="9" t="s">
        <v>2872</v>
      </c>
      <c r="V361" s="30" t="s">
        <v>3937</v>
      </c>
      <c r="W361" s="48"/>
      <c r="X361" s="48"/>
      <c r="Y361" s="49"/>
      <c r="Z361" s="48"/>
      <c r="AA361" s="50"/>
      <c r="AB361" s="50"/>
      <c r="AC361" s="53">
        <v>2</v>
      </c>
      <c r="AD361" s="73" t="str">
        <f>INDEX(table4,MATCH($K361,'Tham chiếu'!$A$41:$A$49,1),MATCH(DS!$L361,'Tham chiếu'!$B$40:$T$40,1))</f>
        <v>3B</v>
      </c>
      <c r="AE361" s="54"/>
      <c r="AF361" s="74"/>
      <c r="AG361" s="48">
        <v>2</v>
      </c>
      <c r="AH361" s="48">
        <f>INDEX(table5,MATCH($K361,'Tham chiếu'!$A$53:$A$61,1),MATCH(DS!$L361,'Tham chiếu'!$B$52:$T$52,1))</f>
        <v>4</v>
      </c>
      <c r="AI361" s="49">
        <v>4</v>
      </c>
      <c r="AJ361" s="48">
        <f>INDEX(table5,MATCH($K361,'Tham chiếu'!$A$53:$A$61,1),MATCH(DS!$L361,'Tham chiếu'!$B$52:$T$52,1))</f>
        <v>4</v>
      </c>
      <c r="AK361" s="53"/>
      <c r="AL361" s="48"/>
      <c r="AM361" s="50"/>
      <c r="AN361" s="50"/>
      <c r="AO361" s="54"/>
      <c r="AP361" s="48"/>
      <c r="AQ361" s="48"/>
      <c r="AR361" s="77"/>
      <c r="AS361" s="49"/>
      <c r="AT361" s="48"/>
      <c r="AU361" s="57">
        <f t="shared" si="71"/>
        <v>1492000</v>
      </c>
      <c r="AV361" s="58">
        <v>1962000</v>
      </c>
      <c r="AW361" s="59" t="b">
        <f t="shared" si="69"/>
        <v>0</v>
      </c>
    </row>
    <row r="362" spans="1:49" ht="27.6" customHeight="1" x14ac:dyDescent="0.25">
      <c r="A362" s="3">
        <v>357</v>
      </c>
      <c r="B362" s="9" t="s">
        <v>2364</v>
      </c>
      <c r="C362" s="9" t="s">
        <v>2372</v>
      </c>
      <c r="D362" s="9" t="s">
        <v>1110</v>
      </c>
      <c r="E362" s="9" t="str">
        <f t="shared" si="72"/>
        <v>Trần Minh Quân</v>
      </c>
      <c r="F362" s="9" t="b">
        <f t="shared" si="73"/>
        <v>0</v>
      </c>
      <c r="G362" s="9" t="s">
        <v>3546</v>
      </c>
      <c r="H362" s="9"/>
      <c r="I362" s="9" t="s">
        <v>18</v>
      </c>
      <c r="J362" s="9" t="str">
        <f t="shared" si="75"/>
        <v>2CI3</v>
      </c>
      <c r="K362" s="9">
        <v>130</v>
      </c>
      <c r="L362" s="9">
        <v>34</v>
      </c>
      <c r="M362" s="9" t="s">
        <v>99</v>
      </c>
      <c r="N362" s="9"/>
      <c r="O362" s="9" t="s">
        <v>208</v>
      </c>
      <c r="P362" s="9"/>
      <c r="Q362" s="9"/>
      <c r="R362" s="9"/>
      <c r="S362" s="9" t="s">
        <v>1356</v>
      </c>
      <c r="T362" s="9" t="s">
        <v>3547</v>
      </c>
      <c r="U362" s="9" t="s">
        <v>3548</v>
      </c>
      <c r="V362" s="30" t="s">
        <v>4303</v>
      </c>
      <c r="W362" s="48"/>
      <c r="X362" s="48"/>
      <c r="Y362" s="49"/>
      <c r="Z362" s="48"/>
      <c r="AA362" s="50"/>
      <c r="AB362" s="50"/>
      <c r="AC362" s="53"/>
      <c r="AD362" s="73"/>
      <c r="AE362" s="54"/>
      <c r="AF362" s="74"/>
      <c r="AG362" s="48"/>
      <c r="AH362" s="48"/>
      <c r="AI362" s="49">
        <v>1</v>
      </c>
      <c r="AJ362" s="48">
        <f>INDEX(table5,MATCH($K362,'Tham chiếu'!$A$53:$A$61,1),MATCH(DS!$L362,'Tham chiếu'!$B$52:$T$52,1))</f>
        <v>4</v>
      </c>
      <c r="AK362" s="50">
        <v>1</v>
      </c>
      <c r="AL362" s="48">
        <f>INDEX(table5,MATCH($K362,'Tham chiếu'!$A$53:$A$61,1),MATCH(DS!$L362,'Tham chiếu'!$B$52:$T$52,1))</f>
        <v>4</v>
      </c>
      <c r="AM362" s="53"/>
      <c r="AN362" s="50"/>
      <c r="AO362" s="54"/>
      <c r="AP362" s="48"/>
      <c r="AQ362" s="48">
        <v>1</v>
      </c>
      <c r="AR362" s="77">
        <f>INDEX(table7,MATCH($K362,'Tham chiếu'!$A$78:$A$87,1),MATCH(DS!$L362,'Tham chiếu'!$B$77:$T$77,1))</f>
        <v>3</v>
      </c>
      <c r="AS362" s="49"/>
      <c r="AT362" s="48"/>
      <c r="AU362" s="57">
        <f t="shared" si="71"/>
        <v>604000</v>
      </c>
      <c r="AV362" s="58">
        <v>370000</v>
      </c>
      <c r="AW362" s="59" t="b">
        <f t="shared" si="69"/>
        <v>0</v>
      </c>
    </row>
    <row r="363" spans="1:49" ht="27.6" customHeight="1" x14ac:dyDescent="0.25">
      <c r="A363" s="3">
        <v>358</v>
      </c>
      <c r="B363" s="9" t="s">
        <v>123</v>
      </c>
      <c r="C363" s="9" t="s">
        <v>2431</v>
      </c>
      <c r="D363" s="9" t="s">
        <v>2432</v>
      </c>
      <c r="E363" s="9" t="str">
        <f t="shared" si="72"/>
        <v>PHẠM VŨ HOÀNG TÔN</v>
      </c>
      <c r="F363" s="9" t="b">
        <f t="shared" si="73"/>
        <v>0</v>
      </c>
      <c r="G363" s="9" t="s">
        <v>2438</v>
      </c>
      <c r="H363" s="9" t="str">
        <f t="shared" ref="H363:H375" si="76">RIGHT(G363,4)</f>
        <v>2016</v>
      </c>
      <c r="I363" s="9" t="s">
        <v>18</v>
      </c>
      <c r="J363" s="9" t="str">
        <f t="shared" si="75"/>
        <v>2CI3</v>
      </c>
      <c r="K363" s="9">
        <v>120</v>
      </c>
      <c r="L363" s="9">
        <v>25</v>
      </c>
      <c r="M363" s="9" t="s">
        <v>99</v>
      </c>
      <c r="N363" s="9"/>
      <c r="O363" s="9" t="s">
        <v>208</v>
      </c>
      <c r="P363" s="9"/>
      <c r="Q363" s="9"/>
      <c r="R363" s="9"/>
      <c r="S363" s="9" t="s">
        <v>2873</v>
      </c>
      <c r="T363" s="9" t="s">
        <v>2874</v>
      </c>
      <c r="U363" s="9" t="s">
        <v>2875</v>
      </c>
      <c r="V363" s="30" t="s">
        <v>3900</v>
      </c>
      <c r="W363" s="48"/>
      <c r="X363" s="48"/>
      <c r="Y363" s="49">
        <v>1</v>
      </c>
      <c r="Z363" s="48">
        <f>INDEX(table1,MATCH($K363,'Tham chiếu'!$A$3:$A$13,1),MATCH(DS!$L363,'Tham chiếu'!$B$2:$M$2,1))</f>
        <v>50</v>
      </c>
      <c r="AA363" s="50"/>
      <c r="AB363" s="50"/>
      <c r="AC363" s="53"/>
      <c r="AD363" s="73"/>
      <c r="AE363" s="54"/>
      <c r="AF363" s="74"/>
      <c r="AG363" s="48"/>
      <c r="AH363" s="48"/>
      <c r="AI363" s="49"/>
      <c r="AJ363" s="48"/>
      <c r="AK363" s="53"/>
      <c r="AL363" s="48"/>
      <c r="AM363" s="50"/>
      <c r="AN363" s="50"/>
      <c r="AO363" s="54"/>
      <c r="AP363" s="48"/>
      <c r="AQ363" s="48"/>
      <c r="AR363" s="77"/>
      <c r="AS363" s="49"/>
      <c r="AT363" s="48"/>
      <c r="AU363" s="57">
        <f t="shared" si="71"/>
        <v>200000</v>
      </c>
      <c r="AV363" s="58">
        <v>1862000</v>
      </c>
      <c r="AW363" s="59" t="b">
        <f t="shared" si="69"/>
        <v>0</v>
      </c>
    </row>
    <row r="364" spans="1:49" ht="27.6" customHeight="1" x14ac:dyDescent="0.25">
      <c r="A364" s="3">
        <v>359</v>
      </c>
      <c r="B364" s="9" t="s">
        <v>123</v>
      </c>
      <c r="C364" s="9" t="s">
        <v>1499</v>
      </c>
      <c r="D364" s="9" t="s">
        <v>166</v>
      </c>
      <c r="E364" s="9" t="str">
        <f t="shared" si="72"/>
        <v>Nguyễn Duy Anh</v>
      </c>
      <c r="F364" s="9" t="b">
        <f t="shared" si="73"/>
        <v>0</v>
      </c>
      <c r="G364" s="9" t="s">
        <v>1500</v>
      </c>
      <c r="H364" s="9" t="str">
        <f t="shared" si="76"/>
        <v>2016</v>
      </c>
      <c r="I364" s="9" t="s">
        <v>18</v>
      </c>
      <c r="J364" s="9" t="str">
        <f t="shared" si="75"/>
        <v>2CI4</v>
      </c>
      <c r="K364" s="48">
        <v>128</v>
      </c>
      <c r="L364" s="48">
        <v>33</v>
      </c>
      <c r="M364" s="9" t="s">
        <v>99</v>
      </c>
      <c r="N364" s="9"/>
      <c r="O364" s="9" t="s">
        <v>748</v>
      </c>
      <c r="P364" s="9"/>
      <c r="Q364" s="9"/>
      <c r="R364" s="9"/>
      <c r="S364" s="9" t="s">
        <v>1501</v>
      </c>
      <c r="T364" s="9" t="s">
        <v>1502</v>
      </c>
      <c r="U364" s="9" t="s">
        <v>1503</v>
      </c>
      <c r="V364" s="30" t="s">
        <v>3938</v>
      </c>
      <c r="W364" s="9">
        <v>1</v>
      </c>
      <c r="X364" s="48">
        <f>INDEX(table1,MATCH($K364,'Tham chiếu'!$A$3:$A$13,1),MATCH(DS!$L364,'Tham chiếu'!$B$2:$M$2,1))</f>
        <v>58</v>
      </c>
      <c r="Y364" s="9">
        <v>1</v>
      </c>
      <c r="Z364" s="48">
        <f>INDEX(table1,MATCH($K364,'Tham chiếu'!$A$3:$A$13,1),MATCH(DS!$L364,'Tham chiếu'!$B$2:$M$2,1))</f>
        <v>58</v>
      </c>
      <c r="AA364" s="9"/>
      <c r="AB364" s="50"/>
      <c r="AC364" s="9"/>
      <c r="AD364" s="73"/>
      <c r="AE364" s="9"/>
      <c r="AF364" s="74"/>
      <c r="AG364" s="9"/>
      <c r="AH364" s="48"/>
      <c r="AI364" s="9"/>
      <c r="AJ364" s="48"/>
      <c r="AK364" s="9"/>
      <c r="AL364" s="48"/>
      <c r="AM364" s="9"/>
      <c r="AN364" s="50"/>
      <c r="AO364" s="9"/>
      <c r="AP364" s="48"/>
      <c r="AQ364" s="48"/>
      <c r="AR364" s="77"/>
      <c r="AS364" s="9"/>
      <c r="AT364" s="48"/>
      <c r="AU364" s="57">
        <f t="shared" si="71"/>
        <v>400000</v>
      </c>
      <c r="AV364" s="58">
        <v>448000</v>
      </c>
      <c r="AW364" s="59" t="b">
        <f t="shared" si="69"/>
        <v>0</v>
      </c>
    </row>
    <row r="365" spans="1:49" ht="27.6" customHeight="1" x14ac:dyDescent="0.25">
      <c r="A365" s="3">
        <v>360</v>
      </c>
      <c r="B365" s="9" t="s">
        <v>123</v>
      </c>
      <c r="C365" s="9" t="s">
        <v>4933</v>
      </c>
      <c r="D365" s="9" t="s">
        <v>166</v>
      </c>
      <c r="E365" s="9" t="str">
        <f t="shared" si="72"/>
        <v>Trần Đặng Minh Anh</v>
      </c>
      <c r="F365" s="9" t="b">
        <f t="shared" si="73"/>
        <v>0</v>
      </c>
      <c r="G365" s="9" t="s">
        <v>2441</v>
      </c>
      <c r="H365" s="9" t="str">
        <f t="shared" si="76"/>
        <v>2016</v>
      </c>
      <c r="I365" s="9" t="s">
        <v>44</v>
      </c>
      <c r="J365" s="9" t="str">
        <f t="shared" si="75"/>
        <v>2CI4</v>
      </c>
      <c r="K365" s="9">
        <v>115</v>
      </c>
      <c r="L365" s="9">
        <v>23</v>
      </c>
      <c r="M365" s="9" t="s">
        <v>99</v>
      </c>
      <c r="N365" s="9"/>
      <c r="O365" s="9" t="s">
        <v>748</v>
      </c>
      <c r="P365" s="9"/>
      <c r="Q365" s="9"/>
      <c r="R365" s="9"/>
      <c r="S365" s="9" t="s">
        <v>2879</v>
      </c>
      <c r="T365" s="9" t="s">
        <v>2880</v>
      </c>
      <c r="U365" s="9" t="s">
        <v>2881</v>
      </c>
      <c r="V365" s="30" t="s">
        <v>3942</v>
      </c>
      <c r="W365" s="48"/>
      <c r="X365" s="48"/>
      <c r="Y365" s="49">
        <v>1</v>
      </c>
      <c r="Z365" s="48">
        <f>INDEX(table1,MATCH($K365,'Tham chiếu'!$A$3:$A$13,1),MATCH(DS!$L365,'Tham chiếu'!$B$2:$M$2,1))</f>
        <v>50</v>
      </c>
      <c r="AA365" s="50"/>
      <c r="AB365" s="50"/>
      <c r="AC365" s="53">
        <v>1</v>
      </c>
      <c r="AD365" s="73" t="str">
        <f>INDEX(table4,MATCH($K365,'Tham chiếu'!$A$41:$A$49,1),MATCH(DS!$L365,'Tham chiếu'!$B$40:$T$40,1))</f>
        <v>2A</v>
      </c>
      <c r="AE365" s="54"/>
      <c r="AF365" s="74"/>
      <c r="AG365" s="48"/>
      <c r="AH365" s="48"/>
      <c r="AI365" s="49">
        <v>2</v>
      </c>
      <c r="AJ365" s="48">
        <f>INDEX(table5,MATCH($K365,'Tham chiếu'!$A$53:$A$61,1),MATCH(DS!$L365,'Tham chiếu'!$B$52:$T$52,1))</f>
        <v>2</v>
      </c>
      <c r="AK365" s="53">
        <v>1</v>
      </c>
      <c r="AL365" s="48">
        <f>INDEX(table5,MATCH($K365,'Tham chiếu'!$A$53:$A$61,1),MATCH(DS!$L365,'Tham chiếu'!$B$52:$T$52,1))</f>
        <v>2</v>
      </c>
      <c r="AM365" s="50">
        <v>1</v>
      </c>
      <c r="AN365" s="50">
        <f>INDEX(table2,MATCH($K365,'Tham chiếu'!$A$17:$A$25,1),MATCH(DS!$L365,'Tham chiếu'!$B$16:$S$16,1))</f>
        <v>1</v>
      </c>
      <c r="AO365" s="54"/>
      <c r="AP365" s="48"/>
      <c r="AQ365" s="48"/>
      <c r="AR365" s="77"/>
      <c r="AS365" s="49"/>
      <c r="AT365" s="48"/>
      <c r="AU365" s="57">
        <f t="shared" si="71"/>
        <v>1061000</v>
      </c>
      <c r="AV365" s="58">
        <v>938000</v>
      </c>
      <c r="AW365" s="59" t="b">
        <f t="shared" ref="AW365:AW428" si="77">AV365=AU365</f>
        <v>0</v>
      </c>
    </row>
    <row r="366" spans="1:49" ht="27.6" customHeight="1" x14ac:dyDescent="0.25">
      <c r="A366" s="3">
        <v>361</v>
      </c>
      <c r="B366" s="9" t="s">
        <v>123</v>
      </c>
      <c r="C366" s="9" t="s">
        <v>1364</v>
      </c>
      <c r="D366" s="9" t="s">
        <v>609</v>
      </c>
      <c r="E366" s="9" t="str">
        <f t="shared" si="72"/>
        <v>Trần Việt Cường</v>
      </c>
      <c r="F366" s="9" t="b">
        <f t="shared" si="73"/>
        <v>0</v>
      </c>
      <c r="G366" s="9" t="s">
        <v>1365</v>
      </c>
      <c r="H366" s="9" t="str">
        <f t="shared" si="76"/>
        <v>2016</v>
      </c>
      <c r="I366" s="9" t="s">
        <v>18</v>
      </c>
      <c r="J366" s="9" t="str">
        <f t="shared" si="75"/>
        <v>2CI4</v>
      </c>
      <c r="K366" s="48">
        <v>130</v>
      </c>
      <c r="L366" s="48">
        <v>23</v>
      </c>
      <c r="M366" s="9" t="s">
        <v>99</v>
      </c>
      <c r="N366" s="9"/>
      <c r="O366" s="9" t="s">
        <v>748</v>
      </c>
      <c r="P366" s="9"/>
      <c r="Q366" s="9"/>
      <c r="R366" s="9"/>
      <c r="S366" s="9" t="s">
        <v>1366</v>
      </c>
      <c r="T366" s="9" t="s">
        <v>1367</v>
      </c>
      <c r="U366" s="9" t="s">
        <v>1368</v>
      </c>
      <c r="V366" s="30" t="s">
        <v>3939</v>
      </c>
      <c r="W366" s="9"/>
      <c r="X366" s="48"/>
      <c r="Y366" s="9">
        <v>1</v>
      </c>
      <c r="Z366" s="48">
        <f>INDEX(table1,MATCH($K366,'Tham chiếu'!$A$3:$A$13,1),MATCH(DS!$L366,'Tham chiếu'!$B$2:$M$2,1))</f>
        <v>55</v>
      </c>
      <c r="AA366" s="9">
        <v>1</v>
      </c>
      <c r="AB366" s="50" t="str">
        <f>INDEX(table2,MATCH($K366,'Tham chiếu'!$A$17:$A$25,1),MATCH(DS!$L366,'Tham chiếu'!$B$16:$S$16,1))</f>
        <v>2B</v>
      </c>
      <c r="AC366" s="9"/>
      <c r="AD366" s="73">
        <f>INDEX(table4,MATCH($K366,'Tham chiếu'!$A$41:$A$49,1),MATCH(DS!$L366,'Tham chiếu'!$B$40:$T$40,1))</f>
        <v>4</v>
      </c>
      <c r="AE366" s="9">
        <v>1</v>
      </c>
      <c r="AF366" s="74">
        <f>INDEX(table3,MATCH($K366,'Tham chiếu'!$A$29:$A$37,1),MATCH(DS!$L366,'Tham chiếu'!$B$28:$T$28,1))</f>
        <v>3</v>
      </c>
      <c r="AG366" s="9"/>
      <c r="AH366" s="48">
        <f>INDEX(table5,MATCH($K366,'Tham chiếu'!$A$53:$A$61,1),MATCH(DS!$L366,'Tham chiếu'!$B$52:$T$52,1))</f>
        <v>4</v>
      </c>
      <c r="AI366" s="9">
        <v>1</v>
      </c>
      <c r="AJ366" s="48">
        <f>INDEX(table5,MATCH($K366,'Tham chiếu'!$A$53:$A$61,1),MATCH(DS!$L366,'Tham chiếu'!$B$52:$T$52,1))</f>
        <v>4</v>
      </c>
      <c r="AK366" s="9">
        <v>1</v>
      </c>
      <c r="AL366" s="48">
        <f>INDEX(table5,MATCH($K366,'Tham chiếu'!$A$53:$A$61,1),MATCH(DS!$L366,'Tham chiếu'!$B$52:$T$52,1))</f>
        <v>4</v>
      </c>
      <c r="AM366" s="9">
        <v>1</v>
      </c>
      <c r="AN366" s="50" t="str">
        <f>INDEX(table2,MATCH($K366,'Tham chiếu'!$A$17:$A$25,1),MATCH(DS!$L366,'Tham chiếu'!$B$16:$S$16,1))</f>
        <v>2B</v>
      </c>
      <c r="AO366" s="9">
        <v>1</v>
      </c>
      <c r="AP366" s="48">
        <f>INDEX(table3,MATCH($K366,'Tham chiếu'!$A$29:$A$37,1),MATCH(DS!$L366,'Tham chiếu'!$B$28:$T$28,1))</f>
        <v>3</v>
      </c>
      <c r="AQ366" s="48"/>
      <c r="AR366" s="77">
        <f>INDEX(table7,MATCH($K366,'Tham chiếu'!$A$78:$A$87,1),MATCH(DS!$L366,'Tham chiếu'!$B$77:$T$77,1))</f>
        <v>2</v>
      </c>
      <c r="AS366" s="9">
        <v>1</v>
      </c>
      <c r="AT366" s="48">
        <f>INDEX(table6,MATCH($K366,'Tham chiếu'!$A$65:$A$74,1),MATCH(DS!$L366,'Tham chiếu'!$B$64:$T$64,1))</f>
        <v>3</v>
      </c>
      <c r="AU366" s="57">
        <f t="shared" si="71"/>
        <v>1677000</v>
      </c>
      <c r="AV366" s="58">
        <v>2352000</v>
      </c>
      <c r="AW366" s="59" t="b">
        <f t="shared" si="77"/>
        <v>0</v>
      </c>
    </row>
    <row r="367" spans="1:49" ht="27.6" customHeight="1" x14ac:dyDescent="0.25">
      <c r="A367" s="3">
        <v>362</v>
      </c>
      <c r="B367" s="9" t="s">
        <v>123</v>
      </c>
      <c r="C367" s="9" t="s">
        <v>745</v>
      </c>
      <c r="D367" s="9" t="s">
        <v>746</v>
      </c>
      <c r="E367" s="9" t="str">
        <f t="shared" si="72"/>
        <v>Đỗ Quỳnh Hương</v>
      </c>
      <c r="F367" s="9" t="b">
        <f t="shared" si="73"/>
        <v>0</v>
      </c>
      <c r="G367" s="9" t="s">
        <v>747</v>
      </c>
      <c r="H367" s="9" t="str">
        <f t="shared" si="76"/>
        <v>2016</v>
      </c>
      <c r="I367" s="9" t="s">
        <v>44</v>
      </c>
      <c r="J367" s="9" t="str">
        <f t="shared" si="75"/>
        <v>2CI4</v>
      </c>
      <c r="K367" s="48">
        <v>125</v>
      </c>
      <c r="L367" s="48">
        <v>25</v>
      </c>
      <c r="M367" s="9" t="s">
        <v>99</v>
      </c>
      <c r="N367" s="9"/>
      <c r="O367" s="9" t="s">
        <v>748</v>
      </c>
      <c r="P367" s="9"/>
      <c r="Q367" s="9"/>
      <c r="R367" s="9"/>
      <c r="S367" s="9" t="s">
        <v>749</v>
      </c>
      <c r="T367" s="9" t="s">
        <v>750</v>
      </c>
      <c r="U367" s="9" t="s">
        <v>751</v>
      </c>
      <c r="V367" s="30" t="s">
        <v>3940</v>
      </c>
      <c r="W367" s="9">
        <v>1</v>
      </c>
      <c r="X367" s="48">
        <f>INDEX(table1,MATCH($K367,'Tham chiếu'!$A$3:$A$13,1),MATCH(DS!$L367,'Tham chiếu'!$B$2:$M$2,1))</f>
        <v>55</v>
      </c>
      <c r="Y367" s="9">
        <v>2</v>
      </c>
      <c r="Z367" s="48">
        <f>INDEX(table1,MATCH($K367,'Tham chiếu'!$A$3:$A$13,1),MATCH(DS!$L367,'Tham chiếu'!$B$2:$M$2,1))</f>
        <v>55</v>
      </c>
      <c r="AA367" s="9"/>
      <c r="AB367" s="50"/>
      <c r="AC367" s="9">
        <v>1</v>
      </c>
      <c r="AD367" s="73">
        <f>INDEX(table4,MATCH($K367,'Tham chiếu'!$A$41:$A$49,1),MATCH(DS!$L367,'Tham chiếu'!$B$40:$T$40,1))</f>
        <v>3</v>
      </c>
      <c r="AE367" s="9"/>
      <c r="AF367" s="74"/>
      <c r="AG367" s="9"/>
      <c r="AH367" s="48"/>
      <c r="AI367" s="9"/>
      <c r="AJ367" s="48"/>
      <c r="AK367" s="9"/>
      <c r="AL367" s="48"/>
      <c r="AM367" s="9"/>
      <c r="AN367" s="50"/>
      <c r="AO367" s="9"/>
      <c r="AP367" s="48"/>
      <c r="AQ367" s="48"/>
      <c r="AR367" s="77"/>
      <c r="AS367" s="9"/>
      <c r="AT367" s="48"/>
      <c r="AU367" s="57">
        <f t="shared" si="71"/>
        <v>783000</v>
      </c>
      <c r="AV367" s="58">
        <v>370000</v>
      </c>
      <c r="AW367" s="59" t="b">
        <f t="shared" si="77"/>
        <v>0</v>
      </c>
    </row>
    <row r="368" spans="1:49" ht="17.45" customHeight="1" x14ac:dyDescent="0.25">
      <c r="A368" s="3">
        <v>363</v>
      </c>
      <c r="B368" s="9" t="s">
        <v>123</v>
      </c>
      <c r="C368" s="9" t="s">
        <v>829</v>
      </c>
      <c r="D368" s="9" t="s">
        <v>200</v>
      </c>
      <c r="E368" s="9" t="str">
        <f t="shared" si="72"/>
        <v>Phạm Tuấn Khôi</v>
      </c>
      <c r="F368" s="9" t="b">
        <f t="shared" si="73"/>
        <v>0</v>
      </c>
      <c r="G368" s="9" t="s">
        <v>2440</v>
      </c>
      <c r="H368" s="9" t="str">
        <f t="shared" si="76"/>
        <v>2016</v>
      </c>
      <c r="I368" s="9" t="s">
        <v>18</v>
      </c>
      <c r="J368" s="9" t="str">
        <f t="shared" si="75"/>
        <v>2CI4</v>
      </c>
      <c r="K368" s="9">
        <v>136</v>
      </c>
      <c r="L368" s="9">
        <v>32</v>
      </c>
      <c r="M368" s="9" t="s">
        <v>99</v>
      </c>
      <c r="N368" s="9"/>
      <c r="O368" s="9" t="s">
        <v>748</v>
      </c>
      <c r="P368" s="9"/>
      <c r="Q368" s="9"/>
      <c r="R368" s="9"/>
      <c r="S368" s="9" t="s">
        <v>2876</v>
      </c>
      <c r="T368" s="9" t="s">
        <v>2877</v>
      </c>
      <c r="U368" s="9" t="s">
        <v>2878</v>
      </c>
      <c r="V368" s="30" t="s">
        <v>3941</v>
      </c>
      <c r="W368" s="48">
        <v>1</v>
      </c>
      <c r="X368" s="48">
        <f>INDEX(table1,MATCH($K368,'Tham chiếu'!$A$3:$A$13,1),MATCH(DS!$L368,'Tham chiếu'!$B$2:$M$2,1))</f>
        <v>58</v>
      </c>
      <c r="Y368" s="49">
        <v>1</v>
      </c>
      <c r="Z368" s="48">
        <f>INDEX(table1,MATCH($K368,'Tham chiếu'!$A$3:$A$13,1),MATCH(DS!$L368,'Tham chiếu'!$B$2:$M$2,1))</f>
        <v>58</v>
      </c>
      <c r="AA368" s="50">
        <v>3</v>
      </c>
      <c r="AB368" s="50">
        <f>INDEX(table2,MATCH($K368,'Tham chiếu'!$A$17:$A$25,1),MATCH(DS!$L368,'Tham chiếu'!$B$16:$S$16,1))</f>
        <v>4</v>
      </c>
      <c r="AC368" s="53"/>
      <c r="AD368" s="73" t="str">
        <f>INDEX(table4,MATCH($K368,'Tham chiếu'!$A$41:$A$49,1),MATCH(DS!$L368,'Tham chiếu'!$B$40:$T$40,1))</f>
        <v>3B</v>
      </c>
      <c r="AE368" s="54">
        <v>2</v>
      </c>
      <c r="AF368" s="74" t="str">
        <f>INDEX(table3,MATCH($K368,'Tham chiếu'!$A$29:$A$37,1),MATCH(DS!$L368,'Tham chiếu'!$B$28:$T$28,1))</f>
        <v>4A</v>
      </c>
      <c r="AG368" s="48">
        <v>1</v>
      </c>
      <c r="AH368" s="48">
        <f>INDEX(table5,MATCH($K368,'Tham chiếu'!$A$53:$A$61,1),MATCH(DS!$L368,'Tham chiếu'!$B$52:$T$52,1))</f>
        <v>4</v>
      </c>
      <c r="AI368" s="49">
        <v>1</v>
      </c>
      <c r="AJ368" s="48">
        <f>INDEX(table5,MATCH($K368,'Tham chiếu'!$A$53:$A$61,1),MATCH(DS!$L368,'Tham chiếu'!$B$52:$T$52,1))</f>
        <v>4</v>
      </c>
      <c r="AK368" s="53">
        <v>1</v>
      </c>
      <c r="AL368" s="48">
        <f>INDEX(table5,MATCH($K368,'Tham chiếu'!$A$53:$A$61,1),MATCH(DS!$L368,'Tham chiếu'!$B$52:$T$52,1))</f>
        <v>4</v>
      </c>
      <c r="AM368" s="50"/>
      <c r="AN368" s="50">
        <f>INDEX(table2,MATCH($K368,'Tham chiếu'!$A$17:$A$25,1),MATCH(DS!$L368,'Tham chiếu'!$B$16:$S$16,1))</f>
        <v>4</v>
      </c>
      <c r="AO368" s="54">
        <v>1</v>
      </c>
      <c r="AP368" s="48" t="str">
        <f>INDEX(table3,MATCH($K368,'Tham chiếu'!$A$29:$A$37,1),MATCH(DS!$L368,'Tham chiếu'!$B$28:$T$28,1))</f>
        <v>4A</v>
      </c>
      <c r="AQ368" s="48">
        <v>1</v>
      </c>
      <c r="AR368" s="77">
        <f>INDEX(table7,MATCH($K368,'Tham chiếu'!$A$78:$A$87,1),MATCH(DS!$L368,'Tham chiếu'!$B$77:$T$77,1))</f>
        <v>3</v>
      </c>
      <c r="AS368" s="49">
        <v>1</v>
      </c>
      <c r="AT368" s="48">
        <f>INDEX(table6,MATCH($K368,'Tham chiếu'!$A$65:$A$74,1),MATCH(DS!$L368,'Tham chiếu'!$B$64:$T$64,1))</f>
        <v>4</v>
      </c>
      <c r="AU368" s="57">
        <f t="shared" si="71"/>
        <v>2953000</v>
      </c>
      <c r="AV368" s="58">
        <v>2914000</v>
      </c>
      <c r="AW368" s="59" t="b">
        <f t="shared" si="77"/>
        <v>0</v>
      </c>
    </row>
    <row r="369" spans="1:49" ht="27.6" customHeight="1" x14ac:dyDescent="0.25">
      <c r="A369" s="3">
        <v>364</v>
      </c>
      <c r="B369" s="9" t="s">
        <v>123</v>
      </c>
      <c r="C369" s="9" t="s">
        <v>2439</v>
      </c>
      <c r="D369" s="9" t="s">
        <v>295</v>
      </c>
      <c r="E369" s="9" t="str">
        <f t="shared" si="72"/>
        <v>Lê Bá Hùng Sơn</v>
      </c>
      <c r="F369" s="9" t="b">
        <f t="shared" si="73"/>
        <v>0</v>
      </c>
      <c r="G369" s="9" t="s">
        <v>2442</v>
      </c>
      <c r="H369" s="9" t="str">
        <f t="shared" si="76"/>
        <v>2016</v>
      </c>
      <c r="I369" s="9" t="s">
        <v>18</v>
      </c>
      <c r="J369" s="9" t="str">
        <f t="shared" si="75"/>
        <v>2CI4</v>
      </c>
      <c r="K369" s="9">
        <v>130</v>
      </c>
      <c r="L369" s="9">
        <v>33</v>
      </c>
      <c r="M369" s="9" t="s">
        <v>99</v>
      </c>
      <c r="N369" s="9"/>
      <c r="O369" s="9" t="s">
        <v>748</v>
      </c>
      <c r="P369" s="9"/>
      <c r="Q369" s="9"/>
      <c r="R369" s="9"/>
      <c r="S369" s="9" t="s">
        <v>2882</v>
      </c>
      <c r="T369" s="9" t="s">
        <v>2883</v>
      </c>
      <c r="U369" s="9" t="s">
        <v>2884</v>
      </c>
      <c r="V369" s="30" t="s">
        <v>3892</v>
      </c>
      <c r="W369" s="48"/>
      <c r="X369" s="48"/>
      <c r="Y369" s="49">
        <v>1</v>
      </c>
      <c r="Z369" s="48">
        <f>INDEX(table1,MATCH($K369,'Tham chiếu'!$A$3:$A$13,1),MATCH(DS!$L369,'Tham chiếu'!$B$2:$M$2,1))</f>
        <v>60</v>
      </c>
      <c r="AA369" s="50"/>
      <c r="AB369" s="50"/>
      <c r="AC369" s="53"/>
      <c r="AD369" s="73"/>
      <c r="AE369" s="54"/>
      <c r="AF369" s="74"/>
      <c r="AG369" s="48"/>
      <c r="AH369" s="48"/>
      <c r="AI369" s="49"/>
      <c r="AJ369" s="48"/>
      <c r="AK369" s="53"/>
      <c r="AL369" s="48"/>
      <c r="AM369" s="50"/>
      <c r="AN369" s="50"/>
      <c r="AO369" s="54"/>
      <c r="AP369" s="48"/>
      <c r="AQ369" s="48"/>
      <c r="AR369" s="77"/>
      <c r="AS369" s="49">
        <v>1</v>
      </c>
      <c r="AT369" s="48">
        <f>INDEX(table6,MATCH($K369,'Tham chiếu'!$A$65:$A$74,1),MATCH(DS!$L369,'Tham chiếu'!$B$64:$T$64,1))</f>
        <v>4</v>
      </c>
      <c r="AU369" s="57">
        <f t="shared" si="71"/>
        <v>570000</v>
      </c>
      <c r="AV369" s="58">
        <v>2902000</v>
      </c>
      <c r="AW369" s="59" t="b">
        <f t="shared" si="77"/>
        <v>0</v>
      </c>
    </row>
    <row r="370" spans="1:49" ht="27.6" customHeight="1" x14ac:dyDescent="0.25">
      <c r="A370" s="3">
        <v>365</v>
      </c>
      <c r="B370" s="9" t="s">
        <v>123</v>
      </c>
      <c r="C370" s="9" t="s">
        <v>897</v>
      </c>
      <c r="D370" s="9" t="s">
        <v>898</v>
      </c>
      <c r="E370" s="9" t="str">
        <f t="shared" si="72"/>
        <v>Nguyễn Thái Tuấn</v>
      </c>
      <c r="F370" s="9" t="b">
        <f t="shared" si="73"/>
        <v>0</v>
      </c>
      <c r="G370" s="9" t="s">
        <v>899</v>
      </c>
      <c r="H370" s="9" t="str">
        <f t="shared" si="76"/>
        <v>2016</v>
      </c>
      <c r="I370" s="9" t="s">
        <v>18</v>
      </c>
      <c r="J370" s="9" t="str">
        <f t="shared" si="75"/>
        <v>2CI4</v>
      </c>
      <c r="K370" s="48">
        <v>130</v>
      </c>
      <c r="L370" s="48">
        <v>25</v>
      </c>
      <c r="M370" s="9" t="s">
        <v>99</v>
      </c>
      <c r="N370" s="9"/>
      <c r="O370" s="9" t="s">
        <v>748</v>
      </c>
      <c r="P370" s="9"/>
      <c r="Q370" s="9"/>
      <c r="R370" s="9"/>
      <c r="S370" s="9" t="s">
        <v>900</v>
      </c>
      <c r="T370" s="9" t="s">
        <v>901</v>
      </c>
      <c r="U370" s="9" t="s">
        <v>902</v>
      </c>
      <c r="V370" s="30" t="s">
        <v>3943</v>
      </c>
      <c r="W370" s="9">
        <v>1</v>
      </c>
      <c r="X370" s="48">
        <f>INDEX(table1,MATCH($K37,'Tham chiếu'!$A$3:$A$13,1),MATCH(DS!$L37,'Tham chiếu'!$B$2:$M$2,1))</f>
        <v>50</v>
      </c>
      <c r="Y370" s="9">
        <v>1</v>
      </c>
      <c r="Z370" s="48">
        <f>INDEX(table1,MATCH($K370,'Tham chiếu'!$A$3:$A$13,1),MATCH(DS!$L370,'Tham chiếu'!$B$2:$M$2,1))</f>
        <v>55</v>
      </c>
      <c r="AA370" s="9">
        <v>2</v>
      </c>
      <c r="AB370" s="50" t="str">
        <f>INDEX(table2,MATCH($K370,'Tham chiếu'!$A$17:$A$25,1),MATCH(DS!$L370,'Tham chiếu'!$B$16:$S$16,1))</f>
        <v>2C</v>
      </c>
      <c r="AC370" s="9"/>
      <c r="AD370" s="73" t="str">
        <f>INDEX(table4,MATCH($K370,'Tham chiếu'!$A$41:$A$49,1),MATCH(DS!$L370,'Tham chiếu'!$B$40:$T$40,1))</f>
        <v>3A</v>
      </c>
      <c r="AE370" s="9">
        <v>2</v>
      </c>
      <c r="AF370" s="74" t="str">
        <f>INDEX(table3,MATCH($K370,'Tham chiếu'!$A$29:$A$37,1),MATCH(DS!$L370,'Tham chiếu'!$B$28:$T$28,1))</f>
        <v>3A</v>
      </c>
      <c r="AG370" s="9">
        <v>2</v>
      </c>
      <c r="AH370" s="48">
        <f>INDEX(table5,MATCH($K370,'Tham chiếu'!$A$53:$A$61,1),MATCH(DS!$L370,'Tham chiếu'!$B$52:$T$52,1))</f>
        <v>3</v>
      </c>
      <c r="AI370" s="9">
        <v>2</v>
      </c>
      <c r="AJ370" s="48">
        <f>INDEX(table5,MATCH($K370,'Tham chiếu'!$A$53:$A$61,1),MATCH(DS!$L370,'Tham chiếu'!$B$52:$T$52,1))</f>
        <v>3</v>
      </c>
      <c r="AK370" s="9"/>
      <c r="AL370" s="48">
        <f>INDEX(table5,MATCH($K370,'Tham chiếu'!$A$53:$A$61,1),MATCH(DS!$L370,'Tham chiếu'!$B$52:$T$52,1))</f>
        <v>3</v>
      </c>
      <c r="AM370" s="9">
        <v>1</v>
      </c>
      <c r="AN370" s="50" t="str">
        <f>INDEX(table2,MATCH($K370,'Tham chiếu'!$A$17:$A$25,1),MATCH(DS!$L370,'Tham chiếu'!$B$16:$S$16,1))</f>
        <v>2C</v>
      </c>
      <c r="AO370" s="9">
        <v>1</v>
      </c>
      <c r="AP370" s="48" t="str">
        <f>INDEX(table3,MATCH($K370,'Tham chiếu'!$A$29:$A$37,1),MATCH(DS!$L370,'Tham chiếu'!$B$28:$T$28,1))</f>
        <v>3A</v>
      </c>
      <c r="AQ370" s="48">
        <v>2</v>
      </c>
      <c r="AR370" s="77">
        <f>INDEX(table7,MATCH($K370,'Tham chiếu'!$A$78:$A$87,1),MATCH(DS!$L370,'Tham chiếu'!$B$77:$T$77,1))</f>
        <v>3</v>
      </c>
      <c r="AS370" s="9">
        <v>1</v>
      </c>
      <c r="AT370" s="48">
        <f>INDEX(table6,MATCH($K370,'Tham chiếu'!$A$65:$A$74,1),MATCH(DS!$L370,'Tham chiếu'!$B$64:$T$64,1))</f>
        <v>3</v>
      </c>
      <c r="AU370" s="57">
        <f t="shared" si="71"/>
        <v>3364000</v>
      </c>
      <c r="AV370" s="58">
        <v>1386000</v>
      </c>
      <c r="AW370" s="59" t="b">
        <f t="shared" si="77"/>
        <v>0</v>
      </c>
    </row>
    <row r="371" spans="1:49" ht="22.15" customHeight="1" x14ac:dyDescent="0.25">
      <c r="A371" s="3">
        <v>366</v>
      </c>
      <c r="B371" s="9" t="s">
        <v>123</v>
      </c>
      <c r="C371" s="9" t="s">
        <v>2443</v>
      </c>
      <c r="D371" s="9" t="s">
        <v>219</v>
      </c>
      <c r="E371" s="9" t="str">
        <f t="shared" si="72"/>
        <v>Nguyễn Ngọc Hoài An</v>
      </c>
      <c r="F371" s="9" t="b">
        <f t="shared" si="73"/>
        <v>0</v>
      </c>
      <c r="G371" s="9" t="s">
        <v>2447</v>
      </c>
      <c r="H371" s="9" t="str">
        <f t="shared" si="76"/>
        <v>2016</v>
      </c>
      <c r="I371" s="9" t="s">
        <v>44</v>
      </c>
      <c r="J371" s="9" t="str">
        <f t="shared" si="75"/>
        <v>2CI5</v>
      </c>
      <c r="K371" s="9">
        <v>130</v>
      </c>
      <c r="L371" s="9">
        <v>36</v>
      </c>
      <c r="M371" s="9" t="s">
        <v>99</v>
      </c>
      <c r="N371" s="9"/>
      <c r="O371" s="9" t="s">
        <v>501</v>
      </c>
      <c r="P371" s="9"/>
      <c r="Q371" s="9"/>
      <c r="R371" s="9"/>
      <c r="S371" s="9" t="s">
        <v>2885</v>
      </c>
      <c r="T371" s="9" t="s">
        <v>2886</v>
      </c>
      <c r="U371" s="9" t="s">
        <v>2887</v>
      </c>
      <c r="V371" s="30" t="s">
        <v>3923</v>
      </c>
      <c r="W371" s="48">
        <v>1</v>
      </c>
      <c r="X371" s="48">
        <f>INDEX(table1,MATCH($K371,'Tham chiếu'!$A$3:$A$13,1),MATCH(DS!$L371,'Tham chiếu'!$B$2:$M$2,1))</f>
        <v>60</v>
      </c>
      <c r="Y371" s="49">
        <v>1</v>
      </c>
      <c r="Z371" s="48">
        <f>INDEX(table1,MATCH($K371,'Tham chiếu'!$A$3:$A$13,1),MATCH(DS!$L371,'Tham chiếu'!$B$2:$M$2,1))</f>
        <v>60</v>
      </c>
      <c r="AA371" s="50"/>
      <c r="AB371" s="50"/>
      <c r="AC371" s="53"/>
      <c r="AD371" s="73"/>
      <c r="AE371" s="54"/>
      <c r="AF371" s="74"/>
      <c r="AG371" s="48"/>
      <c r="AH371" s="48"/>
      <c r="AI371" s="49">
        <v>1</v>
      </c>
      <c r="AJ371" s="48">
        <f>INDEX(table5,MATCH($K371,'Tham chiếu'!$A$53:$A$61,1),MATCH(DS!$L371,'Tham chiếu'!$B$52:$T$52,1))</f>
        <v>5</v>
      </c>
      <c r="AK371" s="53"/>
      <c r="AL371" s="48"/>
      <c r="AM371" s="50"/>
      <c r="AN371" s="50"/>
      <c r="AO371" s="54"/>
      <c r="AP371" s="48"/>
      <c r="AQ371" s="48"/>
      <c r="AR371" s="77"/>
      <c r="AS371" s="49"/>
      <c r="AT371" s="48"/>
      <c r="AU371" s="57">
        <f t="shared" si="71"/>
        <v>584000</v>
      </c>
      <c r="AV371" s="58">
        <v>480000</v>
      </c>
      <c r="AW371" s="59" t="b">
        <f t="shared" si="77"/>
        <v>0</v>
      </c>
    </row>
    <row r="372" spans="1:49" ht="27.6" customHeight="1" x14ac:dyDescent="0.25">
      <c r="A372" s="3">
        <v>367</v>
      </c>
      <c r="B372" s="9" t="s">
        <v>123</v>
      </c>
      <c r="C372" s="9" t="s">
        <v>2261</v>
      </c>
      <c r="D372" s="9" t="s">
        <v>166</v>
      </c>
      <c r="E372" s="9" t="str">
        <f t="shared" si="72"/>
        <v>Dương Vũ Anh</v>
      </c>
      <c r="F372" s="9" t="b">
        <f t="shared" si="73"/>
        <v>0</v>
      </c>
      <c r="G372" s="9" t="s">
        <v>719</v>
      </c>
      <c r="H372" s="9" t="str">
        <f t="shared" si="76"/>
        <v>2016</v>
      </c>
      <c r="I372" s="9" t="s">
        <v>18</v>
      </c>
      <c r="J372" s="9" t="str">
        <f t="shared" si="75"/>
        <v>2CI5</v>
      </c>
      <c r="K372" s="48">
        <v>125</v>
      </c>
      <c r="L372" s="48">
        <v>31</v>
      </c>
      <c r="M372" s="9" t="s">
        <v>99</v>
      </c>
      <c r="N372" s="9"/>
      <c r="O372" s="9" t="s">
        <v>501</v>
      </c>
      <c r="P372" s="9"/>
      <c r="Q372" s="9"/>
      <c r="R372" s="9"/>
      <c r="S372" s="9" t="s">
        <v>720</v>
      </c>
      <c r="T372" s="9" t="s">
        <v>721</v>
      </c>
      <c r="U372" s="9" t="s">
        <v>722</v>
      </c>
      <c r="V372" s="30" t="s">
        <v>3944</v>
      </c>
      <c r="W372" s="9">
        <v>1</v>
      </c>
      <c r="X372" s="48">
        <f>INDEX(table1,MATCH($K372,'Tham chiếu'!$A$3:$A$13,1),MATCH(DS!$L372,'Tham chiếu'!$B$2:$M$2,1))</f>
        <v>58</v>
      </c>
      <c r="Y372" s="9">
        <v>1</v>
      </c>
      <c r="Z372" s="48">
        <f>INDEX(table1,MATCH($K372,'Tham chiếu'!$A$3:$A$13,1),MATCH(DS!$L372,'Tham chiếu'!$B$2:$M$2,1))</f>
        <v>58</v>
      </c>
      <c r="AA372" s="9">
        <v>2</v>
      </c>
      <c r="AB372" s="50" t="str">
        <f>INDEX(table2,MATCH($K372,'Tham chiếu'!$A$17:$A$25,1),MATCH(DS!$L372,'Tham chiếu'!$B$16:$S$16,1))</f>
        <v>3B</v>
      </c>
      <c r="AC372" s="9">
        <v>1</v>
      </c>
      <c r="AD372" s="73" t="str">
        <f>INDEX(table4,MATCH($K372,'Tham chiếu'!$A$41:$A$49,1),MATCH(DS!$L372,'Tham chiếu'!$B$40:$T$40,1))</f>
        <v>3B</v>
      </c>
      <c r="AE372" s="9">
        <v>1</v>
      </c>
      <c r="AF372" s="74" t="str">
        <f>INDEX(table3,MATCH($K372,'Tham chiếu'!$A$29:$A$37,1),MATCH(DS!$L372,'Tham chiếu'!$B$28:$T$28,1))</f>
        <v>3B</v>
      </c>
      <c r="AG372" s="9">
        <v>1</v>
      </c>
      <c r="AH372" s="48">
        <f>INDEX(table5,MATCH($K372,'Tham chiếu'!$A$53:$A$61,1),MATCH(DS!$L372,'Tham chiếu'!$B$52:$T$52,1))</f>
        <v>4</v>
      </c>
      <c r="AI372" s="9">
        <v>1</v>
      </c>
      <c r="AJ372" s="48">
        <f>INDEX(table5,MATCH($K372,'Tham chiếu'!$A$53:$A$61,1),MATCH(DS!$L372,'Tham chiếu'!$B$52:$T$52,1))</f>
        <v>4</v>
      </c>
      <c r="AK372" s="9"/>
      <c r="AL372" s="48">
        <f>INDEX(table5,MATCH($K372,'Tham chiếu'!$A$53:$A$61,1),MATCH(DS!$L372,'Tham chiếu'!$B$52:$T$52,1))</f>
        <v>4</v>
      </c>
      <c r="AM372" s="9"/>
      <c r="AN372" s="50" t="str">
        <f>INDEX(table2,MATCH($K372,'Tham chiếu'!$A$17:$A$25,1),MATCH(DS!$L372,'Tham chiếu'!$B$16:$S$16,1))</f>
        <v>3B</v>
      </c>
      <c r="AO372" s="9"/>
      <c r="AP372" s="48" t="str">
        <f>INDEX(table3,MATCH($K372,'Tham chiếu'!$A$29:$A$37,1),MATCH(DS!$L372,'Tham chiếu'!$B$28:$T$28,1))</f>
        <v>3B</v>
      </c>
      <c r="AQ372" s="48"/>
      <c r="AR372" s="77">
        <f>INDEX(table7,MATCH($K372,'Tham chiếu'!$A$78:$A$87,1),MATCH(DS!$L372,'Tham chiếu'!$B$77:$T$77,1))</f>
        <v>2</v>
      </c>
      <c r="AS372" s="9">
        <v>1</v>
      </c>
      <c r="AT372" s="48">
        <f>INDEX(table6,MATCH($K372,'Tham chiếu'!$A$65:$A$74,1),MATCH(DS!$L372,'Tham chiếu'!$B$64:$T$64,1))</f>
        <v>3</v>
      </c>
      <c r="AU372" s="57">
        <f t="shared" si="71"/>
        <v>2103000</v>
      </c>
      <c r="AV372" s="58">
        <v>833000</v>
      </c>
      <c r="AW372" s="59" t="b">
        <f t="shared" si="77"/>
        <v>0</v>
      </c>
    </row>
    <row r="373" spans="1:49" ht="27.6" customHeight="1" x14ac:dyDescent="0.25">
      <c r="A373" s="3">
        <v>368</v>
      </c>
      <c r="B373" s="9" t="s">
        <v>123</v>
      </c>
      <c r="C373" s="9" t="s">
        <v>4931</v>
      </c>
      <c r="D373" s="9" t="s">
        <v>4932</v>
      </c>
      <c r="E373" s="9" t="str">
        <f t="shared" si="72"/>
        <v>Nguyễn Bá Minh Lâm Elan</v>
      </c>
      <c r="F373" s="9" t="b">
        <f t="shared" si="73"/>
        <v>0</v>
      </c>
      <c r="G373" s="9" t="s">
        <v>2449</v>
      </c>
      <c r="H373" s="9" t="str">
        <f t="shared" si="76"/>
        <v>2016</v>
      </c>
      <c r="I373" s="9" t="s">
        <v>18</v>
      </c>
      <c r="J373" s="9" t="str">
        <f t="shared" si="75"/>
        <v>2CI5</v>
      </c>
      <c r="K373" s="9">
        <v>115</v>
      </c>
      <c r="L373" s="9">
        <v>28</v>
      </c>
      <c r="M373" s="9" t="s">
        <v>99</v>
      </c>
      <c r="N373" s="9"/>
      <c r="O373" s="9" t="s">
        <v>501</v>
      </c>
      <c r="P373" s="9"/>
      <c r="Q373" s="9"/>
      <c r="R373" s="9"/>
      <c r="S373" s="9" t="s">
        <v>2891</v>
      </c>
      <c r="T373" s="9" t="s">
        <v>2892</v>
      </c>
      <c r="U373" s="9" t="s">
        <v>2893</v>
      </c>
      <c r="V373" s="30" t="s">
        <v>3900</v>
      </c>
      <c r="W373" s="48"/>
      <c r="X373" s="48"/>
      <c r="Y373" s="49">
        <v>1</v>
      </c>
      <c r="Z373" s="48">
        <f>INDEX(table1,MATCH($K373,'Tham chiếu'!$A$3:$A$13,1),MATCH(DS!$L373,'Tham chiếu'!$B$2:$M$2,1))</f>
        <v>55</v>
      </c>
      <c r="AA373" s="50"/>
      <c r="AB373" s="50"/>
      <c r="AC373" s="53"/>
      <c r="AD373" s="73"/>
      <c r="AE373" s="54"/>
      <c r="AF373" s="74"/>
      <c r="AG373" s="48"/>
      <c r="AH373" s="48"/>
      <c r="AI373" s="49"/>
      <c r="AJ373" s="48"/>
      <c r="AK373" s="53"/>
      <c r="AL373" s="48"/>
      <c r="AM373" s="50"/>
      <c r="AN373" s="50"/>
      <c r="AO373" s="54"/>
      <c r="AP373" s="48"/>
      <c r="AQ373" s="48"/>
      <c r="AR373" s="77"/>
      <c r="AS373" s="49"/>
      <c r="AT373" s="48"/>
      <c r="AU373" s="57">
        <f t="shared" si="71"/>
        <v>200000</v>
      </c>
      <c r="AV373" s="58">
        <v>2131000</v>
      </c>
      <c r="AW373" s="59" t="b">
        <f t="shared" si="77"/>
        <v>0</v>
      </c>
    </row>
    <row r="374" spans="1:49" ht="27.6" customHeight="1" x14ac:dyDescent="0.25">
      <c r="A374" s="3">
        <v>369</v>
      </c>
      <c r="B374" s="9" t="s">
        <v>123</v>
      </c>
      <c r="C374" s="9" t="s">
        <v>1831</v>
      </c>
      <c r="D374" s="9" t="s">
        <v>1832</v>
      </c>
      <c r="E374" s="9" t="str">
        <f t="shared" si="72"/>
        <v>Lê Vũ Hằng</v>
      </c>
      <c r="F374" s="9" t="b">
        <f t="shared" si="73"/>
        <v>0</v>
      </c>
      <c r="G374" s="9" t="s">
        <v>1833</v>
      </c>
      <c r="H374" s="9" t="str">
        <f t="shared" si="76"/>
        <v>2016</v>
      </c>
      <c r="I374" s="9" t="s">
        <v>44</v>
      </c>
      <c r="J374" s="9" t="str">
        <f t="shared" si="75"/>
        <v>2CI5</v>
      </c>
      <c r="K374" s="48">
        <v>120</v>
      </c>
      <c r="L374" s="48">
        <v>29</v>
      </c>
      <c r="M374" s="9" t="s">
        <v>99</v>
      </c>
      <c r="N374" s="9"/>
      <c r="O374" s="9" t="s">
        <v>501</v>
      </c>
      <c r="P374" s="9"/>
      <c r="Q374" s="9"/>
      <c r="R374" s="9"/>
      <c r="S374" s="9" t="s">
        <v>1834</v>
      </c>
      <c r="T374" s="9" t="s">
        <v>1835</v>
      </c>
      <c r="U374" s="9" t="s">
        <v>1836</v>
      </c>
      <c r="V374" s="30" t="s">
        <v>3945</v>
      </c>
      <c r="W374" s="9">
        <v>1</v>
      </c>
      <c r="X374" s="48">
        <f>INDEX(table1,MATCH($K374,'Tham chiếu'!$A$3:$A$13,1),MATCH(DS!$L374,'Tham chiếu'!$B$2:$M$2,1))</f>
        <v>55</v>
      </c>
      <c r="Y374" s="9">
        <v>1</v>
      </c>
      <c r="Z374" s="48">
        <f>INDEX(table1,MATCH($K374,'Tham chiếu'!$A$3:$A$13,1),MATCH(DS!$L374,'Tham chiếu'!$B$2:$M$2,1))</f>
        <v>55</v>
      </c>
      <c r="AA374" s="9">
        <v>1</v>
      </c>
      <c r="AB374" s="50">
        <f>INDEX(table2,MATCH($K374,'Tham chiếu'!$A$17:$A$25,1),MATCH(DS!$L374,'Tham chiếu'!$B$16:$S$16,1))</f>
        <v>3</v>
      </c>
      <c r="AC374" s="9">
        <v>1</v>
      </c>
      <c r="AD374" s="73" t="str">
        <f>INDEX(table4,MATCH($K374,'Tham chiếu'!$A$41:$A$49,1),MATCH(DS!$L374,'Tham chiếu'!$B$40:$T$40,1))</f>
        <v>2B</v>
      </c>
      <c r="AE374" s="9"/>
      <c r="AF374" s="74"/>
      <c r="AG374" s="9">
        <v>1</v>
      </c>
      <c r="AH374" s="48">
        <f>INDEX(table5,MATCH($K374,'Tham chiếu'!$A$53:$A$61,1),MATCH(DS!$L374,'Tham chiếu'!$B$52:$T$52,1))</f>
        <v>3</v>
      </c>
      <c r="AI374" s="9">
        <v>1</v>
      </c>
      <c r="AJ374" s="48">
        <f>INDEX(table5,MATCH($K374,'Tham chiếu'!$A$53:$A$61,1),MATCH(DS!$L374,'Tham chiếu'!$B$52:$T$52,1))</f>
        <v>3</v>
      </c>
      <c r="AK374" s="9">
        <v>1</v>
      </c>
      <c r="AL374" s="48">
        <f>INDEX(table5,MATCH($K374,'Tham chiếu'!$A$53:$A$61,1),MATCH(DS!$L374,'Tham chiếu'!$B$52:$T$52,1))</f>
        <v>3</v>
      </c>
      <c r="AM374" s="9">
        <v>1</v>
      </c>
      <c r="AN374" s="50">
        <f>INDEX(table2,MATCH($K374,'Tham chiếu'!$A$17:$A$25,1),MATCH(DS!$L374,'Tham chiếu'!$B$16:$S$16,1))</f>
        <v>3</v>
      </c>
      <c r="AO374" s="9">
        <v>2</v>
      </c>
      <c r="AP374" s="48" t="str">
        <f>INDEX(table3,MATCH($K374,'Tham chiếu'!$A$29:$A$37,1),MATCH(DS!$L374,'Tham chiếu'!$B$28:$T$28,1))</f>
        <v>2B</v>
      </c>
      <c r="AQ374" s="48">
        <v>1</v>
      </c>
      <c r="AR374" s="77">
        <f>INDEX(table7,MATCH($K374,'Tham chiếu'!$A$78:$A$87,1),MATCH(DS!$L374,'Tham chiếu'!$B$77:$T$77,1))</f>
        <v>2</v>
      </c>
      <c r="AS374" s="9"/>
      <c r="AT374" s="48"/>
      <c r="AU374" s="57">
        <f t="shared" si="71"/>
        <v>2070000</v>
      </c>
      <c r="AV374" s="58">
        <v>949000</v>
      </c>
      <c r="AW374" s="59" t="b">
        <f t="shared" si="77"/>
        <v>0</v>
      </c>
    </row>
    <row r="375" spans="1:49" ht="25.15" customHeight="1" x14ac:dyDescent="0.25">
      <c r="A375" s="3">
        <v>370</v>
      </c>
      <c r="B375" s="9" t="s">
        <v>123</v>
      </c>
      <c r="C375" s="9" t="s">
        <v>2444</v>
      </c>
      <c r="D375" s="9" t="s">
        <v>343</v>
      </c>
      <c r="E375" s="9" t="str">
        <f t="shared" si="72"/>
        <v>Lê Nam Khánh</v>
      </c>
      <c r="F375" s="9" t="b">
        <f t="shared" si="73"/>
        <v>0</v>
      </c>
      <c r="G375" s="9" t="s">
        <v>2448</v>
      </c>
      <c r="H375" s="9" t="str">
        <f t="shared" si="76"/>
        <v>2016</v>
      </c>
      <c r="I375" s="9" t="s">
        <v>18</v>
      </c>
      <c r="J375" s="9" t="str">
        <f t="shared" si="75"/>
        <v>2CI5</v>
      </c>
      <c r="K375" s="9">
        <v>132</v>
      </c>
      <c r="L375" s="9">
        <v>32</v>
      </c>
      <c r="M375" s="9" t="s">
        <v>99</v>
      </c>
      <c r="N375" s="9"/>
      <c r="O375" s="9" t="s">
        <v>501</v>
      </c>
      <c r="P375" s="9"/>
      <c r="Q375" s="9"/>
      <c r="R375" s="9"/>
      <c r="S375" s="9" t="s">
        <v>2888</v>
      </c>
      <c r="T375" s="9" t="s">
        <v>2889</v>
      </c>
      <c r="U375" s="9" t="s">
        <v>2890</v>
      </c>
      <c r="V375" s="30" t="s">
        <v>3946</v>
      </c>
      <c r="W375" s="48"/>
      <c r="X375" s="48"/>
      <c r="Y375" s="49">
        <v>1</v>
      </c>
      <c r="Z375" s="48">
        <f>INDEX(table1,MATCH($K375,'Tham chiếu'!$A$3:$A$13,1),MATCH(DS!$L375,'Tham chiếu'!$B$2:$M$2,1))</f>
        <v>58</v>
      </c>
      <c r="AA375" s="50">
        <v>2</v>
      </c>
      <c r="AB375" s="50">
        <f>INDEX(table2,MATCH($K375,'Tham chiếu'!$A$17:$A$25,1),MATCH(DS!$L375,'Tham chiếu'!$B$16:$S$16,1))</f>
        <v>4</v>
      </c>
      <c r="AC375" s="53"/>
      <c r="AD375" s="73" t="str">
        <f>INDEX(table4,MATCH($K375,'Tham chiếu'!$A$41:$A$49,1),MATCH(DS!$L375,'Tham chiếu'!$B$40:$T$40,1))</f>
        <v>3B</v>
      </c>
      <c r="AE375" s="54">
        <v>1</v>
      </c>
      <c r="AF375" s="74" t="str">
        <f>INDEX(table3,MATCH($K375,'Tham chiếu'!$A$29:$A$37,1),MATCH(DS!$L375,'Tham chiếu'!$B$28:$T$28,1))</f>
        <v>4A</v>
      </c>
      <c r="AG375" s="48"/>
      <c r="AH375" s="48">
        <f>INDEX(table5,MATCH($K375,'Tham chiếu'!$A$53:$A$61,1),MATCH(DS!$L375,'Tham chiếu'!$B$52:$T$52,1))</f>
        <v>4</v>
      </c>
      <c r="AI375" s="49"/>
      <c r="AJ375" s="48">
        <f>INDEX(table5,MATCH($K375,'Tham chiếu'!$A$53:$A$61,1),MATCH(DS!$L375,'Tham chiếu'!$B$52:$T$52,1))</f>
        <v>4</v>
      </c>
      <c r="AK375" s="53"/>
      <c r="AL375" s="48">
        <f>INDEX(table5,MATCH($K375,'Tham chiếu'!$A$53:$A$61,1),MATCH(DS!$L375,'Tham chiếu'!$B$52:$T$52,1))</f>
        <v>4</v>
      </c>
      <c r="AM375" s="50">
        <v>1</v>
      </c>
      <c r="AN375" s="50">
        <f>INDEX(table2,MATCH($K375,'Tham chiếu'!$A$17:$A$25,1),MATCH(DS!$L375,'Tham chiếu'!$B$16:$S$16,1))</f>
        <v>4</v>
      </c>
      <c r="AO375" s="54">
        <v>1</v>
      </c>
      <c r="AP375" s="48" t="str">
        <f>INDEX(table3,MATCH($K375,'Tham chiếu'!$A$29:$A$37,1),MATCH(DS!$L375,'Tham chiếu'!$B$28:$T$28,1))</f>
        <v>4A</v>
      </c>
      <c r="AQ375" s="48">
        <v>1</v>
      </c>
      <c r="AR375" s="77">
        <f>INDEX(table7,MATCH($K375,'Tham chiếu'!$A$78:$A$87,1),MATCH(DS!$L375,'Tham chiếu'!$B$77:$T$77,1))</f>
        <v>3</v>
      </c>
      <c r="AS375" s="49">
        <v>1</v>
      </c>
      <c r="AT375" s="48">
        <f>INDEX(table6,MATCH($K375,'Tham chiếu'!$A$65:$A$74,1),MATCH(DS!$L375,'Tham chiếu'!$B$64:$T$64,1))</f>
        <v>4</v>
      </c>
      <c r="AU375" s="57">
        <f t="shared" si="71"/>
        <v>1911000</v>
      </c>
      <c r="AV375" s="58">
        <v>644000</v>
      </c>
      <c r="AW375" s="59" t="b">
        <f t="shared" si="77"/>
        <v>0</v>
      </c>
    </row>
    <row r="376" spans="1:49" ht="23.45" customHeight="1" x14ac:dyDescent="0.25">
      <c r="A376" s="3">
        <v>371</v>
      </c>
      <c r="B376" s="9" t="s">
        <v>4676</v>
      </c>
      <c r="C376" s="9" t="s">
        <v>4947</v>
      </c>
      <c r="D376" s="9" t="s">
        <v>200</v>
      </c>
      <c r="E376" s="9" t="str">
        <f t="shared" si="72"/>
        <v>Lương Trần Trí Khôi</v>
      </c>
      <c r="F376" s="9"/>
      <c r="G376" s="9" t="s">
        <v>4942</v>
      </c>
      <c r="H376" s="9"/>
      <c r="I376" s="9" t="s">
        <v>18</v>
      </c>
      <c r="J376" s="9" t="str">
        <f t="shared" si="75"/>
        <v>2CI5</v>
      </c>
      <c r="K376" s="9">
        <v>143</v>
      </c>
      <c r="L376" s="9">
        <v>43</v>
      </c>
      <c r="M376" s="9" t="s">
        <v>99</v>
      </c>
      <c r="N376" s="9"/>
      <c r="O376" s="9" t="s">
        <v>501</v>
      </c>
      <c r="P376" s="9"/>
      <c r="Q376" s="9"/>
      <c r="R376" s="9"/>
      <c r="S376" s="9" t="s">
        <v>4943</v>
      </c>
      <c r="T376" s="9" t="s">
        <v>4944</v>
      </c>
      <c r="U376" s="9" t="s">
        <v>4945</v>
      </c>
      <c r="V376" s="65" t="s">
        <v>4946</v>
      </c>
      <c r="W376" s="9"/>
      <c r="X376" s="48"/>
      <c r="Y376" s="9">
        <v>1</v>
      </c>
      <c r="Z376" s="48">
        <f>INDEX(table1,MATCH($K376,'Tham chiếu'!$A$3:$A$13,1),MATCH(DS!$L376,'Tham chiếu'!$B$2:$M$2,1))</f>
        <v>62</v>
      </c>
      <c r="AA376" s="9"/>
      <c r="AB376" s="50"/>
      <c r="AC376" s="9"/>
      <c r="AD376" s="73"/>
      <c r="AE376" s="9"/>
      <c r="AF376" s="74"/>
      <c r="AG376" s="9"/>
      <c r="AH376" s="48"/>
      <c r="AI376" s="9"/>
      <c r="AJ376" s="48"/>
      <c r="AK376" s="9"/>
      <c r="AL376" s="48"/>
      <c r="AM376" s="9"/>
      <c r="AN376" s="50"/>
      <c r="AO376" s="9"/>
      <c r="AP376" s="48"/>
      <c r="AQ376" s="9">
        <v>1</v>
      </c>
      <c r="AR376" s="77">
        <f>INDEX(table7,MATCH($K376,'Tham chiếu'!$A$78:$A$87,1),MATCH(DS!$L376,'Tham chiếu'!$B$77:$T$77,1))</f>
        <v>5</v>
      </c>
      <c r="AS376" s="9">
        <v>1</v>
      </c>
      <c r="AT376" s="48">
        <f>INDEX(table6,MATCH($K376,'Tham chiếu'!$A$65:$A$74,1),MATCH(DS!$L376,'Tham chiếu'!$B$64:$T$64,1))</f>
        <v>6</v>
      </c>
      <c r="AU376" s="57">
        <f t="shared" si="71"/>
        <v>850000</v>
      </c>
      <c r="AV376" s="58">
        <v>3194000</v>
      </c>
      <c r="AW376" s="59" t="b">
        <f t="shared" si="77"/>
        <v>0</v>
      </c>
    </row>
    <row r="377" spans="1:49" ht="27.6" customHeight="1" x14ac:dyDescent="0.25">
      <c r="A377" s="3">
        <v>372</v>
      </c>
      <c r="B377" s="9" t="s">
        <v>4610</v>
      </c>
      <c r="C377" s="9" t="s">
        <v>4732</v>
      </c>
      <c r="D377" s="9" t="s">
        <v>4733</v>
      </c>
      <c r="E377" s="9" t="s">
        <v>4734</v>
      </c>
      <c r="F377" s="9"/>
      <c r="G377" s="9" t="s">
        <v>1809</v>
      </c>
      <c r="H377" s="9" t="s">
        <v>4631</v>
      </c>
      <c r="I377" s="9" t="s">
        <v>18</v>
      </c>
      <c r="J377" s="9" t="s">
        <v>501</v>
      </c>
      <c r="K377" s="9">
        <v>124</v>
      </c>
      <c r="L377" s="9">
        <v>31</v>
      </c>
      <c r="M377" s="9" t="s">
        <v>99</v>
      </c>
      <c r="N377" s="9"/>
      <c r="O377" s="9" t="s">
        <v>501</v>
      </c>
      <c r="P377" s="9"/>
      <c r="Q377" s="9"/>
      <c r="R377" s="9"/>
      <c r="S377" s="9" t="s">
        <v>4735</v>
      </c>
      <c r="T377" s="9" t="s">
        <v>4736</v>
      </c>
      <c r="U377" s="9" t="s">
        <v>4737</v>
      </c>
      <c r="V377" s="61" t="s">
        <v>4738</v>
      </c>
      <c r="W377" s="9"/>
      <c r="X377" s="48"/>
      <c r="Y377" s="9">
        <v>1</v>
      </c>
      <c r="Z377" s="48">
        <f>INDEX(table1,MATCH($K377,'Tham chiếu'!$A$3:$A$13,1),MATCH(DS!$L377,'Tham chiếu'!$B$2:$M$2,1))</f>
        <v>58</v>
      </c>
      <c r="AA377" s="9"/>
      <c r="AB377" s="50"/>
      <c r="AC377" s="9"/>
      <c r="AD377" s="73"/>
      <c r="AE377" s="9"/>
      <c r="AF377" s="74" t="str">
        <f>INDEX(table3,MATCH($K377,'Tham chiếu'!$A$29:$A$37,1),MATCH(DS!$L377,'Tham chiếu'!$B$28:$T$28,1))</f>
        <v>2C</v>
      </c>
      <c r="AG377" s="9">
        <v>1</v>
      </c>
      <c r="AH377" s="48">
        <f>INDEX(table5,MATCH($K377,'Tham chiếu'!$A$53:$A$61,1),MATCH(DS!$L377,'Tham chiếu'!$B$52:$T$52,1))</f>
        <v>3</v>
      </c>
      <c r="AI377" s="9">
        <v>1</v>
      </c>
      <c r="AJ377" s="48">
        <f>INDEX(table5,MATCH($K377,'Tham chiếu'!$A$53:$A$61,1),MATCH(DS!$L377,'Tham chiếu'!$B$52:$T$52,1))</f>
        <v>3</v>
      </c>
      <c r="AK377" s="9"/>
      <c r="AL377" s="48"/>
      <c r="AM377" s="9">
        <v>1</v>
      </c>
      <c r="AN377" s="50" t="str">
        <f>INDEX(table2,MATCH($K377,'Tham chiếu'!$A$17:$A$25,1),MATCH(DS!$L377,'Tham chiếu'!$B$16:$S$16,1))</f>
        <v>3A</v>
      </c>
      <c r="AO377" s="9"/>
      <c r="AP377" s="48"/>
      <c r="AQ377" s="9">
        <v>1</v>
      </c>
      <c r="AR377" s="77">
        <f>INDEX(table7,MATCH($K377,'Tham chiếu'!$A$78:$A$87,1),MATCH(DS!$L377,'Tham chiếu'!$B$77:$T$77,1))</f>
        <v>2</v>
      </c>
      <c r="AS377" s="9"/>
      <c r="AT377" s="48">
        <f>INDEX(table6,MATCH($K377,'Tham chiếu'!$A$65:$A$74,1),MATCH(DS!$L377,'Tham chiếu'!$B$64:$T$64,1))</f>
        <v>3</v>
      </c>
      <c r="AU377" s="57">
        <f t="shared" si="71"/>
        <v>1029000</v>
      </c>
      <c r="AV377" s="58">
        <v>2699000</v>
      </c>
      <c r="AW377" s="59" t="b">
        <f t="shared" si="77"/>
        <v>0</v>
      </c>
    </row>
    <row r="378" spans="1:49" ht="21" customHeight="1" x14ac:dyDescent="0.25">
      <c r="A378" s="3">
        <v>373</v>
      </c>
      <c r="B378" s="9" t="s">
        <v>123</v>
      </c>
      <c r="C378" s="9" t="s">
        <v>2445</v>
      </c>
      <c r="D378" s="9" t="s">
        <v>904</v>
      </c>
      <c r="E378" s="9" t="str">
        <f>C378&amp;" "&amp;D378</f>
        <v>Tạ Hoàng Phúc</v>
      </c>
      <c r="F378" s="9" t="b">
        <f>E378=E379</f>
        <v>0</v>
      </c>
      <c r="G378" s="9" t="s">
        <v>2437</v>
      </c>
      <c r="H378" s="9" t="str">
        <f>RIGHT(G378,4)</f>
        <v>2016</v>
      </c>
      <c r="I378" s="9" t="s">
        <v>18</v>
      </c>
      <c r="J378" s="9" t="str">
        <f>N378&amp;O378&amp;P378&amp;Q378&amp;R378</f>
        <v>2CI5</v>
      </c>
      <c r="K378" s="9">
        <v>130</v>
      </c>
      <c r="L378" s="9">
        <v>29</v>
      </c>
      <c r="M378" s="9" t="s">
        <v>99</v>
      </c>
      <c r="N378" s="9"/>
      <c r="O378" s="9" t="s">
        <v>501</v>
      </c>
      <c r="P378" s="9"/>
      <c r="Q378" s="9"/>
      <c r="R378" s="9"/>
      <c r="S378" s="9" t="s">
        <v>2894</v>
      </c>
      <c r="T378" s="9" t="s">
        <v>2895</v>
      </c>
      <c r="U378" s="9" t="s">
        <v>2896</v>
      </c>
      <c r="V378" s="30" t="s">
        <v>3947</v>
      </c>
      <c r="W378" s="48">
        <v>1</v>
      </c>
      <c r="X378" s="48">
        <f>INDEX(table1,MATCH($K378,'Tham chiếu'!$A$3:$A$13,1),MATCH(DS!$L378,'Tham chiếu'!$B$2:$M$2,1))</f>
        <v>55</v>
      </c>
      <c r="Y378" s="49">
        <v>1</v>
      </c>
      <c r="Z378" s="48">
        <f>INDEX(table1,MATCH($K378,'Tham chiếu'!$A$3:$A$13,1),MATCH(DS!$L378,'Tham chiếu'!$B$2:$M$2,1))</f>
        <v>55</v>
      </c>
      <c r="AA378" s="50">
        <v>1</v>
      </c>
      <c r="AB378" s="50" t="str">
        <f>INDEX(table2,MATCH($K378,'Tham chiếu'!$A$17:$A$25,1),MATCH(DS!$L378,'Tham chiếu'!$B$16:$S$16,1))</f>
        <v>3A</v>
      </c>
      <c r="AC378" s="53"/>
      <c r="AD378" s="73" t="str">
        <f>INDEX(table4,MATCH($K378,'Tham chiếu'!$A$41:$A$49,1),MATCH(DS!$L378,'Tham chiếu'!$B$40:$T$40,1))</f>
        <v>3A</v>
      </c>
      <c r="AE378" s="54">
        <v>1</v>
      </c>
      <c r="AF378" s="74" t="str">
        <f>INDEX(table3,MATCH($K378,'Tham chiếu'!$A$29:$A$37,1),MATCH(DS!$L378,'Tham chiếu'!$B$28:$T$28,1))</f>
        <v>3A</v>
      </c>
      <c r="AG378" s="48"/>
      <c r="AH378" s="48">
        <f>INDEX(table5,MATCH($K378,'Tham chiếu'!$A$53:$A$61,1),MATCH(DS!$L378,'Tham chiếu'!$B$52:$T$52,1))</f>
        <v>3</v>
      </c>
      <c r="AI378" s="49"/>
      <c r="AJ378" s="48">
        <f>INDEX(table5,MATCH($K378,'Tham chiếu'!$A$53:$A$61,1),MATCH(DS!$L378,'Tham chiếu'!$B$52:$T$52,1))</f>
        <v>3</v>
      </c>
      <c r="AK378" s="53"/>
      <c r="AL378" s="48">
        <f>INDEX(table5,MATCH($K378,'Tham chiếu'!$A$53:$A$61,1),MATCH(DS!$L378,'Tham chiếu'!$B$52:$T$52,1))</f>
        <v>3</v>
      </c>
      <c r="AM378" s="50"/>
      <c r="AN378" s="50" t="str">
        <f>INDEX(table2,MATCH($K378,'Tham chiếu'!$A$17:$A$25,1),MATCH(DS!$L378,'Tham chiếu'!$B$16:$S$16,1))</f>
        <v>3A</v>
      </c>
      <c r="AO378" s="54"/>
      <c r="AP378" s="48" t="str">
        <f>INDEX(table3,MATCH($K378,'Tham chiếu'!$A$29:$A$37,1),MATCH(DS!$L378,'Tham chiếu'!$B$28:$T$28,1))</f>
        <v>3A</v>
      </c>
      <c r="AQ378" s="48"/>
      <c r="AR378" s="77">
        <f>INDEX(table7,MATCH($K378,'Tham chiếu'!$A$78:$A$87,1),MATCH(DS!$L378,'Tham chiếu'!$B$77:$T$77,1))</f>
        <v>3</v>
      </c>
      <c r="AS378" s="49">
        <v>1</v>
      </c>
      <c r="AT378" s="48">
        <f>INDEX(table6,MATCH($K378,'Tham chiếu'!$A$65:$A$74,1),MATCH(DS!$L378,'Tham chiếu'!$B$64:$T$64,1))</f>
        <v>3</v>
      </c>
      <c r="AU378" s="57">
        <f t="shared" si="71"/>
        <v>1263000</v>
      </c>
      <c r="AV378" s="58">
        <v>763000</v>
      </c>
      <c r="AW378" s="59" t="b">
        <f t="shared" si="77"/>
        <v>0</v>
      </c>
    </row>
    <row r="379" spans="1:49" ht="27.6" customHeight="1" x14ac:dyDescent="0.25">
      <c r="A379" s="3">
        <v>374</v>
      </c>
      <c r="B379" s="9" t="s">
        <v>4620</v>
      </c>
      <c r="C379" s="9" t="s">
        <v>2133</v>
      </c>
      <c r="D379" s="9" t="s">
        <v>1084</v>
      </c>
      <c r="E379" s="9" t="s">
        <v>4739</v>
      </c>
      <c r="F379" s="9"/>
      <c r="G379" s="9" t="s">
        <v>4740</v>
      </c>
      <c r="H379" s="9" t="s">
        <v>4631</v>
      </c>
      <c r="I379" s="9" t="s">
        <v>18</v>
      </c>
      <c r="J379" s="9" t="s">
        <v>501</v>
      </c>
      <c r="K379" s="9">
        <v>132</v>
      </c>
      <c r="L379" s="9">
        <v>25</v>
      </c>
      <c r="M379" s="9" t="s">
        <v>99</v>
      </c>
      <c r="N379" s="9"/>
      <c r="O379" s="9" t="s">
        <v>501</v>
      </c>
      <c r="P379" s="9"/>
      <c r="Q379" s="9"/>
      <c r="R379" s="9"/>
      <c r="S379" s="9" t="s">
        <v>4741</v>
      </c>
      <c r="T379" s="9" t="s">
        <v>4742</v>
      </c>
      <c r="U379" s="9" t="s">
        <v>4743</v>
      </c>
      <c r="V379" s="61" t="s">
        <v>4744</v>
      </c>
      <c r="W379" s="9"/>
      <c r="X379" s="48"/>
      <c r="Y379" s="9"/>
      <c r="Z379" s="48"/>
      <c r="AA379" s="9">
        <v>2</v>
      </c>
      <c r="AB379" s="50" t="str">
        <f>INDEX(table2,MATCH($K379,'Tham chiếu'!$A$17:$A$25,1),MATCH(DS!$L379,'Tham chiếu'!$B$16:$S$16,1))</f>
        <v>2C</v>
      </c>
      <c r="AC379" s="9"/>
      <c r="AD379" s="73" t="str">
        <f>INDEX(table4,MATCH($K379,'Tham chiếu'!$A$41:$A$49,1),MATCH(DS!$L379,'Tham chiếu'!$B$40:$T$40,1))</f>
        <v>3A</v>
      </c>
      <c r="AE379" s="9">
        <v>2</v>
      </c>
      <c r="AF379" s="74" t="str">
        <f>INDEX(table3,MATCH($K379,'Tham chiếu'!$A$29:$A$37,1),MATCH(DS!$L379,'Tham chiếu'!$B$28:$T$28,1))</f>
        <v>3A</v>
      </c>
      <c r="AG379" s="9"/>
      <c r="AH379" s="48">
        <f>INDEX(table5,MATCH($K379,'Tham chiếu'!$A$53:$A$61,1),MATCH(DS!$L379,'Tham chiếu'!$B$52:$T$52,1))</f>
        <v>3</v>
      </c>
      <c r="AI379" s="9"/>
      <c r="AJ379" s="48">
        <f>INDEX(table5,MATCH($K379,'Tham chiếu'!$A$53:$A$61,1),MATCH(DS!$L379,'Tham chiếu'!$B$52:$T$52,1))</f>
        <v>3</v>
      </c>
      <c r="AK379" s="9"/>
      <c r="AL379" s="48">
        <f>INDEX(table5,MATCH($K379,'Tham chiếu'!$A$53:$A$61,1),MATCH(DS!$L379,'Tham chiếu'!$B$52:$T$52,1))</f>
        <v>3</v>
      </c>
      <c r="AM379" s="9"/>
      <c r="AN379" s="50" t="str">
        <f>INDEX(table2,MATCH($K379,'Tham chiếu'!$A$17:$A$25,1),MATCH(DS!$L379,'Tham chiếu'!$B$16:$S$16,1))</f>
        <v>2C</v>
      </c>
      <c r="AO379" s="9"/>
      <c r="AP379" s="48" t="str">
        <f>INDEX(table3,MATCH($K379,'Tham chiếu'!$A$29:$A$37,1),MATCH(DS!$L379,'Tham chiếu'!$B$28:$T$28,1))</f>
        <v>3A</v>
      </c>
      <c r="AQ379" s="9"/>
      <c r="AR379" s="77">
        <f>INDEX(table7,MATCH($K379,'Tham chiếu'!$A$78:$A$87,1),MATCH(DS!$L379,'Tham chiếu'!$B$77:$T$77,1))</f>
        <v>3</v>
      </c>
      <c r="AS379" s="9"/>
      <c r="AT379" s="48">
        <f>INDEX(table6,MATCH($K379,'Tham chiếu'!$A$65:$A$74,1),MATCH(DS!$L379,'Tham chiếu'!$B$64:$T$64,1))</f>
        <v>3</v>
      </c>
      <c r="AU379" s="57">
        <f t="shared" si="71"/>
        <v>986000</v>
      </c>
      <c r="AV379" s="58">
        <v>2718000</v>
      </c>
      <c r="AW379" s="59" t="b">
        <f t="shared" si="77"/>
        <v>0</v>
      </c>
    </row>
    <row r="380" spans="1:49" ht="27.6" customHeight="1" x14ac:dyDescent="0.25">
      <c r="A380" s="3">
        <v>375</v>
      </c>
      <c r="B380" s="9" t="s">
        <v>123</v>
      </c>
      <c r="C380" s="56" t="s">
        <v>2446</v>
      </c>
      <c r="D380" s="56" t="s">
        <v>295</v>
      </c>
      <c r="E380" s="9" t="str">
        <f t="shared" ref="E380:E409" si="78">C380&amp;" "&amp;D380</f>
        <v>Bùi Thanh Sơn</v>
      </c>
      <c r="F380" s="9" t="b">
        <f t="shared" ref="F380:F409" si="79">E380=E381</f>
        <v>0</v>
      </c>
      <c r="G380" s="56" t="s">
        <v>2450</v>
      </c>
      <c r="H380" s="56" t="str">
        <f t="shared" ref="H380:H399" si="80">RIGHT(G380,4)</f>
        <v>2016</v>
      </c>
      <c r="I380" s="56" t="s">
        <v>18</v>
      </c>
      <c r="J380" s="9" t="str">
        <f t="shared" ref="J380:J409" si="81">N380&amp;O380&amp;P380&amp;Q380&amp;R380</f>
        <v>2CI5</v>
      </c>
      <c r="K380" s="56">
        <v>137</v>
      </c>
      <c r="L380" s="56">
        <v>35</v>
      </c>
      <c r="M380" s="56" t="s">
        <v>99</v>
      </c>
      <c r="N380" s="56"/>
      <c r="O380" s="56" t="s">
        <v>501</v>
      </c>
      <c r="P380" s="56"/>
      <c r="Q380" s="56"/>
      <c r="R380" s="56"/>
      <c r="S380" s="56" t="s">
        <v>2897</v>
      </c>
      <c r="T380" s="56" t="s">
        <v>2898</v>
      </c>
      <c r="U380" s="56" t="s">
        <v>2899</v>
      </c>
      <c r="V380" s="64" t="s">
        <v>3948</v>
      </c>
      <c r="W380" s="56">
        <v>1</v>
      </c>
      <c r="X380" s="48">
        <f>INDEX(table1,MATCH($K38,'Tham chiếu'!$A$3:$A$13,1),MATCH(DS!$L38,'Tham chiếu'!$B$2:$M$2,1))</f>
        <v>50</v>
      </c>
      <c r="Y380" s="56">
        <v>1</v>
      </c>
      <c r="Z380" s="48">
        <f>INDEX(table1,MATCH($K380,'Tham chiếu'!$A$3:$A$13,1),MATCH(DS!$L380,'Tham chiếu'!$B$2:$M$2,1))</f>
        <v>60</v>
      </c>
      <c r="AA380" s="56">
        <v>2</v>
      </c>
      <c r="AB380" s="50" t="str">
        <f>INDEX(table2,MATCH($K380,'Tham chiếu'!$A$17:$A$25,1),MATCH(DS!$L380,'Tham chiếu'!$B$16:$S$16,1))</f>
        <v>4B</v>
      </c>
      <c r="AC380" s="56"/>
      <c r="AD380" s="73" t="str">
        <f>INDEX(table4,MATCH($K380,'Tham chiếu'!$A$41:$A$49,1),MATCH(DS!$L380,'Tham chiếu'!$B$40:$T$40,1))</f>
        <v>4B</v>
      </c>
      <c r="AE380" s="56">
        <v>2</v>
      </c>
      <c r="AF380" s="74" t="str">
        <f>INDEX(table3,MATCH($K380,'Tham chiếu'!$A$29:$A$37,1),MATCH(DS!$L380,'Tham chiếu'!$B$28:$T$28,1))</f>
        <v>4A</v>
      </c>
      <c r="AG380" s="56">
        <v>2</v>
      </c>
      <c r="AH380" s="48">
        <f>INDEX(table5,MATCH($K380,'Tham chiếu'!$A$53:$A$61,1),MATCH(DS!$L380,'Tham chiếu'!$B$52:$T$52,1))</f>
        <v>5</v>
      </c>
      <c r="AI380" s="56">
        <v>2</v>
      </c>
      <c r="AJ380" s="48">
        <f>INDEX(table5,MATCH($K380,'Tham chiếu'!$A$53:$A$61,1),MATCH(DS!$L380,'Tham chiếu'!$B$52:$T$52,1))</f>
        <v>5</v>
      </c>
      <c r="AK380" s="56">
        <v>2</v>
      </c>
      <c r="AL380" s="48">
        <f>INDEX(table5,MATCH($K380,'Tham chiếu'!$A$53:$A$61,1),MATCH(DS!$L380,'Tham chiếu'!$B$52:$T$52,1))</f>
        <v>5</v>
      </c>
      <c r="AM380" s="56"/>
      <c r="AN380" s="50" t="str">
        <f>INDEX(table2,MATCH($K380,'Tham chiếu'!$A$17:$A$25,1),MATCH(DS!$L380,'Tham chiếu'!$B$16:$S$16,1))</f>
        <v>4B</v>
      </c>
      <c r="AO380" s="56"/>
      <c r="AP380" s="48" t="str">
        <f>INDEX(table3,MATCH($K380,'Tham chiếu'!$A$29:$A$37,1),MATCH(DS!$L380,'Tham chiếu'!$B$28:$T$28,1))</f>
        <v>4A</v>
      </c>
      <c r="AQ380" s="48">
        <v>1</v>
      </c>
      <c r="AR380" s="77">
        <f>INDEX(table7,MATCH($K380,'Tham chiếu'!$A$78:$A$87,1),MATCH(DS!$L380,'Tham chiếu'!$B$77:$T$77,1))</f>
        <v>3</v>
      </c>
      <c r="AS380" s="56">
        <v>1</v>
      </c>
      <c r="AT380" s="48">
        <f>INDEX(table6,MATCH($K380,'Tham chiếu'!$A$65:$A$74,1),MATCH(DS!$L380,'Tham chiếu'!$B$64:$T$64,1))</f>
        <v>4</v>
      </c>
      <c r="AU380" s="57">
        <f t="shared" si="71"/>
        <v>3074000</v>
      </c>
      <c r="AV380" s="58">
        <v>1830000</v>
      </c>
      <c r="AW380" s="59" t="b">
        <f t="shared" si="77"/>
        <v>0</v>
      </c>
    </row>
    <row r="381" spans="1:49" ht="27.6" customHeight="1" x14ac:dyDescent="0.25">
      <c r="A381" s="3">
        <v>376</v>
      </c>
      <c r="B381" s="9" t="s">
        <v>123</v>
      </c>
      <c r="C381" s="9" t="s">
        <v>1569</v>
      </c>
      <c r="D381" s="9" t="s">
        <v>484</v>
      </c>
      <c r="E381" s="9" t="str">
        <f t="shared" si="78"/>
        <v>Nguyễn Ngọc Thanh Tâm</v>
      </c>
      <c r="F381" s="9" t="b">
        <f t="shared" si="79"/>
        <v>0</v>
      </c>
      <c r="G381" s="9" t="s">
        <v>1570</v>
      </c>
      <c r="H381" s="9" t="str">
        <f t="shared" si="80"/>
        <v>2016</v>
      </c>
      <c r="I381" s="9" t="s">
        <v>44</v>
      </c>
      <c r="J381" s="9" t="str">
        <f t="shared" si="81"/>
        <v>2CI5</v>
      </c>
      <c r="K381" s="48">
        <v>125</v>
      </c>
      <c r="L381" s="48">
        <v>24</v>
      </c>
      <c r="M381" s="9" t="s">
        <v>99</v>
      </c>
      <c r="N381" s="9"/>
      <c r="O381" s="9" t="s">
        <v>501</v>
      </c>
      <c r="P381" s="9"/>
      <c r="Q381" s="9"/>
      <c r="R381" s="9"/>
      <c r="S381" s="9" t="s">
        <v>1571</v>
      </c>
      <c r="T381" s="9" t="s">
        <v>1572</v>
      </c>
      <c r="U381" s="9" t="s">
        <v>1573</v>
      </c>
      <c r="V381" s="30" t="s">
        <v>3949</v>
      </c>
      <c r="W381" s="9">
        <v>1</v>
      </c>
      <c r="X381" s="48">
        <f>INDEX(table1,MATCH($K381,'Tham chiếu'!$A$3:$A$13,1),MATCH(DS!$L381,'Tham chiếu'!$B$2:$M$2,1))</f>
        <v>55</v>
      </c>
      <c r="Y381" s="9">
        <v>1</v>
      </c>
      <c r="Z381" s="48">
        <f>INDEX(table1,MATCH($K381,'Tham chiếu'!$A$3:$A$13,1),MATCH(DS!$L381,'Tham chiếu'!$B$2:$M$2,1))</f>
        <v>55</v>
      </c>
      <c r="AA381" s="9"/>
      <c r="AB381" s="50"/>
      <c r="AC381" s="9"/>
      <c r="AD381" s="73"/>
      <c r="AE381" s="9"/>
      <c r="AF381" s="74"/>
      <c r="AG381" s="9"/>
      <c r="AH381" s="48"/>
      <c r="AI381" s="9">
        <v>1</v>
      </c>
      <c r="AJ381" s="48">
        <f>INDEX(table5,MATCH($K381,'Tham chiếu'!$A$53:$A$61,1),MATCH(DS!$L381,'Tham chiếu'!$B$52:$T$52,1))</f>
        <v>3</v>
      </c>
      <c r="AK381" s="9"/>
      <c r="AL381" s="48"/>
      <c r="AM381" s="9"/>
      <c r="AN381" s="50"/>
      <c r="AO381" s="9"/>
      <c r="AP381" s="48"/>
      <c r="AQ381" s="48">
        <v>1</v>
      </c>
      <c r="AR381" s="77">
        <f>INDEX(table7,MATCH($K381,'Tham chiếu'!$A$78:$A$87,1),MATCH(DS!$L381,'Tham chiếu'!$B$77:$T$77,1))</f>
        <v>2</v>
      </c>
      <c r="AS381" s="9"/>
      <c r="AT381" s="48"/>
      <c r="AU381" s="57">
        <f t="shared" si="71"/>
        <v>864000</v>
      </c>
      <c r="AV381" s="58">
        <v>690000</v>
      </c>
      <c r="AW381" s="59" t="b">
        <f t="shared" si="77"/>
        <v>0</v>
      </c>
    </row>
    <row r="382" spans="1:49" ht="27.6" customHeight="1" x14ac:dyDescent="0.25">
      <c r="A382" s="3">
        <v>377</v>
      </c>
      <c r="B382" s="9" t="s">
        <v>123</v>
      </c>
      <c r="C382" s="9" t="s">
        <v>498</v>
      </c>
      <c r="D382" s="9" t="s">
        <v>499</v>
      </c>
      <c r="E382" s="9" t="str">
        <f t="shared" si="78"/>
        <v>HÀ KHÁNH VY</v>
      </c>
      <c r="F382" s="9" t="b">
        <f t="shared" si="79"/>
        <v>0</v>
      </c>
      <c r="G382" s="9" t="s">
        <v>500</v>
      </c>
      <c r="H382" s="9" t="str">
        <f t="shared" si="80"/>
        <v>2016</v>
      </c>
      <c r="I382" s="9" t="s">
        <v>44</v>
      </c>
      <c r="J382" s="9" t="str">
        <f t="shared" si="81"/>
        <v>2CI5</v>
      </c>
      <c r="K382" s="48">
        <v>128</v>
      </c>
      <c r="L382" s="48">
        <v>29</v>
      </c>
      <c r="M382" s="9" t="s">
        <v>99</v>
      </c>
      <c r="N382" s="9"/>
      <c r="O382" s="9" t="s">
        <v>501</v>
      </c>
      <c r="P382" s="9"/>
      <c r="Q382" s="9"/>
      <c r="R382" s="9"/>
      <c r="S382" s="9" t="s">
        <v>502</v>
      </c>
      <c r="T382" s="9" t="s">
        <v>503</v>
      </c>
      <c r="U382" s="9" t="s">
        <v>504</v>
      </c>
      <c r="V382" s="30" t="s">
        <v>3950</v>
      </c>
      <c r="W382" s="9">
        <v>1</v>
      </c>
      <c r="X382" s="48">
        <f>INDEX(table1,MATCH($K382,'Tham chiếu'!$A$3:$A$13,1),MATCH(DS!$L382,'Tham chiếu'!$B$2:$M$2,1))</f>
        <v>55</v>
      </c>
      <c r="Y382" s="9">
        <v>1</v>
      </c>
      <c r="Z382" s="48">
        <f>INDEX(table1,MATCH($K382,'Tham chiếu'!$A$3:$A$13,1),MATCH(DS!$L382,'Tham chiếu'!$B$2:$M$2,1))</f>
        <v>55</v>
      </c>
      <c r="AA382" s="9"/>
      <c r="AB382" s="50"/>
      <c r="AC382" s="9">
        <v>3</v>
      </c>
      <c r="AD382" s="73" t="str">
        <f>INDEX(table4,MATCH($K382,'Tham chiếu'!$A$41:$A$49,1),MATCH(DS!$L382,'Tham chiếu'!$B$40:$T$40,1))</f>
        <v>3A</v>
      </c>
      <c r="AE382" s="9"/>
      <c r="AF382" s="74"/>
      <c r="AG382" s="9">
        <v>2</v>
      </c>
      <c r="AH382" s="48">
        <f>INDEX(table5,MATCH($K382,'Tham chiếu'!$A$53:$A$61,1),MATCH(DS!$L382,'Tham chiếu'!$B$52:$T$52,1))</f>
        <v>3</v>
      </c>
      <c r="AI382" s="9">
        <v>3</v>
      </c>
      <c r="AJ382" s="48">
        <f>INDEX(table5,MATCH($K382,'Tham chiếu'!$A$53:$A$61,1),MATCH(DS!$L382,'Tham chiếu'!$B$52:$T$52,1))</f>
        <v>3</v>
      </c>
      <c r="AK382" s="9">
        <v>1</v>
      </c>
      <c r="AL382" s="48">
        <f>INDEX(table5,MATCH($K382,'Tham chiếu'!$A$53:$A$61,1),MATCH(DS!$L382,'Tham chiếu'!$B$52:$T$52,1))</f>
        <v>3</v>
      </c>
      <c r="AM382" s="9"/>
      <c r="AN382" s="50"/>
      <c r="AO382" s="9"/>
      <c r="AP382" s="48"/>
      <c r="AQ382" s="48">
        <v>1</v>
      </c>
      <c r="AR382" s="77">
        <f>INDEX(table7,MATCH($K382,'Tham chiếu'!$A$78:$A$87,1),MATCH(DS!$L382,'Tham chiếu'!$B$77:$T$77,1))</f>
        <v>2</v>
      </c>
      <c r="AS382" s="9"/>
      <c r="AT382" s="48"/>
      <c r="AU382" s="57">
        <f t="shared" si="71"/>
        <v>2311000</v>
      </c>
      <c r="AV382" s="58">
        <v>2352000</v>
      </c>
      <c r="AW382" s="59" t="b">
        <f t="shared" si="77"/>
        <v>0</v>
      </c>
    </row>
    <row r="383" spans="1:49" ht="27.6" customHeight="1" x14ac:dyDescent="0.25">
      <c r="A383" s="3">
        <v>378</v>
      </c>
      <c r="B383" s="9" t="s">
        <v>16</v>
      </c>
      <c r="C383" s="9" t="s">
        <v>1837</v>
      </c>
      <c r="D383" s="9" t="s">
        <v>166</v>
      </c>
      <c r="E383" s="9" t="str">
        <f t="shared" si="78"/>
        <v>Cao Phương Anh</v>
      </c>
      <c r="F383" s="9" t="b">
        <f t="shared" si="79"/>
        <v>0</v>
      </c>
      <c r="G383" s="9" t="s">
        <v>1838</v>
      </c>
      <c r="H383" s="9" t="str">
        <f t="shared" si="80"/>
        <v>2016</v>
      </c>
      <c r="I383" s="9" t="s">
        <v>44</v>
      </c>
      <c r="J383" s="9" t="str">
        <f t="shared" si="81"/>
        <v>2CI6</v>
      </c>
      <c r="K383" s="48">
        <v>125</v>
      </c>
      <c r="L383" s="48">
        <v>24</v>
      </c>
      <c r="M383" s="9" t="s">
        <v>99</v>
      </c>
      <c r="N383" s="9"/>
      <c r="O383" s="9" t="s">
        <v>859</v>
      </c>
      <c r="P383" s="9"/>
      <c r="Q383" s="9"/>
      <c r="R383" s="9"/>
      <c r="S383" s="9" t="s">
        <v>1839</v>
      </c>
      <c r="T383" s="9" t="s">
        <v>1840</v>
      </c>
      <c r="U383" s="9" t="s">
        <v>1841</v>
      </c>
      <c r="V383" s="30" t="s">
        <v>3900</v>
      </c>
      <c r="W383" s="9"/>
      <c r="X383" s="48"/>
      <c r="Y383" s="9">
        <v>1</v>
      </c>
      <c r="Z383" s="48">
        <f>INDEX(table1,MATCH($K383,'Tham chiếu'!$A$3:$A$13,1),MATCH(DS!$L383,'Tham chiếu'!$B$2:$M$2,1))</f>
        <v>55</v>
      </c>
      <c r="AA383" s="9"/>
      <c r="AB383" s="50"/>
      <c r="AC383" s="9"/>
      <c r="AD383" s="73"/>
      <c r="AE383" s="9"/>
      <c r="AF383" s="74"/>
      <c r="AG383" s="9"/>
      <c r="AH383" s="48"/>
      <c r="AI383" s="9"/>
      <c r="AJ383" s="48"/>
      <c r="AK383" s="9"/>
      <c r="AL383" s="48"/>
      <c r="AM383" s="9"/>
      <c r="AN383" s="50"/>
      <c r="AO383" s="9"/>
      <c r="AP383" s="48"/>
      <c r="AQ383" s="48"/>
      <c r="AR383" s="77"/>
      <c r="AS383" s="9"/>
      <c r="AT383" s="48"/>
      <c r="AU383" s="57">
        <f t="shared" si="71"/>
        <v>200000</v>
      </c>
      <c r="AV383" s="58">
        <v>2731000</v>
      </c>
      <c r="AW383" s="59" t="b">
        <f t="shared" si="77"/>
        <v>0</v>
      </c>
    </row>
    <row r="384" spans="1:49" ht="27.6" customHeight="1" x14ac:dyDescent="0.25">
      <c r="A384" s="3">
        <v>379</v>
      </c>
      <c r="B384" s="9" t="s">
        <v>123</v>
      </c>
      <c r="C384" s="9" t="s">
        <v>2451</v>
      </c>
      <c r="D384" s="9" t="s">
        <v>166</v>
      </c>
      <c r="E384" s="9" t="str">
        <f t="shared" si="78"/>
        <v>Hà Phạm Duy Anh</v>
      </c>
      <c r="F384" s="9" t="b">
        <f t="shared" si="79"/>
        <v>0</v>
      </c>
      <c r="G384" s="9" t="s">
        <v>307</v>
      </c>
      <c r="H384" s="9" t="str">
        <f t="shared" si="80"/>
        <v>2016</v>
      </c>
      <c r="I384" s="9" t="s">
        <v>18</v>
      </c>
      <c r="J384" s="9" t="str">
        <f t="shared" si="81"/>
        <v>2CI6</v>
      </c>
      <c r="K384" s="9">
        <v>126</v>
      </c>
      <c r="L384" s="9">
        <v>29</v>
      </c>
      <c r="M384" s="9" t="s">
        <v>99</v>
      </c>
      <c r="N384" s="9"/>
      <c r="O384" s="9" t="s">
        <v>859</v>
      </c>
      <c r="P384" s="9"/>
      <c r="Q384" s="9"/>
      <c r="R384" s="9"/>
      <c r="S384" s="9" t="s">
        <v>1896</v>
      </c>
      <c r="T384" s="9" t="s">
        <v>1897</v>
      </c>
      <c r="U384" s="9" t="s">
        <v>1898</v>
      </c>
      <c r="V384" s="30" t="s">
        <v>3951</v>
      </c>
      <c r="W384" s="48">
        <v>1</v>
      </c>
      <c r="X384" s="48">
        <f>INDEX(table1,MATCH($K384,'Tham chiếu'!$A$3:$A$13,1),MATCH(DS!$L384,'Tham chiếu'!$B$2:$M$2,1))</f>
        <v>55</v>
      </c>
      <c r="Y384" s="49">
        <v>1</v>
      </c>
      <c r="Z384" s="48">
        <f>INDEX(table1,MATCH($K384,'Tham chiếu'!$A$3:$A$13,1),MATCH(DS!$L384,'Tham chiếu'!$B$2:$M$2,1))</f>
        <v>55</v>
      </c>
      <c r="AA384" s="50"/>
      <c r="AB384" s="50"/>
      <c r="AC384" s="53"/>
      <c r="AD384" s="73"/>
      <c r="AE384" s="54">
        <v>1</v>
      </c>
      <c r="AF384" s="74" t="str">
        <f>INDEX(table3,MATCH($K384,'Tham chiếu'!$A$29:$A$37,1),MATCH(DS!$L384,'Tham chiếu'!$B$28:$T$28,1))</f>
        <v>3A</v>
      </c>
      <c r="AG384" s="48"/>
      <c r="AH384" s="48"/>
      <c r="AI384" s="49"/>
      <c r="AJ384" s="48"/>
      <c r="AK384" s="53"/>
      <c r="AL384" s="48"/>
      <c r="AM384" s="50"/>
      <c r="AN384" s="50"/>
      <c r="AO384" s="54"/>
      <c r="AP384" s="48"/>
      <c r="AQ384" s="48">
        <v>1</v>
      </c>
      <c r="AR384" s="77">
        <f>INDEX(table7,MATCH($K384,'Tham chiếu'!$A$78:$A$87,1),MATCH(DS!$L384,'Tham chiếu'!$B$77:$T$77,1))</f>
        <v>2</v>
      </c>
      <c r="AS384" s="49">
        <v>1</v>
      </c>
      <c r="AT384" s="48">
        <f>INDEX(table6,MATCH($K384,'Tham chiếu'!$A$65:$A$74,1),MATCH(DS!$L384,'Tham chiếu'!$B$64:$T$64,1))</f>
        <v>3</v>
      </c>
      <c r="AU384" s="57">
        <f t="shared" si="71"/>
        <v>1265000</v>
      </c>
      <c r="AV384" s="58">
        <v>1009000</v>
      </c>
      <c r="AW384" s="59" t="b">
        <f t="shared" si="77"/>
        <v>0</v>
      </c>
    </row>
    <row r="385" spans="1:49" ht="27.6" customHeight="1" x14ac:dyDescent="0.25">
      <c r="A385" s="3">
        <v>380</v>
      </c>
      <c r="B385" s="9" t="s">
        <v>123</v>
      </c>
      <c r="C385" s="60" t="s">
        <v>33</v>
      </c>
      <c r="D385" s="60" t="s">
        <v>1591</v>
      </c>
      <c r="E385" s="9" t="str">
        <f t="shared" si="78"/>
        <v>Nguyễn Đức Kiên</v>
      </c>
      <c r="F385" s="9" t="b">
        <f t="shared" si="79"/>
        <v>0</v>
      </c>
      <c r="G385" s="9" t="s">
        <v>1592</v>
      </c>
      <c r="H385" s="9" t="str">
        <f t="shared" si="80"/>
        <v>2016</v>
      </c>
      <c r="I385" s="9" t="s">
        <v>18</v>
      </c>
      <c r="J385" s="9" t="str">
        <f t="shared" si="81"/>
        <v>2CI6</v>
      </c>
      <c r="K385" s="48">
        <v>132</v>
      </c>
      <c r="L385" s="48">
        <v>28</v>
      </c>
      <c r="M385" s="9" t="s">
        <v>99</v>
      </c>
      <c r="N385" s="9"/>
      <c r="O385" s="9" t="s">
        <v>859</v>
      </c>
      <c r="P385" s="9"/>
      <c r="Q385" s="9"/>
      <c r="R385" s="9"/>
      <c r="S385" s="9" t="s">
        <v>1593</v>
      </c>
      <c r="T385" s="9" t="s">
        <v>1594</v>
      </c>
      <c r="U385" s="9" t="s">
        <v>1595</v>
      </c>
      <c r="V385" s="30" t="s">
        <v>4321</v>
      </c>
      <c r="W385" s="9">
        <v>1</v>
      </c>
      <c r="X385" s="48">
        <f>INDEX(table1,MATCH($K385,'Tham chiếu'!$A$3:$A$13,1),MATCH(DS!$L385,'Tham chiếu'!$B$2:$M$2,1))</f>
        <v>55</v>
      </c>
      <c r="Y385" s="9">
        <v>1</v>
      </c>
      <c r="Z385" s="48">
        <f>INDEX(table1,MATCH($K385,'Tham chiếu'!$A$3:$A$13,1),MATCH(DS!$L385,'Tham chiếu'!$B$2:$M$2,1))</f>
        <v>55</v>
      </c>
      <c r="AA385" s="9">
        <v>1</v>
      </c>
      <c r="AB385" s="50" t="str">
        <f>INDEX(table2,MATCH($K385,'Tham chiếu'!$A$17:$A$25,1),MATCH(DS!$L385,'Tham chiếu'!$B$16:$S$16,1))</f>
        <v>3A</v>
      </c>
      <c r="AC385" s="9"/>
      <c r="AD385" s="73" t="str">
        <f>INDEX(table4,MATCH($K385,'Tham chiếu'!$A$41:$A$49,1),MATCH(DS!$L385,'Tham chiếu'!$B$40:$T$40,1))</f>
        <v>3A</v>
      </c>
      <c r="AE385" s="9"/>
      <c r="AF385" s="74"/>
      <c r="AG385" s="9"/>
      <c r="AH385" s="48">
        <f>INDEX(table5,MATCH($K385,'Tham chiếu'!$A$53:$A$61,1),MATCH(DS!$L385,'Tham chiếu'!$B$52:$T$52,1))</f>
        <v>3</v>
      </c>
      <c r="AI385" s="9"/>
      <c r="AJ385" s="48">
        <f>INDEX(table5,MATCH($K385,'Tham chiếu'!$A$53:$A$61,1),MATCH(DS!$L385,'Tham chiếu'!$B$52:$T$52,1))</f>
        <v>3</v>
      </c>
      <c r="AK385" s="9"/>
      <c r="AL385" s="48">
        <f>INDEX(table5,MATCH($K385,'Tham chiếu'!$A$53:$A$61,1),MATCH(DS!$L385,'Tham chiếu'!$B$52:$T$52,1))</f>
        <v>3</v>
      </c>
      <c r="AM385" s="9"/>
      <c r="AN385" s="50" t="str">
        <f>INDEX(table2,MATCH($K385,'Tham chiếu'!$A$17:$A$25,1),MATCH(DS!$L385,'Tham chiếu'!$B$16:$S$16,1))</f>
        <v>3A</v>
      </c>
      <c r="AO385" s="9"/>
      <c r="AP385" s="48" t="str">
        <f>INDEX(table3,MATCH($K385,'Tham chiếu'!$A$29:$A$37,1),MATCH(DS!$L385,'Tham chiếu'!$B$28:$T$28,1))</f>
        <v>3A</v>
      </c>
      <c r="AQ385" s="48"/>
      <c r="AR385" s="77">
        <f>INDEX(table7,MATCH($K385,'Tham chiếu'!$A$78:$A$87,1),MATCH(DS!$L385,'Tham chiếu'!$B$77:$T$77,1))</f>
        <v>3</v>
      </c>
      <c r="AS385" s="9"/>
      <c r="AT385" s="48"/>
      <c r="AU385" s="57">
        <f t="shared" si="71"/>
        <v>678000</v>
      </c>
      <c r="AV385" s="58">
        <v>1954000</v>
      </c>
      <c r="AW385" s="59" t="b">
        <f t="shared" si="77"/>
        <v>0</v>
      </c>
    </row>
    <row r="386" spans="1:49" ht="27.6" customHeight="1" x14ac:dyDescent="0.25">
      <c r="A386" s="3">
        <v>381</v>
      </c>
      <c r="B386" s="9" t="s">
        <v>123</v>
      </c>
      <c r="C386" s="9" t="s">
        <v>857</v>
      </c>
      <c r="D386" s="9" t="s">
        <v>64</v>
      </c>
      <c r="E386" s="9" t="str">
        <f t="shared" si="78"/>
        <v>Nguyễn Phan Anh Khoa</v>
      </c>
      <c r="F386" s="9" t="b">
        <f t="shared" si="79"/>
        <v>0</v>
      </c>
      <c r="G386" s="9" t="s">
        <v>858</v>
      </c>
      <c r="H386" s="9" t="str">
        <f t="shared" si="80"/>
        <v>2016</v>
      </c>
      <c r="I386" s="9" t="s">
        <v>18</v>
      </c>
      <c r="J386" s="9" t="str">
        <f t="shared" si="81"/>
        <v>2CI6</v>
      </c>
      <c r="K386" s="48">
        <v>130</v>
      </c>
      <c r="L386" s="48">
        <v>25</v>
      </c>
      <c r="M386" s="9" t="s">
        <v>99</v>
      </c>
      <c r="N386" s="9"/>
      <c r="O386" s="9" t="s">
        <v>859</v>
      </c>
      <c r="P386" s="9"/>
      <c r="Q386" s="9"/>
      <c r="R386" s="9"/>
      <c r="S386" s="9" t="s">
        <v>860</v>
      </c>
      <c r="T386" s="9" t="s">
        <v>861</v>
      </c>
      <c r="U386" s="9" t="s">
        <v>862</v>
      </c>
      <c r="V386" s="30" t="s">
        <v>3952</v>
      </c>
      <c r="W386" s="9"/>
      <c r="X386" s="48"/>
      <c r="Y386" s="9"/>
      <c r="Z386" s="48"/>
      <c r="AA386" s="9">
        <v>1</v>
      </c>
      <c r="AB386" s="50" t="str">
        <f>INDEX(table2,MATCH($K386,'Tham chiếu'!$A$17:$A$25,1),MATCH(DS!$L386,'Tham chiếu'!$B$16:$S$16,1))</f>
        <v>2C</v>
      </c>
      <c r="AC386" s="9"/>
      <c r="AD386" s="73" t="str">
        <f>INDEX(table4,MATCH($K386,'Tham chiếu'!$A$41:$A$49,1),MATCH(DS!$L386,'Tham chiếu'!$B$40:$T$40,1))</f>
        <v>3A</v>
      </c>
      <c r="AE386" s="9">
        <v>1</v>
      </c>
      <c r="AF386" s="74" t="str">
        <f>INDEX(table3,MATCH($K386,'Tham chiếu'!$A$29:$A$37,1),MATCH(DS!$L386,'Tham chiếu'!$B$28:$T$28,1))</f>
        <v>3A</v>
      </c>
      <c r="AG386" s="9"/>
      <c r="AH386" s="48">
        <f>INDEX(table5,MATCH($K386,'Tham chiếu'!$A$53:$A$61,1),MATCH(DS!$L386,'Tham chiếu'!$B$52:$T$52,1))</f>
        <v>3</v>
      </c>
      <c r="AI386" s="9"/>
      <c r="AJ386" s="48">
        <f>INDEX(table5,MATCH($K386,'Tham chiếu'!$A$53:$A$61,1),MATCH(DS!$L386,'Tham chiếu'!$B$52:$T$52,1))</f>
        <v>3</v>
      </c>
      <c r="AK386" s="9"/>
      <c r="AL386" s="48">
        <f>INDEX(table5,MATCH($K386,'Tham chiếu'!$A$53:$A$61,1),MATCH(DS!$L386,'Tham chiếu'!$B$52:$T$52,1))</f>
        <v>3</v>
      </c>
      <c r="AM386" s="9"/>
      <c r="AN386" s="50" t="str">
        <f>INDEX(table2,MATCH($K386,'Tham chiếu'!$A$17:$A$25,1),MATCH(DS!$L386,'Tham chiếu'!$B$16:$S$16,1))</f>
        <v>2C</v>
      </c>
      <c r="AO386" s="9"/>
      <c r="AP386" s="48" t="str">
        <f>INDEX(table3,MATCH($K386,'Tham chiếu'!$A$29:$A$37,1),MATCH(DS!$L386,'Tham chiếu'!$B$28:$T$28,1))</f>
        <v>3A</v>
      </c>
      <c r="AQ386" s="48"/>
      <c r="AR386" s="77">
        <f>INDEX(table7,MATCH($K386,'Tham chiếu'!$A$78:$A$87,1),MATCH(DS!$L386,'Tham chiếu'!$B$77:$T$77,1))</f>
        <v>3</v>
      </c>
      <c r="AS386" s="9"/>
      <c r="AT386" s="48"/>
      <c r="AU386" s="57">
        <f t="shared" si="71"/>
        <v>493000</v>
      </c>
      <c r="AV386" s="58">
        <v>1748000</v>
      </c>
      <c r="AW386" s="59" t="b">
        <f t="shared" si="77"/>
        <v>0</v>
      </c>
    </row>
    <row r="387" spans="1:49" ht="27.6" customHeight="1" x14ac:dyDescent="0.25">
      <c r="A387" s="3">
        <v>382</v>
      </c>
      <c r="B387" s="9" t="s">
        <v>123</v>
      </c>
      <c r="C387" s="9" t="s">
        <v>2274</v>
      </c>
      <c r="D387" s="9" t="s">
        <v>2452</v>
      </c>
      <c r="E387" s="9" t="str">
        <f t="shared" si="78"/>
        <v>Nguyễn Phạm Hà Mi</v>
      </c>
      <c r="F387" s="9" t="b">
        <f t="shared" si="79"/>
        <v>0</v>
      </c>
      <c r="G387" s="9" t="s">
        <v>2448</v>
      </c>
      <c r="H387" s="9" t="str">
        <f t="shared" si="80"/>
        <v>2016</v>
      </c>
      <c r="I387" s="9" t="s">
        <v>44</v>
      </c>
      <c r="J387" s="9" t="str">
        <f t="shared" si="81"/>
        <v>2CI6</v>
      </c>
      <c r="K387" s="9">
        <v>132</v>
      </c>
      <c r="L387" s="9">
        <v>35</v>
      </c>
      <c r="M387" s="9" t="s">
        <v>99</v>
      </c>
      <c r="N387" s="9"/>
      <c r="O387" s="9" t="s">
        <v>859</v>
      </c>
      <c r="P387" s="9"/>
      <c r="Q387" s="9"/>
      <c r="R387" s="9"/>
      <c r="S387" s="9" t="s">
        <v>2900</v>
      </c>
      <c r="T387" s="9" t="s">
        <v>2901</v>
      </c>
      <c r="U387" s="9" t="s">
        <v>2902</v>
      </c>
      <c r="V387" s="30" t="s">
        <v>3953</v>
      </c>
      <c r="W387" s="48">
        <v>1</v>
      </c>
      <c r="X387" s="48">
        <f>INDEX(table1,MATCH($K387,'Tham chiếu'!$A$3:$A$13,1),MATCH(DS!$L387,'Tham chiếu'!$B$2:$M$2,1))</f>
        <v>60</v>
      </c>
      <c r="Y387" s="49">
        <v>1</v>
      </c>
      <c r="Z387" s="48">
        <f>INDEX(table1,MATCH($K387,'Tham chiếu'!$A$3:$A$13,1),MATCH(DS!$L387,'Tham chiếu'!$B$2:$M$2,1))</f>
        <v>60</v>
      </c>
      <c r="AA387" s="50"/>
      <c r="AB387" s="50"/>
      <c r="AC387" s="53"/>
      <c r="AD387" s="73"/>
      <c r="AE387" s="54"/>
      <c r="AF387" s="74"/>
      <c r="AG387" s="48">
        <v>1</v>
      </c>
      <c r="AH387" s="48">
        <f>INDEX(table5,MATCH($K387,'Tham chiếu'!$A$53:$A$61,1),MATCH(DS!$L387,'Tham chiếu'!$B$52:$T$52,1))</f>
        <v>5</v>
      </c>
      <c r="AI387" s="49">
        <v>1</v>
      </c>
      <c r="AJ387" s="48">
        <f>INDEX(table5,MATCH($K387,'Tham chiếu'!$A$53:$A$61,1),MATCH(DS!$L387,'Tham chiếu'!$B$52:$T$52,1))</f>
        <v>5</v>
      </c>
      <c r="AK387" s="53">
        <v>1</v>
      </c>
      <c r="AL387" s="48">
        <f>INDEX(table5,MATCH($K387,'Tham chiếu'!$A$53:$A$61,1),MATCH(DS!$L387,'Tham chiếu'!$B$52:$T$52,1))</f>
        <v>5</v>
      </c>
      <c r="AM387" s="50">
        <v>1</v>
      </c>
      <c r="AN387" s="50" t="str">
        <f>INDEX(table2,MATCH($K387,'Tham chiếu'!$A$17:$A$25,1),MATCH(DS!$L387,'Tham chiếu'!$B$16:$S$16,1))</f>
        <v>4B</v>
      </c>
      <c r="AO387" s="54"/>
      <c r="AP387" s="48"/>
      <c r="AQ387" s="48"/>
      <c r="AR387" s="77"/>
      <c r="AS387" s="49"/>
      <c r="AT387" s="48"/>
      <c r="AU387" s="57">
        <f t="shared" si="71"/>
        <v>1089000</v>
      </c>
      <c r="AV387" s="58">
        <v>520000</v>
      </c>
      <c r="AW387" s="59" t="b">
        <f t="shared" si="77"/>
        <v>0</v>
      </c>
    </row>
    <row r="388" spans="1:49" ht="27.6" customHeight="1" x14ac:dyDescent="0.25">
      <c r="A388" s="3">
        <v>383</v>
      </c>
      <c r="B388" s="9" t="s">
        <v>123</v>
      </c>
      <c r="C388" s="9" t="s">
        <v>33</v>
      </c>
      <c r="D388" s="9" t="s">
        <v>34</v>
      </c>
      <c r="E388" s="9" t="str">
        <f t="shared" si="78"/>
        <v>Nguyễn Đức Minh</v>
      </c>
      <c r="F388" s="9" t="b">
        <f t="shared" si="79"/>
        <v>0</v>
      </c>
      <c r="G388" s="9" t="s">
        <v>35</v>
      </c>
      <c r="H388" s="9" t="str">
        <f t="shared" si="80"/>
        <v>2016</v>
      </c>
      <c r="I388" s="9" t="s">
        <v>18</v>
      </c>
      <c r="J388" s="9" t="str">
        <f t="shared" si="81"/>
        <v>2CI6</v>
      </c>
      <c r="K388" s="48">
        <v>135</v>
      </c>
      <c r="L388" s="48">
        <v>25</v>
      </c>
      <c r="M388" s="9" t="s">
        <v>99</v>
      </c>
      <c r="N388" s="9"/>
      <c r="O388" s="9" t="s">
        <v>859</v>
      </c>
      <c r="P388" s="9"/>
      <c r="Q388" s="9"/>
      <c r="R388" s="9"/>
      <c r="S388" s="9" t="s">
        <v>38</v>
      </c>
      <c r="T388" s="9" t="s">
        <v>39</v>
      </c>
      <c r="U388" s="9" t="s">
        <v>40</v>
      </c>
      <c r="V388" s="30" t="s">
        <v>3954</v>
      </c>
      <c r="W388" s="9"/>
      <c r="X388" s="48"/>
      <c r="Y388" s="9">
        <v>2</v>
      </c>
      <c r="Z388" s="48">
        <f>INDEX(table1,MATCH($K388,'Tham chiếu'!$A$3:$A$13,1),MATCH(DS!$L388,'Tham chiếu'!$B$2:$M$2,1))</f>
        <v>58</v>
      </c>
      <c r="AA388" s="9">
        <v>2</v>
      </c>
      <c r="AB388" s="50" t="str">
        <f>INDEX(table2,MATCH($K388,'Tham chiếu'!$A$17:$A$25,1),MATCH(DS!$L388,'Tham chiếu'!$B$16:$S$16,1))</f>
        <v>2C</v>
      </c>
      <c r="AC388" s="9"/>
      <c r="AD388" s="73" t="str">
        <f>INDEX(table4,MATCH($K388,'Tham chiếu'!$A$41:$A$49,1),MATCH(DS!$L388,'Tham chiếu'!$B$40:$T$40,1))</f>
        <v>3A</v>
      </c>
      <c r="AE388" s="9">
        <v>1</v>
      </c>
      <c r="AF388" s="74" t="str">
        <f>INDEX(table3,MATCH($K388,'Tham chiếu'!$A$29:$A$37,1),MATCH(DS!$L388,'Tham chiếu'!$B$28:$T$28,1))</f>
        <v>3A</v>
      </c>
      <c r="AG388" s="9"/>
      <c r="AH388" s="48">
        <f>INDEX(table5,MATCH($K388,'Tham chiếu'!$A$53:$A$61,1),MATCH(DS!$L388,'Tham chiếu'!$B$52:$T$52,1))</f>
        <v>3</v>
      </c>
      <c r="AI388" s="9"/>
      <c r="AJ388" s="48">
        <f>INDEX(table5,MATCH($K388,'Tham chiếu'!$A$53:$A$61,1),MATCH(DS!$L388,'Tham chiếu'!$B$52:$T$52,1))</f>
        <v>3</v>
      </c>
      <c r="AK388" s="9">
        <v>1</v>
      </c>
      <c r="AL388" s="48">
        <f>INDEX(table5,MATCH($K388,'Tham chiếu'!$A$53:$A$61,1),MATCH(DS!$L388,'Tham chiếu'!$B$52:$T$52,1))</f>
        <v>3</v>
      </c>
      <c r="AM388" s="9">
        <v>1</v>
      </c>
      <c r="AN388" s="50" t="str">
        <f>INDEX(table2,MATCH($K388,'Tham chiếu'!$A$17:$A$25,1),MATCH(DS!$L388,'Tham chiếu'!$B$16:$S$16,1))</f>
        <v>2C</v>
      </c>
      <c r="AO388" s="9">
        <v>1</v>
      </c>
      <c r="AP388" s="48" t="str">
        <f>INDEX(table3,MATCH($K388,'Tham chiếu'!$A$29:$A$37,1),MATCH(DS!$L388,'Tham chiếu'!$B$28:$T$28,1))</f>
        <v>3A</v>
      </c>
      <c r="AQ388" s="48"/>
      <c r="AR388" s="77">
        <f>INDEX(table7,MATCH($K388,'Tham chiếu'!$A$78:$A$87,1),MATCH(DS!$L388,'Tham chiếu'!$B$77:$T$77,1))</f>
        <v>3</v>
      </c>
      <c r="AS388" s="9"/>
      <c r="AT388" s="48"/>
      <c r="AU388" s="57">
        <f t="shared" si="71"/>
        <v>1601000</v>
      </c>
      <c r="AV388" s="58">
        <v>2845000</v>
      </c>
      <c r="AW388" s="59" t="b">
        <f t="shared" si="77"/>
        <v>0</v>
      </c>
    </row>
    <row r="389" spans="1:49" ht="27.6" customHeight="1" x14ac:dyDescent="0.25">
      <c r="A389" s="3">
        <v>384</v>
      </c>
      <c r="B389" s="9" t="s">
        <v>123</v>
      </c>
      <c r="C389" s="9" t="s">
        <v>981</v>
      </c>
      <c r="D389" s="9" t="s">
        <v>90</v>
      </c>
      <c r="E389" s="9" t="str">
        <f t="shared" si="78"/>
        <v>NGUYỄN HOÀNG MINH</v>
      </c>
      <c r="F389" s="9" t="b">
        <f t="shared" si="79"/>
        <v>0</v>
      </c>
      <c r="G389" s="9" t="s">
        <v>982</v>
      </c>
      <c r="H389" s="9" t="str">
        <f t="shared" si="80"/>
        <v>2016</v>
      </c>
      <c r="I389" s="9" t="s">
        <v>18</v>
      </c>
      <c r="J389" s="9" t="str">
        <f t="shared" si="81"/>
        <v>2CI6</v>
      </c>
      <c r="K389" s="48">
        <v>128</v>
      </c>
      <c r="L389" s="48">
        <v>29</v>
      </c>
      <c r="M389" s="9" t="s">
        <v>99</v>
      </c>
      <c r="N389" s="9"/>
      <c r="O389" s="9" t="s">
        <v>859</v>
      </c>
      <c r="P389" s="9"/>
      <c r="Q389" s="9"/>
      <c r="R389" s="9"/>
      <c r="S389" s="9" t="s">
        <v>983</v>
      </c>
      <c r="T389" s="9" t="s">
        <v>984</v>
      </c>
      <c r="U389" s="9" t="s">
        <v>985</v>
      </c>
      <c r="V389" s="30" t="s">
        <v>3955</v>
      </c>
      <c r="W389" s="9">
        <v>1</v>
      </c>
      <c r="X389" s="48">
        <f>INDEX(table1,MATCH($K389,'Tham chiếu'!$A$3:$A$13,1),MATCH(DS!$L389,'Tham chiếu'!$B$2:$M$2,1))</f>
        <v>55</v>
      </c>
      <c r="Y389" s="9"/>
      <c r="Z389" s="48"/>
      <c r="AA389" s="9">
        <v>1</v>
      </c>
      <c r="AB389" s="50" t="str">
        <f>INDEX(table2,MATCH($K389,'Tham chiếu'!$A$17:$A$25,1),MATCH(DS!$L389,'Tham chiếu'!$B$16:$S$16,1))</f>
        <v>3A</v>
      </c>
      <c r="AC389" s="9"/>
      <c r="AD389" s="73" t="str">
        <f>INDEX(table4,MATCH($K389,'Tham chiếu'!$A$41:$A$49,1),MATCH(DS!$L389,'Tham chiếu'!$B$40:$T$40,1))</f>
        <v>3A</v>
      </c>
      <c r="AE389" s="9"/>
      <c r="AF389" s="74"/>
      <c r="AG389" s="9">
        <v>1</v>
      </c>
      <c r="AH389" s="48">
        <f>INDEX(table5,MATCH($K389,'Tham chiếu'!$A$53:$A$61,1),MATCH(DS!$L389,'Tham chiếu'!$B$52:$T$52,1))</f>
        <v>3</v>
      </c>
      <c r="AI389" s="9">
        <v>1</v>
      </c>
      <c r="AJ389" s="48">
        <f>INDEX(table5,MATCH($K389,'Tham chiếu'!$A$53:$A$61,1),MATCH(DS!$L389,'Tham chiếu'!$B$52:$T$52,1))</f>
        <v>3</v>
      </c>
      <c r="AK389" s="9"/>
      <c r="AL389" s="48">
        <f>INDEX(table5,MATCH($K389,'Tham chiếu'!$A$53:$A$61,1),MATCH(DS!$L389,'Tham chiếu'!$B$52:$T$52,1))</f>
        <v>3</v>
      </c>
      <c r="AM389" s="9"/>
      <c r="AN389" s="50" t="str">
        <f>INDEX(table2,MATCH($K389,'Tham chiếu'!$A$17:$A$25,1),MATCH(DS!$L389,'Tham chiếu'!$B$16:$S$16,1))</f>
        <v>3A</v>
      </c>
      <c r="AO389" s="9"/>
      <c r="AP389" s="48" t="str">
        <f>INDEX(table3,MATCH($K389,'Tham chiếu'!$A$29:$A$37,1),MATCH(DS!$L389,'Tham chiếu'!$B$28:$T$28,1))</f>
        <v>3A</v>
      </c>
      <c r="AQ389" s="48">
        <v>1</v>
      </c>
      <c r="AR389" s="77">
        <f>INDEX(table7,MATCH($K389,'Tham chiếu'!$A$78:$A$87,1),MATCH(DS!$L389,'Tham chiếu'!$B$77:$T$77,1))</f>
        <v>2</v>
      </c>
      <c r="AS389" s="9"/>
      <c r="AT389" s="48"/>
      <c r="AU389" s="57">
        <f t="shared" si="71"/>
        <v>1137000</v>
      </c>
      <c r="AV389" s="58">
        <v>200000</v>
      </c>
      <c r="AW389" s="59" t="b">
        <f t="shared" si="77"/>
        <v>0</v>
      </c>
    </row>
    <row r="390" spans="1:49" ht="27.6" customHeight="1" x14ac:dyDescent="0.25">
      <c r="A390" s="3">
        <v>385</v>
      </c>
      <c r="B390" s="9" t="s">
        <v>123</v>
      </c>
      <c r="C390" s="9" t="s">
        <v>2168</v>
      </c>
      <c r="D390" s="9" t="s">
        <v>904</v>
      </c>
      <c r="E390" s="9" t="str">
        <f t="shared" si="78"/>
        <v>Hoàng Minh Bảo Phúc</v>
      </c>
      <c r="F390" s="9" t="b">
        <f t="shared" si="79"/>
        <v>0</v>
      </c>
      <c r="G390" s="9" t="s">
        <v>2169</v>
      </c>
      <c r="H390" s="9" t="str">
        <f t="shared" si="80"/>
        <v>2016</v>
      </c>
      <c r="I390" s="9" t="s">
        <v>18</v>
      </c>
      <c r="J390" s="9" t="str">
        <f t="shared" si="81"/>
        <v>2CI6</v>
      </c>
      <c r="K390" s="48">
        <v>123</v>
      </c>
      <c r="L390" s="48">
        <v>20</v>
      </c>
      <c r="M390" s="9" t="s">
        <v>99</v>
      </c>
      <c r="N390" s="9"/>
      <c r="O390" s="9" t="s">
        <v>859</v>
      </c>
      <c r="P390" s="9"/>
      <c r="Q390" s="9"/>
      <c r="R390" s="9"/>
      <c r="S390" s="9" t="s">
        <v>2170</v>
      </c>
      <c r="T390" s="9" t="s">
        <v>2171</v>
      </c>
      <c r="U390" s="9" t="s">
        <v>2172</v>
      </c>
      <c r="V390" s="30" t="s">
        <v>3896</v>
      </c>
      <c r="W390" s="9">
        <v>1</v>
      </c>
      <c r="X390" s="48">
        <f>INDEX(table1,MATCH($K39,'Tham chiếu'!$A$3:$A$13,1),MATCH(DS!$L39,'Tham chiếu'!$B$2:$M$2,1))</f>
        <v>50</v>
      </c>
      <c r="Y390" s="9"/>
      <c r="Z390" s="48"/>
      <c r="AA390" s="9"/>
      <c r="AB390" s="50"/>
      <c r="AC390" s="9"/>
      <c r="AD390" s="73"/>
      <c r="AE390" s="9"/>
      <c r="AF390" s="74"/>
      <c r="AG390" s="9"/>
      <c r="AH390" s="48"/>
      <c r="AI390" s="9"/>
      <c r="AJ390" s="48"/>
      <c r="AK390" s="9"/>
      <c r="AL390" s="48"/>
      <c r="AM390" s="9"/>
      <c r="AN390" s="50"/>
      <c r="AO390" s="9"/>
      <c r="AP390" s="48"/>
      <c r="AQ390" s="48">
        <v>1</v>
      </c>
      <c r="AR390" s="77">
        <f>INDEX(table7,MATCH($K390,'Tham chiếu'!$A$78:$A$87,1),MATCH(DS!$L390,'Tham chiếu'!$B$77:$T$77,1))</f>
        <v>1</v>
      </c>
      <c r="AS390" s="9">
        <v>1</v>
      </c>
      <c r="AT390" s="48">
        <f>INDEX(table6,MATCH($K390,'Tham chiếu'!$A$65:$A$74,1),MATCH(DS!$L390,'Tham chiếu'!$B$64:$T$64,1))</f>
        <v>2</v>
      </c>
      <c r="AU390" s="57">
        <f t="shared" ref="AU390:AU453" si="82">(W390*$W$3+Y390*$Y$3+AA390*$AA$3+AC390*$AC$3+AE390*$AE$3+AG390*$AG$3+AI390*$AI$3+AK390*$AK$3+AM390*$AM$3+AO390*$AO$3+AQ390*$AQ$3+AS390*$AS$3)*1000</f>
        <v>850000</v>
      </c>
      <c r="AV390" s="58">
        <v>2134000</v>
      </c>
      <c r="AW390" s="59" t="b">
        <f t="shared" si="77"/>
        <v>0</v>
      </c>
    </row>
    <row r="391" spans="1:49" ht="27.6" customHeight="1" x14ac:dyDescent="0.25">
      <c r="A391" s="3">
        <v>386</v>
      </c>
      <c r="B391" s="9" t="s">
        <v>123</v>
      </c>
      <c r="C391" s="9" t="s">
        <v>2453</v>
      </c>
      <c r="D391" s="9" t="s">
        <v>904</v>
      </c>
      <c r="E391" s="9" t="str">
        <f t="shared" si="78"/>
        <v>Phạm nguyễn thiên Phúc</v>
      </c>
      <c r="F391" s="9" t="b">
        <f t="shared" si="79"/>
        <v>0</v>
      </c>
      <c r="G391" s="9" t="s">
        <v>429</v>
      </c>
      <c r="H391" s="9" t="str">
        <f t="shared" si="80"/>
        <v>2016</v>
      </c>
      <c r="I391" s="9" t="s">
        <v>18</v>
      </c>
      <c r="J391" s="9" t="str">
        <f t="shared" si="81"/>
        <v>2CI6</v>
      </c>
      <c r="K391" s="9">
        <v>115</v>
      </c>
      <c r="L391" s="9">
        <v>19</v>
      </c>
      <c r="M391" s="9" t="s">
        <v>99</v>
      </c>
      <c r="N391" s="9"/>
      <c r="O391" s="9" t="s">
        <v>859</v>
      </c>
      <c r="P391" s="9"/>
      <c r="Q391" s="9"/>
      <c r="R391" s="9"/>
      <c r="S391" s="9" t="s">
        <v>2903</v>
      </c>
      <c r="T391" s="9" t="s">
        <v>2904</v>
      </c>
      <c r="U391" s="9" t="s">
        <v>2905</v>
      </c>
      <c r="V391" s="30" t="s">
        <v>3921</v>
      </c>
      <c r="W391" s="48"/>
      <c r="X391" s="48"/>
      <c r="Y391" s="49"/>
      <c r="Z391" s="48"/>
      <c r="AA391" s="50"/>
      <c r="AB391" s="50"/>
      <c r="AC391" s="53"/>
      <c r="AD391" s="73"/>
      <c r="AE391" s="54"/>
      <c r="AF391" s="74"/>
      <c r="AG391" s="48"/>
      <c r="AH391" s="48"/>
      <c r="AI391" s="49">
        <v>1</v>
      </c>
      <c r="AJ391" s="48">
        <f>INDEX(table5,MATCH($K391,'Tham chiếu'!$A$53:$A$61,1),MATCH(DS!$L391,'Tham chiếu'!$B$52:$T$52,1))</f>
        <v>1</v>
      </c>
      <c r="AK391" s="53"/>
      <c r="AL391" s="48"/>
      <c r="AM391" s="50"/>
      <c r="AN391" s="50"/>
      <c r="AO391" s="54"/>
      <c r="AP391" s="48"/>
      <c r="AQ391" s="48"/>
      <c r="AR391" s="77"/>
      <c r="AS391" s="49"/>
      <c r="AT391" s="48"/>
      <c r="AU391" s="57">
        <f t="shared" si="82"/>
        <v>184000</v>
      </c>
      <c r="AV391" s="58">
        <v>3224000</v>
      </c>
      <c r="AW391" s="59" t="b">
        <f t="shared" si="77"/>
        <v>0</v>
      </c>
    </row>
    <row r="392" spans="1:49" ht="27.6" customHeight="1" x14ac:dyDescent="0.25">
      <c r="A392" s="3">
        <v>387</v>
      </c>
      <c r="B392" s="9" t="s">
        <v>123</v>
      </c>
      <c r="C392" s="9" t="s">
        <v>1799</v>
      </c>
      <c r="D392" s="9" t="s">
        <v>283</v>
      </c>
      <c r="E392" s="9" t="str">
        <f t="shared" si="78"/>
        <v>Nguyễn Quế Sâm Tùng</v>
      </c>
      <c r="F392" s="9" t="b">
        <f t="shared" si="79"/>
        <v>0</v>
      </c>
      <c r="G392" s="9" t="s">
        <v>1800</v>
      </c>
      <c r="H392" s="9" t="str">
        <f t="shared" si="80"/>
        <v>2016</v>
      </c>
      <c r="I392" s="9" t="s">
        <v>18</v>
      </c>
      <c r="J392" s="9" t="str">
        <f t="shared" si="81"/>
        <v>2CI6</v>
      </c>
      <c r="K392" s="48">
        <v>114</v>
      </c>
      <c r="L392" s="48">
        <v>19</v>
      </c>
      <c r="M392" s="9" t="s">
        <v>99</v>
      </c>
      <c r="N392" s="9"/>
      <c r="O392" s="9" t="s">
        <v>859</v>
      </c>
      <c r="P392" s="9"/>
      <c r="Q392" s="9"/>
      <c r="R392" s="9"/>
      <c r="S392" s="9" t="s">
        <v>1801</v>
      </c>
      <c r="T392" s="9" t="s">
        <v>1802</v>
      </c>
      <c r="U392" s="9" t="s">
        <v>1803</v>
      </c>
      <c r="V392" s="30" t="s">
        <v>3957</v>
      </c>
      <c r="W392" s="9"/>
      <c r="X392" s="48"/>
      <c r="Y392" s="9">
        <v>1</v>
      </c>
      <c r="Z392" s="48">
        <f>INDEX(table1,MATCH($K392,'Tham chiếu'!$A$3:$A$13,1),MATCH(DS!$L392,'Tham chiếu'!$B$2:$M$2,1))</f>
        <v>50</v>
      </c>
      <c r="AA392" s="9"/>
      <c r="AB392" s="50"/>
      <c r="AC392" s="9"/>
      <c r="AD392" s="73"/>
      <c r="AE392" s="9">
        <v>1</v>
      </c>
      <c r="AF392" s="74">
        <f>INDEX(table3,MATCH($K392,'Tham chiếu'!$A$29:$A$37,1),MATCH(DS!$L392,'Tham chiếu'!$B$28:$T$28,1))</f>
        <v>1</v>
      </c>
      <c r="AG392" s="9"/>
      <c r="AH392" s="48"/>
      <c r="AI392" s="9"/>
      <c r="AJ392" s="48"/>
      <c r="AK392" s="9"/>
      <c r="AL392" s="48"/>
      <c r="AM392" s="9"/>
      <c r="AN392" s="50"/>
      <c r="AO392" s="9"/>
      <c r="AP392" s="48"/>
      <c r="AQ392" s="48"/>
      <c r="AR392" s="77"/>
      <c r="AS392" s="9"/>
      <c r="AT392" s="48"/>
      <c r="AU392" s="57">
        <f t="shared" si="82"/>
        <v>415000</v>
      </c>
      <c r="AV392" s="58">
        <v>673000</v>
      </c>
      <c r="AW392" s="59" t="b">
        <f t="shared" si="77"/>
        <v>0</v>
      </c>
    </row>
    <row r="393" spans="1:49" ht="27.6" customHeight="1" x14ac:dyDescent="0.25">
      <c r="A393" s="3">
        <v>388</v>
      </c>
      <c r="B393" s="9" t="s">
        <v>123</v>
      </c>
      <c r="C393" s="9" t="s">
        <v>1813</v>
      </c>
      <c r="D393" s="9" t="s">
        <v>1814</v>
      </c>
      <c r="E393" s="9" t="str">
        <f t="shared" si="78"/>
        <v>Đỗ Tuệ Mai Uyên</v>
      </c>
      <c r="F393" s="9" t="b">
        <f t="shared" si="79"/>
        <v>0</v>
      </c>
      <c r="G393" s="9" t="s">
        <v>1532</v>
      </c>
      <c r="H393" s="9" t="str">
        <f t="shared" si="80"/>
        <v>2016</v>
      </c>
      <c r="I393" s="9" t="s">
        <v>44</v>
      </c>
      <c r="J393" s="9" t="str">
        <f t="shared" si="81"/>
        <v>2CI6</v>
      </c>
      <c r="K393" s="48">
        <v>120</v>
      </c>
      <c r="L393" s="48">
        <v>22</v>
      </c>
      <c r="M393" s="9" t="s">
        <v>99</v>
      </c>
      <c r="N393" s="9"/>
      <c r="O393" s="9" t="s">
        <v>859</v>
      </c>
      <c r="P393" s="9"/>
      <c r="Q393" s="9"/>
      <c r="R393" s="9"/>
      <c r="S393" s="9" t="s">
        <v>1815</v>
      </c>
      <c r="T393" s="9" t="s">
        <v>1816</v>
      </c>
      <c r="U393" s="9" t="s">
        <v>1817</v>
      </c>
      <c r="V393" s="30" t="s">
        <v>3900</v>
      </c>
      <c r="W393" s="9"/>
      <c r="X393" s="48"/>
      <c r="Y393" s="9">
        <v>1</v>
      </c>
      <c r="Z393" s="48">
        <f>INDEX(table1,MATCH($K393,'Tham chiếu'!$A$3:$A$13,1),MATCH(DS!$L393,'Tham chiếu'!$B$2:$M$2,1))</f>
        <v>50</v>
      </c>
      <c r="AA393" s="9"/>
      <c r="AB393" s="50"/>
      <c r="AC393" s="9"/>
      <c r="AD393" s="73"/>
      <c r="AE393" s="9"/>
      <c r="AF393" s="74"/>
      <c r="AG393" s="9"/>
      <c r="AH393" s="48"/>
      <c r="AI393" s="9"/>
      <c r="AJ393" s="48"/>
      <c r="AK393" s="9"/>
      <c r="AL393" s="48"/>
      <c r="AM393" s="9"/>
      <c r="AN393" s="50"/>
      <c r="AO393" s="9"/>
      <c r="AP393" s="48"/>
      <c r="AQ393" s="48"/>
      <c r="AR393" s="77"/>
      <c r="AS393" s="9"/>
      <c r="AT393" s="48"/>
      <c r="AU393" s="57">
        <f t="shared" si="82"/>
        <v>200000</v>
      </c>
      <c r="AV393" s="58">
        <v>2502000</v>
      </c>
      <c r="AW393" s="59" t="b">
        <f t="shared" si="77"/>
        <v>0</v>
      </c>
    </row>
    <row r="394" spans="1:49" ht="27.6" customHeight="1" x14ac:dyDescent="0.25">
      <c r="A394" s="3">
        <v>389</v>
      </c>
      <c r="B394" s="9" t="s">
        <v>123</v>
      </c>
      <c r="C394" s="9" t="s">
        <v>2455</v>
      </c>
      <c r="D394" s="9" t="s">
        <v>219</v>
      </c>
      <c r="E394" s="9" t="str">
        <f t="shared" si="78"/>
        <v>Phạm Hương An</v>
      </c>
      <c r="F394" s="9" t="b">
        <f t="shared" si="79"/>
        <v>0</v>
      </c>
      <c r="G394" s="9" t="s">
        <v>2461</v>
      </c>
      <c r="H394" s="9" t="str">
        <f t="shared" si="80"/>
        <v>2016</v>
      </c>
      <c r="I394" s="9" t="s">
        <v>44</v>
      </c>
      <c r="J394" s="9" t="str">
        <f t="shared" si="81"/>
        <v>2CI7</v>
      </c>
      <c r="K394" s="9">
        <v>132</v>
      </c>
      <c r="L394" s="9">
        <v>29</v>
      </c>
      <c r="M394" s="9" t="s">
        <v>99</v>
      </c>
      <c r="N394" s="9"/>
      <c r="O394" s="9" t="s">
        <v>654</v>
      </c>
      <c r="P394" s="9"/>
      <c r="Q394" s="9"/>
      <c r="R394" s="9"/>
      <c r="S394" s="9" t="s">
        <v>2906</v>
      </c>
      <c r="T394" s="9" t="s">
        <v>2907</v>
      </c>
      <c r="U394" s="9" t="s">
        <v>2908</v>
      </c>
      <c r="V394" s="30" t="s">
        <v>3958</v>
      </c>
      <c r="W394" s="48"/>
      <c r="X394" s="48"/>
      <c r="Y394" s="49"/>
      <c r="Z394" s="48"/>
      <c r="AA394" s="50"/>
      <c r="AB394" s="50"/>
      <c r="AC394" s="53">
        <v>2</v>
      </c>
      <c r="AD394" s="73" t="str">
        <f>INDEX(table4,MATCH($K394,'Tham chiếu'!$A$41:$A$49,1),MATCH(DS!$L394,'Tham chiếu'!$B$40:$T$40,1))</f>
        <v>3A</v>
      </c>
      <c r="AE394" s="54"/>
      <c r="AF394" s="74"/>
      <c r="AG394" s="48"/>
      <c r="AH394" s="48"/>
      <c r="AI394" s="49">
        <v>1</v>
      </c>
      <c r="AJ394" s="48">
        <f>INDEX(table5,MATCH($K394,'Tham chiếu'!$A$53:$A$61,1),MATCH(DS!$L394,'Tham chiếu'!$B$52:$T$52,1))</f>
        <v>3</v>
      </c>
      <c r="AK394" s="53"/>
      <c r="AL394" s="48"/>
      <c r="AM394" s="50">
        <v>1</v>
      </c>
      <c r="AN394" s="50" t="str">
        <f>INDEX(table2,MATCH($K394,'Tham chiếu'!$A$17:$A$25,1),MATCH(DS!$L394,'Tham chiếu'!$B$16:$S$16,1))</f>
        <v>3A</v>
      </c>
      <c r="AO394" s="54"/>
      <c r="AP394" s="48"/>
      <c r="AQ394" s="48"/>
      <c r="AR394" s="77"/>
      <c r="AS394" s="49">
        <v>1</v>
      </c>
      <c r="AT394" s="48">
        <f>INDEX(table6,MATCH($K394,'Tham chiếu'!$A$65:$A$74,1),MATCH(DS!$L394,'Tham chiếu'!$B$64:$T$64,1))</f>
        <v>3</v>
      </c>
      <c r="AU394" s="57">
        <f t="shared" si="82"/>
        <v>1090000</v>
      </c>
      <c r="AV394" s="58">
        <v>3654000</v>
      </c>
      <c r="AW394" s="59" t="b">
        <f t="shared" si="77"/>
        <v>0</v>
      </c>
    </row>
    <row r="395" spans="1:49" ht="27.6" customHeight="1" x14ac:dyDescent="0.25">
      <c r="A395" s="3">
        <v>390</v>
      </c>
      <c r="B395" s="9" t="s">
        <v>123</v>
      </c>
      <c r="C395" s="9" t="s">
        <v>1876</v>
      </c>
      <c r="D395" s="9" t="s">
        <v>593</v>
      </c>
      <c r="E395" s="9" t="str">
        <f t="shared" si="78"/>
        <v>Lê Gia Bình</v>
      </c>
      <c r="F395" s="9" t="b">
        <f t="shared" si="79"/>
        <v>0</v>
      </c>
      <c r="G395" s="9" t="s">
        <v>2462</v>
      </c>
      <c r="H395" s="9" t="str">
        <f t="shared" si="80"/>
        <v>2016</v>
      </c>
      <c r="I395" s="9" t="s">
        <v>18</v>
      </c>
      <c r="J395" s="9" t="str">
        <f t="shared" si="81"/>
        <v>2CI7</v>
      </c>
      <c r="K395" s="9">
        <v>120</v>
      </c>
      <c r="L395" s="9">
        <v>18</v>
      </c>
      <c r="M395" s="9" t="s">
        <v>99</v>
      </c>
      <c r="N395" s="9"/>
      <c r="O395" s="9" t="s">
        <v>654</v>
      </c>
      <c r="P395" s="9"/>
      <c r="Q395" s="9"/>
      <c r="R395" s="9"/>
      <c r="S395" s="9" t="s">
        <v>2909</v>
      </c>
      <c r="T395" s="9" t="s">
        <v>2910</v>
      </c>
      <c r="U395" s="9" t="s">
        <v>2911</v>
      </c>
      <c r="V395" s="30" t="s">
        <v>3892</v>
      </c>
      <c r="W395" s="48"/>
      <c r="X395" s="48"/>
      <c r="Y395" s="49">
        <v>1</v>
      </c>
      <c r="Z395" s="48">
        <f>INDEX(table1,MATCH($K395,'Tham chiếu'!$A$3:$A$13,1),MATCH(DS!$L395,'Tham chiếu'!$B$2:$M$2,1))</f>
        <v>50</v>
      </c>
      <c r="AA395" s="50"/>
      <c r="AB395" s="50"/>
      <c r="AC395" s="53"/>
      <c r="AD395" s="73"/>
      <c r="AE395" s="54"/>
      <c r="AF395" s="74"/>
      <c r="AG395" s="48"/>
      <c r="AH395" s="48"/>
      <c r="AI395" s="49"/>
      <c r="AJ395" s="48"/>
      <c r="AK395" s="53"/>
      <c r="AL395" s="48"/>
      <c r="AM395" s="50"/>
      <c r="AN395" s="50"/>
      <c r="AO395" s="54"/>
      <c r="AP395" s="48"/>
      <c r="AQ395" s="48"/>
      <c r="AR395" s="77"/>
      <c r="AS395" s="49">
        <v>1</v>
      </c>
      <c r="AT395" s="48">
        <f>INDEX(table6,MATCH($K395,'Tham chiếu'!$A$65:$A$74,1),MATCH(DS!$L395,'Tham chiếu'!$B$64:$T$64,1))</f>
        <v>2</v>
      </c>
      <c r="AU395" s="57">
        <f t="shared" si="82"/>
        <v>570000</v>
      </c>
      <c r="AV395" s="58">
        <v>1471000</v>
      </c>
      <c r="AW395" s="59" t="b">
        <f t="shared" si="77"/>
        <v>0</v>
      </c>
    </row>
    <row r="396" spans="1:49" ht="27.6" customHeight="1" x14ac:dyDescent="0.25">
      <c r="A396" s="3">
        <v>391</v>
      </c>
      <c r="B396" s="9" t="s">
        <v>123</v>
      </c>
      <c r="C396" s="9" t="s">
        <v>2456</v>
      </c>
      <c r="D396" s="9" t="s">
        <v>506</v>
      </c>
      <c r="E396" s="9" t="str">
        <f t="shared" si="78"/>
        <v>Lê Mộc Chi</v>
      </c>
      <c r="F396" s="9" t="b">
        <f t="shared" si="79"/>
        <v>0</v>
      </c>
      <c r="G396" s="9" t="s">
        <v>2463</v>
      </c>
      <c r="H396" s="9" t="str">
        <f t="shared" si="80"/>
        <v>2016</v>
      </c>
      <c r="I396" s="9" t="s">
        <v>44</v>
      </c>
      <c r="J396" s="9" t="str">
        <f t="shared" si="81"/>
        <v>2CI7</v>
      </c>
      <c r="K396" s="9">
        <v>130</v>
      </c>
      <c r="L396" s="9">
        <v>22</v>
      </c>
      <c r="M396" s="9" t="s">
        <v>99</v>
      </c>
      <c r="N396" s="9"/>
      <c r="O396" s="9" t="s">
        <v>654</v>
      </c>
      <c r="P396" s="9"/>
      <c r="Q396" s="9"/>
      <c r="R396" s="9"/>
      <c r="S396" s="9" t="s">
        <v>2912</v>
      </c>
      <c r="T396" s="9" t="s">
        <v>2913</v>
      </c>
      <c r="U396" s="9" t="s">
        <v>2914</v>
      </c>
      <c r="V396" s="30" t="s">
        <v>3959</v>
      </c>
      <c r="W396" s="48"/>
      <c r="X396" s="48"/>
      <c r="Y396" s="49">
        <v>1</v>
      </c>
      <c r="Z396" s="48">
        <f>INDEX(table1,MATCH($K396,'Tham chiếu'!$A$3:$A$13,1),MATCH(DS!$L396,'Tham chiếu'!$B$2:$M$2,1))</f>
        <v>55</v>
      </c>
      <c r="AA396" s="50"/>
      <c r="AB396" s="50"/>
      <c r="AC396" s="53">
        <v>1</v>
      </c>
      <c r="AD396" s="73">
        <f>INDEX(table4,MATCH($K396,'Tham chiếu'!$A$41:$A$49,1),MATCH(DS!$L396,'Tham chiếu'!$B$40:$T$40,1))</f>
        <v>4</v>
      </c>
      <c r="AE396" s="54"/>
      <c r="AF396" s="74"/>
      <c r="AG396" s="48">
        <v>1</v>
      </c>
      <c r="AH396" s="48">
        <f>INDEX(table5,MATCH($K396,'Tham chiếu'!$A$53:$A$61,1),MATCH(DS!$L396,'Tham chiếu'!$B$52:$T$52,1))</f>
        <v>4</v>
      </c>
      <c r="AI396" s="49">
        <v>1</v>
      </c>
      <c r="AJ396" s="48">
        <f>INDEX(table5,MATCH($K396,'Tham chiếu'!$A$53:$A$61,1),MATCH(DS!$L396,'Tham chiếu'!$B$52:$T$52,1))</f>
        <v>4</v>
      </c>
      <c r="AK396" s="53"/>
      <c r="AL396" s="48"/>
      <c r="AM396" s="50">
        <v>1</v>
      </c>
      <c r="AN396" s="50" t="str">
        <f>INDEX(table2,MATCH($K396,'Tham chiếu'!$A$17:$A$25,1),MATCH(DS!$L396,'Tham chiếu'!$B$16:$S$16,1))</f>
        <v>2B</v>
      </c>
      <c r="AO396" s="54">
        <v>2</v>
      </c>
      <c r="AP396" s="48">
        <f>INDEX(table3,MATCH($K396,'Tham chiếu'!$A$29:$A$37,1),MATCH(DS!$L396,'Tham chiếu'!$B$28:$T$28,1))</f>
        <v>3</v>
      </c>
      <c r="AQ396" s="48">
        <v>1</v>
      </c>
      <c r="AR396" s="77">
        <f>INDEX(table7,MATCH($K396,'Tham chiếu'!$A$78:$A$87,1),MATCH(DS!$L396,'Tham chiếu'!$B$77:$T$77,1))</f>
        <v>2</v>
      </c>
      <c r="AS396" s="49">
        <v>1</v>
      </c>
      <c r="AT396" s="48">
        <f>INDEX(table6,MATCH($K396,'Tham chiếu'!$A$65:$A$74,1),MATCH(DS!$L396,'Tham chiếu'!$B$64:$T$64,1))</f>
        <v>3</v>
      </c>
      <c r="AU396" s="57">
        <f t="shared" si="82"/>
        <v>1822000</v>
      </c>
      <c r="AV396" s="58">
        <v>1767000</v>
      </c>
      <c r="AW396" s="59" t="b">
        <f t="shared" si="77"/>
        <v>0</v>
      </c>
    </row>
    <row r="397" spans="1:49" ht="27.6" customHeight="1" x14ac:dyDescent="0.25">
      <c r="A397" s="3">
        <v>392</v>
      </c>
      <c r="B397" s="9" t="s">
        <v>123</v>
      </c>
      <c r="C397" s="9" t="s">
        <v>1216</v>
      </c>
      <c r="D397" s="9" t="s">
        <v>83</v>
      </c>
      <c r="E397" s="9" t="str">
        <f t="shared" si="78"/>
        <v>Nguyễn Việt Đức</v>
      </c>
      <c r="F397" s="9" t="b">
        <f t="shared" si="79"/>
        <v>0</v>
      </c>
      <c r="G397" s="9" t="s">
        <v>1217</v>
      </c>
      <c r="H397" s="9" t="str">
        <f t="shared" si="80"/>
        <v>2016</v>
      </c>
      <c r="I397" s="9" t="s">
        <v>18</v>
      </c>
      <c r="J397" s="9" t="str">
        <f t="shared" si="81"/>
        <v>2CI7</v>
      </c>
      <c r="K397" s="48">
        <v>120</v>
      </c>
      <c r="L397" s="48">
        <v>20</v>
      </c>
      <c r="M397" s="9" t="s">
        <v>99</v>
      </c>
      <c r="N397" s="9"/>
      <c r="O397" s="9" t="s">
        <v>654</v>
      </c>
      <c r="P397" s="9"/>
      <c r="Q397" s="9"/>
      <c r="R397" s="9"/>
      <c r="S397" s="9" t="s">
        <v>1218</v>
      </c>
      <c r="T397" s="9" t="s">
        <v>1219</v>
      </c>
      <c r="U397" s="9" t="s">
        <v>1220</v>
      </c>
      <c r="V397" s="30" t="s">
        <v>3960</v>
      </c>
      <c r="W397" s="9">
        <v>1</v>
      </c>
      <c r="X397" s="48">
        <f>INDEX(table1,MATCH($K397,'Tham chiếu'!$A$3:$A$13,1),MATCH(DS!$L397,'Tham chiếu'!$B$2:$M$2,1))</f>
        <v>50</v>
      </c>
      <c r="Y397" s="9">
        <v>1</v>
      </c>
      <c r="Z397" s="48">
        <f>INDEX(table1,MATCH($K397,'Tham chiếu'!$A$3:$A$13,1),MATCH(DS!$L397,'Tham chiếu'!$B$2:$M$2,1))</f>
        <v>50</v>
      </c>
      <c r="AA397" s="9"/>
      <c r="AB397" s="50"/>
      <c r="AC397" s="9"/>
      <c r="AD397" s="73"/>
      <c r="AE397" s="9"/>
      <c r="AF397" s="74"/>
      <c r="AG397" s="9"/>
      <c r="AH397" s="48"/>
      <c r="AI397" s="9"/>
      <c r="AJ397" s="48"/>
      <c r="AK397" s="9">
        <v>1</v>
      </c>
      <c r="AL397" s="48">
        <f>INDEX(table5,MATCH($K397,'Tham chiếu'!$A$53:$A$61,1),MATCH(DS!$L397,'Tham chiếu'!$B$52:$T$52,1))</f>
        <v>2</v>
      </c>
      <c r="AM397" s="9"/>
      <c r="AN397" s="50"/>
      <c r="AO397" s="9"/>
      <c r="AP397" s="48"/>
      <c r="AQ397" s="48"/>
      <c r="AR397" s="77"/>
      <c r="AS397" s="9"/>
      <c r="AT397" s="48"/>
      <c r="AU397" s="57">
        <f t="shared" si="82"/>
        <v>540000</v>
      </c>
      <c r="AV397" s="58">
        <v>1670000</v>
      </c>
      <c r="AW397" s="59" t="b">
        <f t="shared" si="77"/>
        <v>0</v>
      </c>
    </row>
    <row r="398" spans="1:49" ht="27.6" customHeight="1" x14ac:dyDescent="0.25">
      <c r="A398" s="3">
        <v>393</v>
      </c>
      <c r="B398" s="9" t="s">
        <v>123</v>
      </c>
      <c r="C398" s="9" t="s">
        <v>2457</v>
      </c>
      <c r="D398" s="9" t="s">
        <v>325</v>
      </c>
      <c r="E398" s="9" t="str">
        <f t="shared" si="78"/>
        <v>Duong Minh Lâm</v>
      </c>
      <c r="F398" s="9" t="b">
        <f t="shared" si="79"/>
        <v>0</v>
      </c>
      <c r="G398" s="9" t="s">
        <v>2464</v>
      </c>
      <c r="H398" s="9" t="str">
        <f t="shared" si="80"/>
        <v>2016</v>
      </c>
      <c r="I398" s="9" t="s">
        <v>18</v>
      </c>
      <c r="J398" s="9" t="str">
        <f t="shared" si="81"/>
        <v>2CI7</v>
      </c>
      <c r="K398" s="9">
        <v>121</v>
      </c>
      <c r="L398" s="9">
        <v>28</v>
      </c>
      <c r="M398" s="9" t="s">
        <v>99</v>
      </c>
      <c r="N398" s="9"/>
      <c r="O398" s="9" t="s">
        <v>654</v>
      </c>
      <c r="P398" s="9"/>
      <c r="Q398" s="9"/>
      <c r="R398" s="9"/>
      <c r="S398" s="9" t="s">
        <v>2915</v>
      </c>
      <c r="T398" s="9" t="s">
        <v>2916</v>
      </c>
      <c r="U398" s="9" t="s">
        <v>2917</v>
      </c>
      <c r="V398" s="30" t="s">
        <v>3961</v>
      </c>
      <c r="W398" s="48"/>
      <c r="X398" s="48"/>
      <c r="Y398" s="49"/>
      <c r="Z398" s="48"/>
      <c r="AA398" s="50"/>
      <c r="AB398" s="50"/>
      <c r="AC398" s="53"/>
      <c r="AD398" s="73"/>
      <c r="AE398" s="54"/>
      <c r="AF398" s="74"/>
      <c r="AG398" s="48"/>
      <c r="AH398" s="48"/>
      <c r="AI398" s="49"/>
      <c r="AJ398" s="48"/>
      <c r="AK398" s="53"/>
      <c r="AL398" s="48"/>
      <c r="AM398" s="50"/>
      <c r="AN398" s="50"/>
      <c r="AO398" s="54"/>
      <c r="AP398" s="48"/>
      <c r="AQ398" s="48">
        <v>1</v>
      </c>
      <c r="AR398" s="77">
        <f>INDEX(table7,MATCH($K398,'Tham chiếu'!$A$78:$A$87,1),MATCH(DS!$L398,'Tham chiếu'!$B$77:$T$77,1))</f>
        <v>2</v>
      </c>
      <c r="AS398" s="49">
        <v>1</v>
      </c>
      <c r="AT398" s="48">
        <f>INDEX(table6,MATCH($K398,'Tham chiếu'!$A$65:$A$74,1),MATCH(DS!$L398,'Tham chiếu'!$B$64:$T$64,1))</f>
        <v>3</v>
      </c>
      <c r="AU398" s="57">
        <f t="shared" si="82"/>
        <v>650000</v>
      </c>
      <c r="AV398" s="58">
        <v>2017000</v>
      </c>
      <c r="AW398" s="59" t="b">
        <f t="shared" si="77"/>
        <v>0</v>
      </c>
    </row>
    <row r="399" spans="1:49" ht="27.6" customHeight="1" x14ac:dyDescent="0.25">
      <c r="A399" s="3">
        <v>394</v>
      </c>
      <c r="B399" s="9" t="s">
        <v>123</v>
      </c>
      <c r="C399" s="9" t="s">
        <v>1454</v>
      </c>
      <c r="D399" s="9" t="s">
        <v>337</v>
      </c>
      <c r="E399" s="9" t="str">
        <f t="shared" si="78"/>
        <v>Nguyễn Hoàng Phương Linh</v>
      </c>
      <c r="F399" s="9" t="b">
        <f t="shared" si="79"/>
        <v>0</v>
      </c>
      <c r="G399" s="9" t="s">
        <v>1455</v>
      </c>
      <c r="H399" s="9" t="str">
        <f t="shared" si="80"/>
        <v>2016</v>
      </c>
      <c r="I399" s="9" t="s">
        <v>44</v>
      </c>
      <c r="J399" s="9" t="str">
        <f t="shared" si="81"/>
        <v>2CI7</v>
      </c>
      <c r="K399" s="48">
        <v>127</v>
      </c>
      <c r="L399" s="48">
        <v>21</v>
      </c>
      <c r="M399" s="9" t="s">
        <v>99</v>
      </c>
      <c r="N399" s="9"/>
      <c r="O399" s="9" t="s">
        <v>654</v>
      </c>
      <c r="P399" s="9"/>
      <c r="Q399" s="9"/>
      <c r="R399" s="9"/>
      <c r="S399" s="9" t="s">
        <v>1456</v>
      </c>
      <c r="T399" s="9" t="s">
        <v>1457</v>
      </c>
      <c r="U399" s="9" t="s">
        <v>1458</v>
      </c>
      <c r="V399" s="30" t="s">
        <v>3962</v>
      </c>
      <c r="W399" s="9">
        <v>1</v>
      </c>
      <c r="X399" s="48">
        <f>INDEX(table1,MATCH($K399,'Tham chiếu'!$A$3:$A$13,1),MATCH(DS!$L399,'Tham chiếu'!$B$2:$M$2,1))</f>
        <v>55</v>
      </c>
      <c r="Y399" s="9"/>
      <c r="Z399" s="48"/>
      <c r="AA399" s="9"/>
      <c r="AB399" s="50"/>
      <c r="AC399" s="9">
        <v>1</v>
      </c>
      <c r="AD399" s="73">
        <f>INDEX(table4,MATCH($K399,'Tham chiếu'!$A$41:$A$49,1),MATCH(DS!$L399,'Tham chiếu'!$B$40:$T$40,1))</f>
        <v>3</v>
      </c>
      <c r="AE399" s="9"/>
      <c r="AF399" s="74"/>
      <c r="AG399" s="9">
        <v>1</v>
      </c>
      <c r="AH399" s="48">
        <f>INDEX(table5,MATCH($K399,'Tham chiếu'!$A$53:$A$61,1),MATCH(DS!$L399,'Tham chiếu'!$B$52:$T$52,1))</f>
        <v>3</v>
      </c>
      <c r="AI399" s="9">
        <v>1</v>
      </c>
      <c r="AJ399" s="48">
        <f>INDEX(table5,MATCH($K399,'Tham chiếu'!$A$53:$A$61,1),MATCH(DS!$L399,'Tham chiếu'!$B$52:$T$52,1))</f>
        <v>3</v>
      </c>
      <c r="AK399" s="9">
        <v>1</v>
      </c>
      <c r="AL399" s="48">
        <f>INDEX(table5,MATCH($K399,'Tham chiếu'!$A$53:$A$61,1),MATCH(DS!$L399,'Tham chiếu'!$B$52:$T$52,1))</f>
        <v>3</v>
      </c>
      <c r="AM399" s="9">
        <v>1</v>
      </c>
      <c r="AN399" s="50" t="str">
        <f>INDEX(table2,MATCH($K399,'Tham chiếu'!$A$17:$A$25,1),MATCH(DS!$L399,'Tham chiếu'!$B$16:$S$16,1))</f>
        <v>2B</v>
      </c>
      <c r="AO399" s="9">
        <v>1</v>
      </c>
      <c r="AP399" s="48">
        <f>INDEX(table3,MATCH($K399,'Tham chiếu'!$A$29:$A$37,1),MATCH(DS!$L399,'Tham chiếu'!$B$28:$T$28,1))</f>
        <v>3</v>
      </c>
      <c r="AQ399" s="48">
        <v>1</v>
      </c>
      <c r="AR399" s="77">
        <f>INDEX(table7,MATCH($K399,'Tham chiếu'!$A$78:$A$87,1),MATCH(DS!$L399,'Tham chiếu'!$B$77:$T$77,1))</f>
        <v>2</v>
      </c>
      <c r="AS399" s="9"/>
      <c r="AT399" s="48"/>
      <c r="AU399" s="57">
        <f t="shared" si="82"/>
        <v>1472000</v>
      </c>
      <c r="AV399" s="58">
        <v>1702000</v>
      </c>
      <c r="AW399" s="59" t="b">
        <f t="shared" si="77"/>
        <v>0</v>
      </c>
    </row>
    <row r="400" spans="1:49" ht="27.6" customHeight="1" x14ac:dyDescent="0.25">
      <c r="A400" s="3">
        <v>395</v>
      </c>
      <c r="B400" s="9" t="s">
        <v>2364</v>
      </c>
      <c r="C400" s="9" t="s">
        <v>3557</v>
      </c>
      <c r="D400" s="9" t="s">
        <v>3558</v>
      </c>
      <c r="E400" s="9" t="str">
        <f t="shared" si="78"/>
        <v>NGÔ TRẦN TẤN LỘC</v>
      </c>
      <c r="F400" s="9" t="b">
        <f t="shared" si="79"/>
        <v>0</v>
      </c>
      <c r="G400" s="9" t="s">
        <v>1164</v>
      </c>
      <c r="H400" s="9"/>
      <c r="I400" s="9" t="s">
        <v>18</v>
      </c>
      <c r="J400" s="9" t="str">
        <f t="shared" si="81"/>
        <v>2CI7</v>
      </c>
      <c r="K400" s="9">
        <v>140</v>
      </c>
      <c r="L400" s="9">
        <v>40</v>
      </c>
      <c r="M400" s="9" t="s">
        <v>99</v>
      </c>
      <c r="N400" s="9"/>
      <c r="O400" s="9" t="s">
        <v>654</v>
      </c>
      <c r="P400" s="9"/>
      <c r="Q400" s="9"/>
      <c r="R400" s="9"/>
      <c r="S400" s="9" t="s">
        <v>3559</v>
      </c>
      <c r="T400" s="9" t="s">
        <v>3560</v>
      </c>
      <c r="U400" s="9" t="s">
        <v>3561</v>
      </c>
      <c r="V400" s="30" t="s">
        <v>4292</v>
      </c>
      <c r="W400" s="48"/>
      <c r="X400" s="48"/>
      <c r="Y400" s="49">
        <v>1</v>
      </c>
      <c r="Z400" s="48">
        <f>INDEX(table1,MATCH($K400,'Tham chiếu'!$A$3:$A$13,1),MATCH(DS!$L400,'Tham chiếu'!$B$2:$M$2,1))</f>
        <v>62</v>
      </c>
      <c r="AA400" s="50">
        <v>1</v>
      </c>
      <c r="AB400" s="50" t="str">
        <f>INDEX(table2,MATCH($K400,'Tham chiếu'!$A$17:$A$25,1),MATCH(DS!$L400,'Tham chiếu'!$B$16:$S$16,1))</f>
        <v>4C</v>
      </c>
      <c r="AC400" s="53"/>
      <c r="AD400" s="73" t="str">
        <f>INDEX(table4,MATCH($K400,'Tham chiếu'!$A$41:$A$49,1),MATCH(DS!$L400,'Tham chiếu'!$B$40:$T$40,1))</f>
        <v>4C</v>
      </c>
      <c r="AE400" s="54"/>
      <c r="AF400" s="74"/>
      <c r="AG400" s="48"/>
      <c r="AH400" s="48">
        <f>INDEX(table5,MATCH($K400,'Tham chiếu'!$A$53:$A$61,1),MATCH(DS!$L400,'Tham chiếu'!$B$52:$T$52,1))</f>
        <v>5</v>
      </c>
      <c r="AI400" s="49">
        <v>2</v>
      </c>
      <c r="AJ400" s="48">
        <f>INDEX(table5,MATCH($K400,'Tham chiếu'!$A$53:$A$61,1),MATCH(DS!$L400,'Tham chiếu'!$B$52:$T$52,1))</f>
        <v>5</v>
      </c>
      <c r="AK400" s="50">
        <v>2</v>
      </c>
      <c r="AL400" s="48">
        <f>INDEX(table5,MATCH($K400,'Tham chiếu'!$A$53:$A$61,1),MATCH(DS!$L400,'Tham chiếu'!$B$52:$T$52,1))</f>
        <v>5</v>
      </c>
      <c r="AM400" s="53"/>
      <c r="AN400" s="50" t="str">
        <f>INDEX(table2,MATCH($K400,'Tham chiếu'!$A$17:$A$25,1),MATCH(DS!$L400,'Tham chiếu'!$B$16:$S$16,1))</f>
        <v>4C</v>
      </c>
      <c r="AO400" s="54">
        <v>1</v>
      </c>
      <c r="AP400" s="48" t="str">
        <f>INDEX(table3,MATCH($K400,'Tham chiếu'!$A$29:$A$37,1),MATCH(DS!$L400,'Tham chiếu'!$B$28:$T$28,1))</f>
        <v>4C</v>
      </c>
      <c r="AQ400" s="48"/>
      <c r="AR400" s="77">
        <f>INDEX(table7,MATCH($K400,'Tham chiếu'!$A$78:$A$87,1),MATCH(DS!$L400,'Tham chiếu'!$B$77:$T$77,1))</f>
        <v>4</v>
      </c>
      <c r="AS400" s="49"/>
      <c r="AT400" s="48"/>
      <c r="AU400" s="57">
        <f t="shared" si="82"/>
        <v>1246000</v>
      </c>
      <c r="AV400" s="58">
        <v>1383000</v>
      </c>
      <c r="AW400" s="59" t="b">
        <f t="shared" si="77"/>
        <v>0</v>
      </c>
    </row>
    <row r="401" spans="1:49" ht="27.6" customHeight="1" x14ac:dyDescent="0.25">
      <c r="A401" s="3">
        <v>396</v>
      </c>
      <c r="B401" s="9" t="s">
        <v>123</v>
      </c>
      <c r="C401" s="9" t="s">
        <v>652</v>
      </c>
      <c r="D401" s="9" t="s">
        <v>34</v>
      </c>
      <c r="E401" s="9" t="str">
        <f t="shared" si="78"/>
        <v>Nguyễn Tường Minh</v>
      </c>
      <c r="F401" s="9" t="b">
        <f t="shared" si="79"/>
        <v>0</v>
      </c>
      <c r="G401" s="9" t="s">
        <v>653</v>
      </c>
      <c r="H401" s="9" t="str">
        <f>RIGHT(G401,4)</f>
        <v>2016</v>
      </c>
      <c r="I401" s="9" t="s">
        <v>18</v>
      </c>
      <c r="J401" s="9" t="str">
        <f t="shared" si="81"/>
        <v>2CI7</v>
      </c>
      <c r="K401" s="48">
        <v>135</v>
      </c>
      <c r="L401" s="48">
        <v>35</v>
      </c>
      <c r="M401" s="9" t="s">
        <v>99</v>
      </c>
      <c r="N401" s="9"/>
      <c r="O401" s="9" t="s">
        <v>654</v>
      </c>
      <c r="P401" s="9"/>
      <c r="Q401" s="9"/>
      <c r="R401" s="9"/>
      <c r="S401" s="9" t="s">
        <v>655</v>
      </c>
      <c r="T401" s="9" t="s">
        <v>656</v>
      </c>
      <c r="U401" s="9" t="s">
        <v>657</v>
      </c>
      <c r="V401" s="30" t="s">
        <v>3963</v>
      </c>
      <c r="W401" s="9"/>
      <c r="X401" s="48"/>
      <c r="Y401" s="9">
        <v>1</v>
      </c>
      <c r="Z401" s="48">
        <f>INDEX(table1,MATCH($K401,'Tham chiếu'!$A$3:$A$13,1),MATCH(DS!$L401,'Tham chiếu'!$B$2:$M$2,1))</f>
        <v>60</v>
      </c>
      <c r="AA401" s="9"/>
      <c r="AB401" s="50"/>
      <c r="AC401" s="9"/>
      <c r="AD401" s="73"/>
      <c r="AE401" s="9">
        <v>1</v>
      </c>
      <c r="AF401" s="74" t="str">
        <f>INDEX(table3,MATCH($K401,'Tham chiếu'!$A$29:$A$37,1),MATCH(DS!$L401,'Tham chiếu'!$B$28:$T$28,1))</f>
        <v>4A</v>
      </c>
      <c r="AG401" s="9"/>
      <c r="AH401" s="48"/>
      <c r="AI401" s="9">
        <v>1</v>
      </c>
      <c r="AJ401" s="48">
        <f>INDEX(table5,MATCH($K401,'Tham chiếu'!$A$53:$A$61,1),MATCH(DS!$L401,'Tham chiếu'!$B$52:$T$52,1))</f>
        <v>5</v>
      </c>
      <c r="AK401" s="9"/>
      <c r="AL401" s="48"/>
      <c r="AM401" s="9"/>
      <c r="AN401" s="50"/>
      <c r="AO401" s="9"/>
      <c r="AP401" s="48"/>
      <c r="AQ401" s="48"/>
      <c r="AR401" s="77"/>
      <c r="AS401" s="9">
        <v>1</v>
      </c>
      <c r="AT401" s="48">
        <f>INDEX(table6,MATCH($K401,'Tham chiếu'!$A$65:$A$74,1),MATCH(DS!$L401,'Tham chiếu'!$B$64:$T$64,1))</f>
        <v>4</v>
      </c>
      <c r="AU401" s="57">
        <f t="shared" si="82"/>
        <v>969000</v>
      </c>
      <c r="AV401" s="58">
        <v>4119000</v>
      </c>
      <c r="AW401" s="59" t="b">
        <f t="shared" si="77"/>
        <v>0</v>
      </c>
    </row>
    <row r="402" spans="1:49" ht="27.6" customHeight="1" x14ac:dyDescent="0.25">
      <c r="A402" s="3">
        <v>397</v>
      </c>
      <c r="B402" s="9" t="s">
        <v>123</v>
      </c>
      <c r="C402" s="9" t="s">
        <v>1168</v>
      </c>
      <c r="D402" s="9" t="s">
        <v>1169</v>
      </c>
      <c r="E402" s="9" t="str">
        <f t="shared" si="78"/>
        <v>Phạm Khang Ninh</v>
      </c>
      <c r="F402" s="9" t="b">
        <f t="shared" si="79"/>
        <v>0</v>
      </c>
      <c r="G402" s="9" t="s">
        <v>1170</v>
      </c>
      <c r="H402" s="9" t="str">
        <f>RIGHT(G402,4)</f>
        <v>2016</v>
      </c>
      <c r="I402" s="9" t="s">
        <v>18</v>
      </c>
      <c r="J402" s="9" t="str">
        <f t="shared" si="81"/>
        <v>2CI7</v>
      </c>
      <c r="K402" s="48">
        <v>125</v>
      </c>
      <c r="L402" s="48">
        <v>29</v>
      </c>
      <c r="M402" s="9" t="s">
        <v>99</v>
      </c>
      <c r="N402" s="9"/>
      <c r="O402" s="9" t="s">
        <v>654</v>
      </c>
      <c r="P402" s="9"/>
      <c r="Q402" s="9"/>
      <c r="R402" s="9"/>
      <c r="S402" s="9" t="s">
        <v>1171</v>
      </c>
      <c r="T402" s="9" t="s">
        <v>1172</v>
      </c>
      <c r="U402" s="9" t="s">
        <v>1173</v>
      </c>
      <c r="V402" s="30" t="s">
        <v>3905</v>
      </c>
      <c r="W402" s="9"/>
      <c r="X402" s="48"/>
      <c r="Y402" s="9">
        <v>1</v>
      </c>
      <c r="Z402" s="48">
        <f>INDEX(table1,MATCH($K402,'Tham chiếu'!$A$3:$A$13,1),MATCH(DS!$L402,'Tham chiếu'!$B$2:$M$2,1))</f>
        <v>55</v>
      </c>
      <c r="AA402" s="9"/>
      <c r="AB402" s="50"/>
      <c r="AC402" s="9"/>
      <c r="AD402" s="73"/>
      <c r="AE402" s="9"/>
      <c r="AF402" s="74"/>
      <c r="AG402" s="9"/>
      <c r="AH402" s="48"/>
      <c r="AI402" s="9"/>
      <c r="AJ402" s="48"/>
      <c r="AK402" s="9"/>
      <c r="AL402" s="48"/>
      <c r="AM402" s="9"/>
      <c r="AN402" s="50"/>
      <c r="AO402" s="9">
        <v>1</v>
      </c>
      <c r="AP402" s="48" t="str">
        <f>INDEX(table3,MATCH($K402,'Tham chiếu'!$A$29:$A$37,1),MATCH(DS!$L402,'Tham chiếu'!$B$28:$T$28,1))</f>
        <v>3A</v>
      </c>
      <c r="AQ402" s="48"/>
      <c r="AR402" s="77"/>
      <c r="AS402" s="9">
        <v>1</v>
      </c>
      <c r="AT402" s="48">
        <f>INDEX(table6,MATCH($K402,'Tham chiếu'!$A$65:$A$74,1),MATCH(DS!$L402,'Tham chiếu'!$B$64:$T$64,1))</f>
        <v>3</v>
      </c>
      <c r="AU402" s="57">
        <f t="shared" si="82"/>
        <v>690000</v>
      </c>
      <c r="AV402" s="58">
        <v>1242000</v>
      </c>
      <c r="AW402" s="59" t="b">
        <f t="shared" si="77"/>
        <v>0</v>
      </c>
    </row>
    <row r="403" spans="1:49" ht="27.6" customHeight="1" x14ac:dyDescent="0.25">
      <c r="A403" s="3">
        <v>398</v>
      </c>
      <c r="B403" s="9" t="s">
        <v>123</v>
      </c>
      <c r="C403" s="9" t="s">
        <v>2187</v>
      </c>
      <c r="D403" s="9" t="s">
        <v>1244</v>
      </c>
      <c r="E403" s="9" t="str">
        <f t="shared" si="78"/>
        <v>Hà Thuý Ngân</v>
      </c>
      <c r="F403" s="9" t="b">
        <f t="shared" si="79"/>
        <v>0</v>
      </c>
      <c r="G403" s="9" t="s">
        <v>98</v>
      </c>
      <c r="H403" s="9" t="str">
        <f>RIGHT(G403,4)</f>
        <v>2016</v>
      </c>
      <c r="I403" s="9" t="s">
        <v>44</v>
      </c>
      <c r="J403" s="9" t="str">
        <f t="shared" si="81"/>
        <v>2CI7</v>
      </c>
      <c r="K403" s="48">
        <v>130</v>
      </c>
      <c r="L403" s="48">
        <v>24.8</v>
      </c>
      <c r="M403" s="9" t="s">
        <v>99</v>
      </c>
      <c r="N403" s="9"/>
      <c r="O403" s="9" t="s">
        <v>654</v>
      </c>
      <c r="P403" s="9"/>
      <c r="Q403" s="9"/>
      <c r="R403" s="9"/>
      <c r="S403" s="9" t="s">
        <v>2188</v>
      </c>
      <c r="T403" s="9" t="s">
        <v>2189</v>
      </c>
      <c r="U403" s="9" t="s">
        <v>2190</v>
      </c>
      <c r="V403" s="30" t="s">
        <v>3964</v>
      </c>
      <c r="W403" s="9">
        <v>1</v>
      </c>
      <c r="X403" s="48">
        <f>INDEX(table1,MATCH($K43,'Tham chiếu'!$A$3:$A$13,1),MATCH(DS!$L43,'Tham chiếu'!$B$2:$M$2,1))</f>
        <v>50</v>
      </c>
      <c r="Y403" s="9">
        <v>1</v>
      </c>
      <c r="Z403" s="48">
        <f>INDEX(table1,MATCH($K403,'Tham chiếu'!$A$3:$A$13,1),MATCH(DS!$L403,'Tham chiếu'!$B$2:$M$2,1))</f>
        <v>55</v>
      </c>
      <c r="AA403" s="9">
        <v>1</v>
      </c>
      <c r="AB403" s="50" t="str">
        <f>INDEX(table2,MATCH($K403,'Tham chiếu'!$A$17:$A$25,1),MATCH(DS!$L403,'Tham chiếu'!$B$16:$S$16,1))</f>
        <v>2B</v>
      </c>
      <c r="AC403" s="9">
        <v>2</v>
      </c>
      <c r="AD403" s="73">
        <f>INDEX(table4,MATCH($K403,'Tham chiếu'!$A$41:$A$49,1),MATCH(DS!$L403,'Tham chiếu'!$B$40:$T$40,1))</f>
        <v>4</v>
      </c>
      <c r="AE403" s="9">
        <v>2</v>
      </c>
      <c r="AF403" s="74">
        <f>INDEX(table3,MATCH($K403,'Tham chiếu'!$A$29:$A$37,1),MATCH(DS!$L403,'Tham chiếu'!$B$28:$T$28,1))</f>
        <v>3</v>
      </c>
      <c r="AG403" s="9">
        <v>2</v>
      </c>
      <c r="AH403" s="48">
        <f>INDEX(table5,MATCH($K403,'Tham chiếu'!$A$53:$A$61,1),MATCH(DS!$L403,'Tham chiếu'!$B$52:$T$52,1))</f>
        <v>4</v>
      </c>
      <c r="AI403" s="9">
        <v>2</v>
      </c>
      <c r="AJ403" s="48">
        <f>INDEX(table5,MATCH($K403,'Tham chiếu'!$A$53:$A$61,1),MATCH(DS!$L403,'Tham chiếu'!$B$52:$T$52,1))</f>
        <v>4</v>
      </c>
      <c r="AK403" s="9">
        <v>1</v>
      </c>
      <c r="AL403" s="48">
        <f>INDEX(table5,MATCH($K403,'Tham chiếu'!$A$53:$A$61,1),MATCH(DS!$L403,'Tham chiếu'!$B$52:$T$52,1))</f>
        <v>4</v>
      </c>
      <c r="AM403" s="9">
        <v>1</v>
      </c>
      <c r="AN403" s="50" t="str">
        <f>INDEX(table2,MATCH($K403,'Tham chiếu'!$A$17:$A$25,1),MATCH(DS!$L403,'Tham chiếu'!$B$16:$S$16,1))</f>
        <v>2B</v>
      </c>
      <c r="AO403" s="9">
        <v>1</v>
      </c>
      <c r="AP403" s="48">
        <f>INDEX(table3,MATCH($K403,'Tham chiếu'!$A$29:$A$37,1),MATCH(DS!$L403,'Tham chiếu'!$B$28:$T$28,1))</f>
        <v>3</v>
      </c>
      <c r="AQ403" s="48">
        <v>2</v>
      </c>
      <c r="AR403" s="77">
        <f>INDEX(table7,MATCH($K403,'Tham chiếu'!$A$78:$A$87,1),MATCH(DS!$L403,'Tham chiếu'!$B$77:$T$77,1))</f>
        <v>2</v>
      </c>
      <c r="AS403" s="9"/>
      <c r="AT403" s="48"/>
      <c r="AU403" s="57">
        <f t="shared" si="82"/>
        <v>3222000</v>
      </c>
      <c r="AV403" s="58">
        <v>2687000</v>
      </c>
      <c r="AW403" s="59" t="b">
        <f t="shared" si="77"/>
        <v>0</v>
      </c>
    </row>
    <row r="404" spans="1:49" ht="27.6" customHeight="1" x14ac:dyDescent="0.25">
      <c r="A404" s="3">
        <v>399</v>
      </c>
      <c r="B404" s="9" t="s">
        <v>123</v>
      </c>
      <c r="C404" s="9" t="s">
        <v>903</v>
      </c>
      <c r="D404" s="9" t="s">
        <v>97</v>
      </c>
      <c r="E404" s="9" t="str">
        <f t="shared" si="78"/>
        <v>Đỗ Minh Ngọc</v>
      </c>
      <c r="F404" s="9" t="b">
        <f t="shared" si="79"/>
        <v>0</v>
      </c>
      <c r="G404" s="9" t="s">
        <v>922</v>
      </c>
      <c r="H404" s="9" t="str">
        <f>RIGHT(G404,4)</f>
        <v>2016</v>
      </c>
      <c r="I404" s="9" t="s">
        <v>44</v>
      </c>
      <c r="J404" s="9" t="str">
        <f t="shared" si="81"/>
        <v>2CI7</v>
      </c>
      <c r="K404" s="48">
        <v>127</v>
      </c>
      <c r="L404" s="48">
        <v>27</v>
      </c>
      <c r="M404" s="9" t="s">
        <v>99</v>
      </c>
      <c r="N404" s="9"/>
      <c r="O404" s="9" t="s">
        <v>654</v>
      </c>
      <c r="P404" s="9"/>
      <c r="Q404" s="9"/>
      <c r="R404" s="9"/>
      <c r="S404" s="9" t="s">
        <v>923</v>
      </c>
      <c r="T404" s="9" t="s">
        <v>924</v>
      </c>
      <c r="U404" s="9" t="s">
        <v>925</v>
      </c>
      <c r="V404" s="30" t="s">
        <v>3926</v>
      </c>
      <c r="W404" s="9">
        <v>1</v>
      </c>
      <c r="X404" s="48">
        <f>INDEX(table1,MATCH($K44,'Tham chiếu'!$A$3:$A$13,1),MATCH(DS!$L44,'Tham chiếu'!$B$2:$M$2,1))</f>
        <v>45</v>
      </c>
      <c r="Y404" s="9"/>
      <c r="Z404" s="48"/>
      <c r="AA404" s="9"/>
      <c r="AB404" s="50"/>
      <c r="AC404" s="9"/>
      <c r="AD404" s="73"/>
      <c r="AE404" s="9"/>
      <c r="AF404" s="74"/>
      <c r="AG404" s="9"/>
      <c r="AH404" s="48"/>
      <c r="AI404" s="9"/>
      <c r="AJ404" s="48"/>
      <c r="AK404" s="9"/>
      <c r="AL404" s="48"/>
      <c r="AM404" s="9"/>
      <c r="AN404" s="50"/>
      <c r="AO404" s="9"/>
      <c r="AP404" s="48"/>
      <c r="AQ404" s="48"/>
      <c r="AR404" s="77"/>
      <c r="AS404" s="9"/>
      <c r="AT404" s="48"/>
      <c r="AU404" s="57">
        <f t="shared" si="82"/>
        <v>200000</v>
      </c>
      <c r="AV404" s="58">
        <v>3606000</v>
      </c>
      <c r="AW404" s="59" t="b">
        <f t="shared" si="77"/>
        <v>0</v>
      </c>
    </row>
    <row r="405" spans="1:49" ht="27.6" customHeight="1" x14ac:dyDescent="0.25">
      <c r="A405" s="3">
        <v>400</v>
      </c>
      <c r="B405" s="9" t="s">
        <v>123</v>
      </c>
      <c r="C405" s="9" t="s">
        <v>2458</v>
      </c>
      <c r="D405" s="9" t="s">
        <v>1110</v>
      </c>
      <c r="E405" s="9" t="str">
        <f t="shared" si="78"/>
        <v>Vũ Chính Quân</v>
      </c>
      <c r="F405" s="9" t="b">
        <f t="shared" si="79"/>
        <v>0</v>
      </c>
      <c r="G405" s="9" t="s">
        <v>2465</v>
      </c>
      <c r="H405" s="9" t="str">
        <f>RIGHT(G405,4)</f>
        <v>2016</v>
      </c>
      <c r="I405" s="9" t="s">
        <v>18</v>
      </c>
      <c r="J405" s="9" t="str">
        <f t="shared" si="81"/>
        <v>2CI7</v>
      </c>
      <c r="K405" s="9">
        <v>125</v>
      </c>
      <c r="L405" s="9">
        <v>24</v>
      </c>
      <c r="M405" s="9" t="s">
        <v>99</v>
      </c>
      <c r="N405" s="9"/>
      <c r="O405" s="9" t="s">
        <v>654</v>
      </c>
      <c r="P405" s="9"/>
      <c r="Q405" s="9"/>
      <c r="R405" s="9"/>
      <c r="S405" s="9" t="s">
        <v>2918</v>
      </c>
      <c r="T405" s="9" t="s">
        <v>2919</v>
      </c>
      <c r="U405" s="9" t="s">
        <v>2920</v>
      </c>
      <c r="V405" s="30" t="s">
        <v>3965</v>
      </c>
      <c r="W405" s="48"/>
      <c r="X405" s="48"/>
      <c r="Y405" s="49">
        <v>1</v>
      </c>
      <c r="Z405" s="48">
        <f>INDEX(table1,MATCH($K405,'Tham chiếu'!$A$3:$A$13,1),MATCH(DS!$L405,'Tham chiếu'!$B$2:$M$2,1))</f>
        <v>55</v>
      </c>
      <c r="AA405" s="50"/>
      <c r="AB405" s="50"/>
      <c r="AC405" s="53"/>
      <c r="AD405" s="73"/>
      <c r="AE405" s="54"/>
      <c r="AF405" s="74"/>
      <c r="AG405" s="48"/>
      <c r="AH405" s="48"/>
      <c r="AI405" s="49">
        <v>2</v>
      </c>
      <c r="AJ405" s="48">
        <f>INDEX(table5,MATCH($K405,'Tham chiếu'!$A$53:$A$61,1),MATCH(DS!$L405,'Tham chiếu'!$B$52:$T$52,1))</f>
        <v>3</v>
      </c>
      <c r="AK405" s="53"/>
      <c r="AL405" s="48"/>
      <c r="AM405" s="50"/>
      <c r="AN405" s="50"/>
      <c r="AO405" s="54">
        <v>1</v>
      </c>
      <c r="AP405" s="48" t="str">
        <f>INDEX(table3,MATCH($K405,'Tham chiếu'!$A$29:$A$37,1),MATCH(DS!$L405,'Tham chiếu'!$B$28:$T$28,1))</f>
        <v>2B</v>
      </c>
      <c r="AQ405" s="48"/>
      <c r="AR405" s="77"/>
      <c r="AS405" s="49"/>
      <c r="AT405" s="48"/>
      <c r="AU405" s="57">
        <f t="shared" si="82"/>
        <v>688000</v>
      </c>
      <c r="AV405" s="58">
        <v>1782000</v>
      </c>
      <c r="AW405" s="59" t="b">
        <f t="shared" si="77"/>
        <v>0</v>
      </c>
    </row>
    <row r="406" spans="1:49" ht="27.6" customHeight="1" x14ac:dyDescent="0.25">
      <c r="A406" s="3">
        <v>401</v>
      </c>
      <c r="B406" s="9" t="s">
        <v>3680</v>
      </c>
      <c r="C406" s="9" t="s">
        <v>4930</v>
      </c>
      <c r="D406" s="9" t="s">
        <v>1601</v>
      </c>
      <c r="E406" s="9" t="str">
        <f t="shared" si="78"/>
        <v>Phạm Trúc Quỳnh</v>
      </c>
      <c r="F406" s="9" t="b">
        <f t="shared" si="79"/>
        <v>0</v>
      </c>
      <c r="G406" s="9" t="s">
        <v>271</v>
      </c>
      <c r="H406" s="9"/>
      <c r="I406" s="9" t="s">
        <v>44</v>
      </c>
      <c r="J406" s="9" t="str">
        <f t="shared" si="81"/>
        <v>2CI7</v>
      </c>
      <c r="K406" s="9">
        <v>120</v>
      </c>
      <c r="L406" s="9">
        <v>19.5</v>
      </c>
      <c r="M406" s="9" t="s">
        <v>99</v>
      </c>
      <c r="N406" s="9"/>
      <c r="O406" s="9" t="s">
        <v>654</v>
      </c>
      <c r="P406" s="9"/>
      <c r="Q406" s="9"/>
      <c r="R406" s="9"/>
      <c r="S406" s="9" t="s">
        <v>3593</v>
      </c>
      <c r="T406" s="9" t="s">
        <v>3594</v>
      </c>
      <c r="U406" s="9" t="s">
        <v>3595</v>
      </c>
      <c r="V406" s="30" t="s">
        <v>4306</v>
      </c>
      <c r="W406" s="48">
        <v>1</v>
      </c>
      <c r="X406" s="48">
        <f>INDEX(table1,MATCH($K46,'Tham chiếu'!$A$3:$A$13,1),MATCH(DS!$L46,'Tham chiếu'!$B$2:$M$2,1))</f>
        <v>50</v>
      </c>
      <c r="Y406" s="49">
        <v>1</v>
      </c>
      <c r="Z406" s="48">
        <f>INDEX(table1,MATCH($K406,'Tham chiếu'!$A$3:$A$13,1),MATCH(DS!$L406,'Tham chiếu'!$B$2:$M$2,1))</f>
        <v>50</v>
      </c>
      <c r="AA406" s="50"/>
      <c r="AB406" s="50"/>
      <c r="AC406" s="53">
        <v>1</v>
      </c>
      <c r="AD406" s="73" t="str">
        <f>INDEX(table4,MATCH($K406,'Tham chiếu'!$A$41:$A$49,1),MATCH(DS!$L406,'Tham chiếu'!$B$40:$T$40,1))</f>
        <v>2A</v>
      </c>
      <c r="AE406" s="54"/>
      <c r="AF406" s="74"/>
      <c r="AG406" s="48">
        <v>1</v>
      </c>
      <c r="AH406" s="48">
        <f>INDEX(table5,MATCH($K406,'Tham chiếu'!$A$53:$A$61,1),MATCH(DS!$L406,'Tham chiếu'!$B$52:$T$52,1))</f>
        <v>2</v>
      </c>
      <c r="AI406" s="49">
        <v>1</v>
      </c>
      <c r="AJ406" s="48">
        <f>INDEX(table5,MATCH($K406,'Tham chiếu'!$A$53:$A$61,1),MATCH(DS!$L406,'Tham chiếu'!$B$52:$T$52,1))</f>
        <v>2</v>
      </c>
      <c r="AK406" s="50">
        <v>1</v>
      </c>
      <c r="AL406" s="48">
        <f>INDEX(table5,MATCH($K406,'Tham chiếu'!$A$53:$A$61,1),MATCH(DS!$L406,'Tham chiếu'!$B$52:$T$52,1))</f>
        <v>2</v>
      </c>
      <c r="AM406" s="53">
        <v>1</v>
      </c>
      <c r="AN406" s="50" t="str">
        <f>INDEX(table2,MATCH($K406,'Tham chiếu'!$A$17:$A$25,1),MATCH(DS!$L406,'Tham chiếu'!$B$16:$S$16,1))</f>
        <v>2A</v>
      </c>
      <c r="AO406" s="54"/>
      <c r="AP406" s="48"/>
      <c r="AQ406" s="48">
        <v>1</v>
      </c>
      <c r="AR406" s="77">
        <f>INDEX(table7,MATCH($K406,'Tham chiếu'!$A$78:$A$87,1),MATCH(DS!$L406,'Tham chiếu'!$B$77:$T$77,1))</f>
        <v>1</v>
      </c>
      <c r="AS406" s="49">
        <v>1</v>
      </c>
      <c r="AT406" s="48">
        <f>INDEX(table6,MATCH($K406,'Tham chiếu'!$A$65:$A$74,1),MATCH(DS!$L406,'Tham chiếu'!$B$64:$T$64,1))</f>
        <v>2</v>
      </c>
      <c r="AU406" s="57">
        <f t="shared" si="82"/>
        <v>1922000</v>
      </c>
      <c r="AV406" s="58">
        <v>1293000</v>
      </c>
      <c r="AW406" s="59" t="b">
        <f t="shared" si="77"/>
        <v>0</v>
      </c>
    </row>
    <row r="407" spans="1:49" ht="27.6" customHeight="1" x14ac:dyDescent="0.25">
      <c r="A407" s="3">
        <v>402</v>
      </c>
      <c r="B407" s="9" t="s">
        <v>16</v>
      </c>
      <c r="C407" s="9" t="s">
        <v>1325</v>
      </c>
      <c r="D407" s="9" t="s">
        <v>1326</v>
      </c>
      <c r="E407" s="9" t="str">
        <f t="shared" si="78"/>
        <v>nguyễn vũ hoàng tùng tùng</v>
      </c>
      <c r="F407" s="9" t="b">
        <f t="shared" si="79"/>
        <v>0</v>
      </c>
      <c r="G407" s="9" t="s">
        <v>1327</v>
      </c>
      <c r="H407" s="9" t="str">
        <f>RIGHT(G407,4)</f>
        <v>2017</v>
      </c>
      <c r="I407" s="9" t="s">
        <v>18</v>
      </c>
      <c r="J407" s="9" t="str">
        <f t="shared" si="81"/>
        <v>2CI7</v>
      </c>
      <c r="K407" s="48">
        <v>124</v>
      </c>
      <c r="L407" s="48">
        <v>28</v>
      </c>
      <c r="M407" s="9" t="s">
        <v>99</v>
      </c>
      <c r="N407" s="9"/>
      <c r="O407" s="9" t="s">
        <v>654</v>
      </c>
      <c r="P407" s="9"/>
      <c r="Q407" s="9"/>
      <c r="R407" s="9"/>
      <c r="S407" s="9" t="s">
        <v>1328</v>
      </c>
      <c r="T407" s="9" t="s">
        <v>1329</v>
      </c>
      <c r="U407" s="9" t="s">
        <v>1330</v>
      </c>
      <c r="V407" s="30" t="s">
        <v>3892</v>
      </c>
      <c r="W407" s="9"/>
      <c r="X407" s="48"/>
      <c r="Y407" s="9">
        <v>1</v>
      </c>
      <c r="Z407" s="48">
        <f>INDEX(table1,MATCH($K407,'Tham chiếu'!$A$3:$A$13,1),MATCH(DS!$L407,'Tham chiếu'!$B$2:$M$2,1))</f>
        <v>55</v>
      </c>
      <c r="AA407" s="9"/>
      <c r="AB407" s="50"/>
      <c r="AC407" s="9"/>
      <c r="AD407" s="73"/>
      <c r="AE407" s="9"/>
      <c r="AF407" s="74"/>
      <c r="AG407" s="9"/>
      <c r="AH407" s="48"/>
      <c r="AI407" s="9"/>
      <c r="AJ407" s="48"/>
      <c r="AK407" s="9"/>
      <c r="AL407" s="48"/>
      <c r="AM407" s="9"/>
      <c r="AN407" s="50"/>
      <c r="AO407" s="9"/>
      <c r="AP407" s="48"/>
      <c r="AQ407" s="48"/>
      <c r="AR407" s="77"/>
      <c r="AS407" s="9">
        <v>1</v>
      </c>
      <c r="AT407" s="48">
        <f>INDEX(table6,MATCH($K407,'Tham chiếu'!$A$65:$A$74,1),MATCH(DS!$L407,'Tham chiếu'!$B$64:$T$64,1))</f>
        <v>3</v>
      </c>
      <c r="AU407" s="57">
        <f t="shared" si="82"/>
        <v>570000</v>
      </c>
      <c r="AV407" s="58">
        <v>678000</v>
      </c>
      <c r="AW407" s="59" t="b">
        <f t="shared" si="77"/>
        <v>0</v>
      </c>
    </row>
    <row r="408" spans="1:49" ht="27.6" customHeight="1" x14ac:dyDescent="0.25">
      <c r="A408" s="3">
        <v>403</v>
      </c>
      <c r="B408" s="9" t="s">
        <v>123</v>
      </c>
      <c r="C408" s="9" t="s">
        <v>2459</v>
      </c>
      <c r="D408" s="9" t="s">
        <v>2460</v>
      </c>
      <c r="E408" s="9" t="str">
        <f t="shared" si="78"/>
        <v>trần phương thảo</v>
      </c>
      <c r="F408" s="9" t="b">
        <f t="shared" si="79"/>
        <v>0</v>
      </c>
      <c r="G408" s="9" t="s">
        <v>2406</v>
      </c>
      <c r="H408" s="9" t="str">
        <f>RIGHT(G408,4)</f>
        <v>2016</v>
      </c>
      <c r="I408" s="9" t="s">
        <v>44</v>
      </c>
      <c r="J408" s="9" t="str">
        <f t="shared" si="81"/>
        <v>2CI7</v>
      </c>
      <c r="K408" s="9">
        <v>130</v>
      </c>
      <c r="L408" s="9">
        <v>28</v>
      </c>
      <c r="M408" s="9" t="s">
        <v>99</v>
      </c>
      <c r="N408" s="9"/>
      <c r="O408" s="9" t="s">
        <v>654</v>
      </c>
      <c r="P408" s="9"/>
      <c r="Q408" s="9"/>
      <c r="R408" s="9"/>
      <c r="S408" s="9" t="s">
        <v>2921</v>
      </c>
      <c r="T408" s="9" t="s">
        <v>2922</v>
      </c>
      <c r="U408" s="9" t="s">
        <v>2923</v>
      </c>
      <c r="V408" s="30" t="s">
        <v>3966</v>
      </c>
      <c r="W408" s="48">
        <v>1</v>
      </c>
      <c r="X408" s="48">
        <f>INDEX(table1,MATCH($K48,'Tham chiếu'!$A$3:$A$13,1),MATCH(DS!$L48,'Tham chiếu'!$B$2:$M$2,1))</f>
        <v>50</v>
      </c>
      <c r="Y408" s="49">
        <v>2</v>
      </c>
      <c r="Z408" s="48">
        <f>INDEX(table1,MATCH($K408,'Tham chiếu'!$A$3:$A$13,1),MATCH(DS!$L408,'Tham chiếu'!$B$2:$M$2,1))</f>
        <v>55</v>
      </c>
      <c r="AA408" s="50"/>
      <c r="AB408" s="50"/>
      <c r="AC408" s="53">
        <v>1</v>
      </c>
      <c r="AD408" s="73" t="str">
        <f>INDEX(table4,MATCH($K408,'Tham chiếu'!$A$41:$A$49,1),MATCH(DS!$L408,'Tham chiếu'!$B$40:$T$40,1))</f>
        <v>3A</v>
      </c>
      <c r="AE408" s="54"/>
      <c r="AF408" s="74"/>
      <c r="AG408" s="48">
        <v>1</v>
      </c>
      <c r="AH408" s="48">
        <f>INDEX(table5,MATCH($K408,'Tham chiếu'!$A$53:$A$61,1),MATCH(DS!$L408,'Tham chiếu'!$B$52:$T$52,1))</f>
        <v>3</v>
      </c>
      <c r="AI408" s="49">
        <v>1</v>
      </c>
      <c r="AJ408" s="48">
        <f>INDEX(table5,MATCH($K408,'Tham chiếu'!$A$53:$A$61,1),MATCH(DS!$L408,'Tham chiếu'!$B$52:$T$52,1))</f>
        <v>3</v>
      </c>
      <c r="AK408" s="53">
        <v>1</v>
      </c>
      <c r="AL408" s="48">
        <f>INDEX(table5,MATCH($K408,'Tham chiếu'!$A$53:$A$61,1),MATCH(DS!$L408,'Tham chiếu'!$B$52:$T$52,1))</f>
        <v>3</v>
      </c>
      <c r="AM408" s="50">
        <v>1</v>
      </c>
      <c r="AN408" s="50" t="str">
        <f>INDEX(table2,MATCH($K408,'Tham chiếu'!$A$17:$A$25,1),MATCH(DS!$L408,'Tham chiếu'!$B$16:$S$16,1))</f>
        <v>3A</v>
      </c>
      <c r="AO408" s="54">
        <v>1</v>
      </c>
      <c r="AP408" s="48" t="str">
        <f>INDEX(table3,MATCH($K408,'Tham chiếu'!$A$29:$A$37,1),MATCH(DS!$L408,'Tham chiếu'!$B$28:$T$28,1))</f>
        <v>3A</v>
      </c>
      <c r="AQ408" s="48"/>
      <c r="AR408" s="77"/>
      <c r="AS408" s="49">
        <v>1</v>
      </c>
      <c r="AT408" s="48">
        <f>INDEX(table6,MATCH($K408,'Tham chiếu'!$A$65:$A$74,1),MATCH(DS!$L408,'Tham chiếu'!$B$64:$T$64,1))</f>
        <v>3</v>
      </c>
      <c r="AU408" s="57">
        <f t="shared" si="82"/>
        <v>1962000</v>
      </c>
      <c r="AV408" s="58">
        <v>1323000</v>
      </c>
      <c r="AW408" s="59" t="b">
        <f t="shared" si="77"/>
        <v>0</v>
      </c>
    </row>
    <row r="409" spans="1:49" ht="27.6" customHeight="1" x14ac:dyDescent="0.25">
      <c r="A409" s="3">
        <v>404</v>
      </c>
      <c r="B409" s="9" t="s">
        <v>123</v>
      </c>
      <c r="C409" s="9" t="s">
        <v>33</v>
      </c>
      <c r="D409" s="9" t="s">
        <v>674</v>
      </c>
      <c r="E409" s="9" t="str">
        <f t="shared" si="78"/>
        <v>Nguyễn Đức Vinh</v>
      </c>
      <c r="F409" s="9" t="b">
        <f t="shared" si="79"/>
        <v>0</v>
      </c>
      <c r="G409" s="9" t="s">
        <v>2422</v>
      </c>
      <c r="H409" s="9" t="str">
        <f>RIGHT(G409,4)</f>
        <v>2016</v>
      </c>
      <c r="I409" s="9" t="s">
        <v>18</v>
      </c>
      <c r="J409" s="9" t="str">
        <f t="shared" si="81"/>
        <v>2CI7</v>
      </c>
      <c r="K409" s="9">
        <v>130</v>
      </c>
      <c r="L409" s="9">
        <v>28</v>
      </c>
      <c r="M409" s="9" t="s">
        <v>99</v>
      </c>
      <c r="N409" s="9"/>
      <c r="O409" s="9" t="s">
        <v>654</v>
      </c>
      <c r="P409" s="9"/>
      <c r="Q409" s="9"/>
      <c r="R409" s="9"/>
      <c r="S409" s="9" t="s">
        <v>2924</v>
      </c>
      <c r="T409" s="9" t="s">
        <v>2925</v>
      </c>
      <c r="U409" s="9" t="s">
        <v>2926</v>
      </c>
      <c r="V409" s="30" t="s">
        <v>3967</v>
      </c>
      <c r="W409" s="48"/>
      <c r="X409" s="48"/>
      <c r="Y409" s="49"/>
      <c r="Z409" s="48"/>
      <c r="AA409" s="50"/>
      <c r="AB409" s="50"/>
      <c r="AC409" s="53"/>
      <c r="AD409" s="73"/>
      <c r="AE409" s="54"/>
      <c r="AF409" s="74"/>
      <c r="AG409" s="48"/>
      <c r="AH409" s="48"/>
      <c r="AI409" s="49"/>
      <c r="AJ409" s="48"/>
      <c r="AK409" s="53"/>
      <c r="AL409" s="48"/>
      <c r="AM409" s="50"/>
      <c r="AN409" s="50"/>
      <c r="AO409" s="54"/>
      <c r="AP409" s="48"/>
      <c r="AQ409" s="48"/>
      <c r="AR409" s="77"/>
      <c r="AS409" s="49">
        <v>1</v>
      </c>
      <c r="AT409" s="48">
        <f>INDEX(table6,MATCH($K409,'Tham chiếu'!$A$65:$A$74,1),MATCH(DS!$L409,'Tham chiếu'!$B$64:$T$64,1))</f>
        <v>3</v>
      </c>
      <c r="AU409" s="57">
        <f t="shared" si="82"/>
        <v>370000</v>
      </c>
      <c r="AV409" s="58">
        <v>2265000</v>
      </c>
      <c r="AW409" s="59" t="b">
        <f t="shared" si="77"/>
        <v>0</v>
      </c>
    </row>
    <row r="410" spans="1:49" ht="27.6" customHeight="1" x14ac:dyDescent="0.25">
      <c r="A410" s="3">
        <v>405</v>
      </c>
      <c r="B410" s="9" t="s">
        <v>4613</v>
      </c>
      <c r="C410" s="9" t="s">
        <v>4766</v>
      </c>
      <c r="D410" s="9" t="s">
        <v>166</v>
      </c>
      <c r="E410" s="9" t="s">
        <v>4767</v>
      </c>
      <c r="F410" s="9"/>
      <c r="G410" s="9" t="s">
        <v>4768</v>
      </c>
      <c r="H410" s="9" t="s">
        <v>4631</v>
      </c>
      <c r="I410" s="9" t="s">
        <v>44</v>
      </c>
      <c r="J410" s="9" t="s">
        <v>430</v>
      </c>
      <c r="K410" s="9">
        <v>123</v>
      </c>
      <c r="L410" s="9">
        <v>26</v>
      </c>
      <c r="M410" s="9" t="s">
        <v>99</v>
      </c>
      <c r="N410" s="9"/>
      <c r="O410" s="9" t="s">
        <v>430</v>
      </c>
      <c r="P410" s="9"/>
      <c r="Q410" s="9"/>
      <c r="R410" s="9"/>
      <c r="S410" s="9" t="s">
        <v>4769</v>
      </c>
      <c r="T410" s="9" t="s">
        <v>4770</v>
      </c>
      <c r="U410" s="9" t="s">
        <v>4771</v>
      </c>
      <c r="V410" s="61" t="s">
        <v>4772</v>
      </c>
      <c r="W410" s="9">
        <v>1</v>
      </c>
      <c r="X410" s="48">
        <f>INDEX(table1,MATCH($K41,'Tham chiếu'!$A$3:$A$13,1),MATCH(DS!$L41,'Tham chiếu'!$B$2:$M$2,1))</f>
        <v>58</v>
      </c>
      <c r="Y410" s="9"/>
      <c r="Z410" s="48"/>
      <c r="AA410" s="9"/>
      <c r="AB410" s="50"/>
      <c r="AC410" s="9">
        <v>2</v>
      </c>
      <c r="AD410" s="73" t="str">
        <f>INDEX(table4,MATCH($K410,'Tham chiếu'!$A$41:$A$49,1),MATCH(DS!$L410,'Tham chiếu'!$B$40:$T$40,1))</f>
        <v>2B</v>
      </c>
      <c r="AE410" s="9"/>
      <c r="AF410" s="74" t="str">
        <f>INDEX(table3,MATCH($K410,'Tham chiếu'!$A$29:$A$37,1),MATCH(DS!$L410,'Tham chiếu'!$B$28:$T$28,1))</f>
        <v>2A</v>
      </c>
      <c r="AG410" s="9">
        <v>1</v>
      </c>
      <c r="AH410" s="48">
        <f>INDEX(table5,MATCH($K410,'Tham chiếu'!$A$53:$A$61,1),MATCH(DS!$L410,'Tham chiếu'!$B$52:$T$52,1))</f>
        <v>3</v>
      </c>
      <c r="AI410" s="9">
        <v>2</v>
      </c>
      <c r="AJ410" s="48">
        <f>INDEX(table5,MATCH($K410,'Tham chiếu'!$A$53:$A$61,1),MATCH(DS!$L410,'Tham chiếu'!$B$52:$T$52,1))</f>
        <v>3</v>
      </c>
      <c r="AK410" s="9">
        <v>1</v>
      </c>
      <c r="AL410" s="48">
        <f>INDEX(table5,MATCH($K410,'Tham chiếu'!$A$53:$A$61,1),MATCH(DS!$L410,'Tham chiếu'!$B$52:$T$52,1))</f>
        <v>3</v>
      </c>
      <c r="AM410" s="9">
        <v>1</v>
      </c>
      <c r="AN410" s="50" t="str">
        <f>INDEX(table2,MATCH($K410,'Tham chiếu'!$A$17:$A$25,1),MATCH(DS!$L410,'Tham chiếu'!$B$16:$S$16,1))</f>
        <v>2A</v>
      </c>
      <c r="AO410" s="9"/>
      <c r="AP410" s="48"/>
      <c r="AQ410" s="9"/>
      <c r="AR410" s="77"/>
      <c r="AS410" s="9">
        <v>1</v>
      </c>
      <c r="AT410" s="48">
        <f>INDEX(table6,MATCH($K410,'Tham chiếu'!$A$65:$A$74,1),MATCH(DS!$L410,'Tham chiếu'!$B$64:$T$64,1))</f>
        <v>2</v>
      </c>
      <c r="AU410" s="57">
        <f t="shared" si="82"/>
        <v>1809000</v>
      </c>
      <c r="AV410" s="58">
        <v>200000</v>
      </c>
      <c r="AW410" s="59" t="b">
        <f t="shared" si="77"/>
        <v>0</v>
      </c>
    </row>
    <row r="411" spans="1:49" ht="27.6" customHeight="1" x14ac:dyDescent="0.25">
      <c r="A411" s="3">
        <v>406</v>
      </c>
      <c r="B411" s="9" t="s">
        <v>123</v>
      </c>
      <c r="C411" s="69" t="s">
        <v>4929</v>
      </c>
      <c r="D411" s="69" t="s">
        <v>166</v>
      </c>
      <c r="E411" s="9" t="str">
        <f t="shared" ref="E411:E418" si="83">C411&amp;" "&amp;D411</f>
        <v>Hoàng Ngọc Tú Anh</v>
      </c>
      <c r="F411" s="9" t="b">
        <f t="shared" ref="F411:F418" si="84">E411=E412</f>
        <v>0</v>
      </c>
      <c r="G411" s="9" t="s">
        <v>429</v>
      </c>
      <c r="H411" s="9" t="str">
        <f t="shared" ref="H411:H418" si="85">RIGHT(G411,4)</f>
        <v>2016</v>
      </c>
      <c r="I411" s="9" t="s">
        <v>44</v>
      </c>
      <c r="J411" s="9" t="str">
        <f t="shared" ref="J411:J418" si="86">N411&amp;O411&amp;P411&amp;Q411&amp;R411</f>
        <v>2CI8</v>
      </c>
      <c r="K411" s="48">
        <v>140</v>
      </c>
      <c r="L411" s="48">
        <v>25</v>
      </c>
      <c r="M411" s="9" t="s">
        <v>99</v>
      </c>
      <c r="N411" s="9"/>
      <c r="O411" s="9" t="s">
        <v>430</v>
      </c>
      <c r="P411" s="9"/>
      <c r="Q411" s="9"/>
      <c r="R411" s="9"/>
      <c r="S411" s="9" t="s">
        <v>431</v>
      </c>
      <c r="T411" s="9" t="s">
        <v>432</v>
      </c>
      <c r="U411" s="9" t="s">
        <v>433</v>
      </c>
      <c r="V411" s="30" t="s">
        <v>3974</v>
      </c>
      <c r="W411" s="9"/>
      <c r="X411" s="48"/>
      <c r="Y411" s="9"/>
      <c r="Z411" s="48"/>
      <c r="AA411" s="9"/>
      <c r="AB411" s="50"/>
      <c r="AC411" s="9">
        <v>1</v>
      </c>
      <c r="AD411" s="73">
        <f>INDEX(table4,MATCH($K411,'Tham chiếu'!$A$41:$A$49,1),MATCH(DS!$L411,'Tham chiếu'!$B$40:$T$40,1))</f>
        <v>4</v>
      </c>
      <c r="AE411" s="9"/>
      <c r="AF411" s="74"/>
      <c r="AG411" s="9"/>
      <c r="AH411" s="48"/>
      <c r="AI411" s="9"/>
      <c r="AJ411" s="48"/>
      <c r="AK411" s="9"/>
      <c r="AL411" s="48"/>
      <c r="AM411" s="9"/>
      <c r="AN411" s="50"/>
      <c r="AO411" s="9"/>
      <c r="AP411" s="48"/>
      <c r="AQ411" s="48">
        <v>1</v>
      </c>
      <c r="AR411" s="77">
        <f>INDEX(table7,MATCH($K411,'Tham chiếu'!$A$78:$A$87,1),MATCH(DS!$L411,'Tham chiếu'!$B$77:$T$77,1))</f>
        <v>3</v>
      </c>
      <c r="AS411" s="9">
        <v>1</v>
      </c>
      <c r="AT411" s="48">
        <f>INDEX(table6,MATCH($K411,'Tham chiếu'!$A$65:$A$74,1),MATCH(DS!$L411,'Tham chiếu'!$B$64:$T$64,1))</f>
        <v>4</v>
      </c>
      <c r="AU411" s="57">
        <f t="shared" si="82"/>
        <v>833000</v>
      </c>
      <c r="AV411" s="58">
        <v>1242000</v>
      </c>
      <c r="AW411" s="59" t="b">
        <f t="shared" si="77"/>
        <v>0</v>
      </c>
    </row>
    <row r="412" spans="1:49" ht="27.6" customHeight="1" x14ac:dyDescent="0.25">
      <c r="A412" s="3">
        <v>407</v>
      </c>
      <c r="B412" s="9" t="s">
        <v>123</v>
      </c>
      <c r="C412" s="9" t="s">
        <v>2466</v>
      </c>
      <c r="D412" s="9" t="s">
        <v>260</v>
      </c>
      <c r="E412" s="9" t="str">
        <f t="shared" si="83"/>
        <v>Phan Thái Dương</v>
      </c>
      <c r="F412" s="9" t="b">
        <f t="shared" si="84"/>
        <v>0</v>
      </c>
      <c r="G412" s="9" t="s">
        <v>2437</v>
      </c>
      <c r="H412" s="9" t="str">
        <f t="shared" si="85"/>
        <v>2016</v>
      </c>
      <c r="I412" s="9" t="s">
        <v>18</v>
      </c>
      <c r="J412" s="9" t="str">
        <f t="shared" si="86"/>
        <v>2CI8</v>
      </c>
      <c r="K412" s="9">
        <v>115</v>
      </c>
      <c r="L412" s="9">
        <v>21</v>
      </c>
      <c r="M412" s="9" t="s">
        <v>99</v>
      </c>
      <c r="N412" s="9"/>
      <c r="O412" s="9" t="s">
        <v>430</v>
      </c>
      <c r="P412" s="9"/>
      <c r="Q412" s="9"/>
      <c r="R412" s="9"/>
      <c r="S412" s="9" t="s">
        <v>2927</v>
      </c>
      <c r="T412" s="9" t="s">
        <v>2928</v>
      </c>
      <c r="U412" s="9" t="s">
        <v>2929</v>
      </c>
      <c r="V412" s="30" t="s">
        <v>3968</v>
      </c>
      <c r="W412" s="48"/>
      <c r="X412" s="48"/>
      <c r="Y412" s="49">
        <v>1</v>
      </c>
      <c r="Z412" s="48">
        <f>INDEX(table1,MATCH($K412,'Tham chiếu'!$A$3:$A$13,1),MATCH(DS!$L412,'Tham chiếu'!$B$2:$M$2,1))</f>
        <v>50</v>
      </c>
      <c r="AA412" s="50">
        <v>1</v>
      </c>
      <c r="AB412" s="50">
        <f>INDEX(table2,MATCH($K412,'Tham chiếu'!$A$17:$A$25,1),MATCH(DS!$L412,'Tham chiếu'!$B$16:$S$16,1))</f>
        <v>1</v>
      </c>
      <c r="AC412" s="53"/>
      <c r="AD412" s="73">
        <f>INDEX(table4,MATCH($K412,'Tham chiếu'!$A$41:$A$49,1),MATCH(DS!$L412,'Tham chiếu'!$B$40:$T$40,1))</f>
        <v>1</v>
      </c>
      <c r="AE412" s="54">
        <v>1</v>
      </c>
      <c r="AF412" s="74">
        <f>INDEX(table3,MATCH($K412,'Tham chiếu'!$A$29:$A$37,1),MATCH(DS!$L412,'Tham chiếu'!$B$28:$T$28,1))</f>
        <v>1</v>
      </c>
      <c r="AG412" s="48">
        <v>1</v>
      </c>
      <c r="AH412" s="48">
        <f>INDEX(table5,MATCH($K412,'Tham chiếu'!$A$53:$A$61,1),MATCH(DS!$L412,'Tham chiếu'!$B$52:$T$52,1))</f>
        <v>1</v>
      </c>
      <c r="AI412" s="49">
        <v>1</v>
      </c>
      <c r="AJ412" s="48">
        <f>INDEX(table5,MATCH($K412,'Tham chiếu'!$A$53:$A$61,1),MATCH(DS!$L412,'Tham chiếu'!$B$52:$T$52,1))</f>
        <v>1</v>
      </c>
      <c r="AK412" s="53">
        <v>1</v>
      </c>
      <c r="AL412" s="48">
        <f>INDEX(table5,MATCH($K412,'Tham chiếu'!$A$53:$A$61,1),MATCH(DS!$L412,'Tham chiếu'!$B$52:$T$52,1))</f>
        <v>1</v>
      </c>
      <c r="AM412" s="50"/>
      <c r="AN412" s="50">
        <f>INDEX(table2,MATCH($K412,'Tham chiếu'!$A$17:$A$25,1),MATCH(DS!$L412,'Tham chiếu'!$B$16:$S$16,1))</f>
        <v>1</v>
      </c>
      <c r="AO412" s="54"/>
      <c r="AP412" s="48">
        <f>INDEX(table3,MATCH($K412,'Tham chiếu'!$A$29:$A$37,1),MATCH(DS!$L412,'Tham chiếu'!$B$28:$T$28,1))</f>
        <v>1</v>
      </c>
      <c r="AQ412" s="48">
        <v>1</v>
      </c>
      <c r="AR412" s="77">
        <f>INDEX(table7,MATCH($K412,'Tham chiếu'!$A$78:$A$87,1),MATCH(DS!$L412,'Tham chiếu'!$B$77:$T$77,1))</f>
        <v>1</v>
      </c>
      <c r="AS412" s="49">
        <v>1</v>
      </c>
      <c r="AT412" s="48">
        <f>INDEX(table6,MATCH($K412,'Tham chiếu'!$A$65:$A$74,1),MATCH(DS!$L412,'Tham chiếu'!$B$64:$T$64,1))</f>
        <v>1</v>
      </c>
      <c r="AU412" s="57">
        <f t="shared" si="82"/>
        <v>1862000</v>
      </c>
      <c r="AV412" s="58">
        <v>1242000</v>
      </c>
      <c r="AW412" s="59" t="b">
        <f t="shared" si="77"/>
        <v>0</v>
      </c>
    </row>
    <row r="413" spans="1:49" ht="27.6" customHeight="1" x14ac:dyDescent="0.25">
      <c r="A413" s="3">
        <v>408</v>
      </c>
      <c r="B413" s="9" t="s">
        <v>123</v>
      </c>
      <c r="C413" s="9" t="s">
        <v>1984</v>
      </c>
      <c r="D413" s="9" t="s">
        <v>582</v>
      </c>
      <c r="E413" s="9" t="str">
        <f t="shared" si="83"/>
        <v>Trịnh Gia Hân</v>
      </c>
      <c r="F413" s="9" t="b">
        <f t="shared" si="84"/>
        <v>0</v>
      </c>
      <c r="G413" s="9" t="s">
        <v>1985</v>
      </c>
      <c r="H413" s="9" t="str">
        <f t="shared" si="85"/>
        <v>2016</v>
      </c>
      <c r="I413" s="9" t="s">
        <v>44</v>
      </c>
      <c r="J413" s="9" t="str">
        <f t="shared" si="86"/>
        <v>2CI8</v>
      </c>
      <c r="K413" s="48">
        <v>122</v>
      </c>
      <c r="L413" s="48">
        <v>20</v>
      </c>
      <c r="M413" s="9" t="s">
        <v>99</v>
      </c>
      <c r="N413" s="9"/>
      <c r="O413" s="9" t="s">
        <v>430</v>
      </c>
      <c r="P413" s="9"/>
      <c r="Q413" s="9"/>
      <c r="R413" s="9"/>
      <c r="S413" s="9" t="s">
        <v>1718</v>
      </c>
      <c r="T413" s="9" t="s">
        <v>1986</v>
      </c>
      <c r="U413" s="9" t="s">
        <v>1987</v>
      </c>
      <c r="V413" s="30" t="s">
        <v>3969</v>
      </c>
      <c r="W413" s="9"/>
      <c r="X413" s="48"/>
      <c r="Y413" s="9"/>
      <c r="Z413" s="48"/>
      <c r="AA413" s="9">
        <v>1</v>
      </c>
      <c r="AB413" s="50" t="str">
        <f>INDEX(table2,MATCH($K413,'Tham chiếu'!$A$17:$A$25,1),MATCH(DS!$L413,'Tham chiếu'!$B$16:$S$16,1))</f>
        <v>2A</v>
      </c>
      <c r="AC413" s="9"/>
      <c r="AD413" s="73" t="str">
        <f>INDEX(table4,MATCH($K413,'Tham chiếu'!$A$41:$A$49,1),MATCH(DS!$L413,'Tham chiếu'!$B$40:$T$40,1))</f>
        <v>2A</v>
      </c>
      <c r="AE413" s="9"/>
      <c r="AF413" s="74"/>
      <c r="AG413" s="9"/>
      <c r="AH413" s="48">
        <f>INDEX(table5,MATCH($K413,'Tham chiếu'!$A$53:$A$61,1),MATCH(DS!$L413,'Tham chiếu'!$B$52:$T$52,1))</f>
        <v>2</v>
      </c>
      <c r="AI413" s="9"/>
      <c r="AJ413" s="48">
        <f>INDEX(table5,MATCH($K413,'Tham chiếu'!$A$53:$A$61,1),MATCH(DS!$L413,'Tham chiếu'!$B$52:$T$52,1))</f>
        <v>2</v>
      </c>
      <c r="AK413" s="9"/>
      <c r="AL413" s="48">
        <f>INDEX(table5,MATCH($K413,'Tham chiếu'!$A$53:$A$61,1),MATCH(DS!$L413,'Tham chiếu'!$B$52:$T$52,1))</f>
        <v>2</v>
      </c>
      <c r="AM413" s="9">
        <v>1</v>
      </c>
      <c r="AN413" s="50" t="str">
        <f>INDEX(table2,MATCH($K413,'Tham chiếu'!$A$17:$A$25,1),MATCH(DS!$L413,'Tham chiếu'!$B$16:$S$16,1))</f>
        <v>2A</v>
      </c>
      <c r="AO413" s="9"/>
      <c r="AP413" s="48" t="str">
        <f>INDEX(table3,MATCH($K413,'Tham chiếu'!$A$29:$A$37,1),MATCH(DS!$L413,'Tham chiếu'!$B$28:$T$28,1))</f>
        <v>2A</v>
      </c>
      <c r="AQ413" s="48"/>
      <c r="AR413" s="77">
        <f>INDEX(table7,MATCH($K413,'Tham chiếu'!$A$78:$A$87,1),MATCH(DS!$L413,'Tham chiếu'!$B$77:$T$77,1))</f>
        <v>1</v>
      </c>
      <c r="AS413" s="9"/>
      <c r="AT413" s="48"/>
      <c r="AU413" s="57">
        <f t="shared" si="82"/>
        <v>448000</v>
      </c>
      <c r="AV413" s="58">
        <v>862000</v>
      </c>
      <c r="AW413" s="59" t="b">
        <f t="shared" si="77"/>
        <v>0</v>
      </c>
    </row>
    <row r="414" spans="1:49" ht="27.6" customHeight="1" x14ac:dyDescent="0.25">
      <c r="A414" s="3">
        <v>409</v>
      </c>
      <c r="B414" s="9" t="s">
        <v>123</v>
      </c>
      <c r="C414" s="9" t="s">
        <v>231</v>
      </c>
      <c r="D414" s="9" t="s">
        <v>2106</v>
      </c>
      <c r="E414" s="9" t="str">
        <f t="shared" si="83"/>
        <v>Đào Minh Hiếu</v>
      </c>
      <c r="F414" s="9" t="b">
        <f t="shared" si="84"/>
        <v>0</v>
      </c>
      <c r="G414" s="9" t="s">
        <v>2107</v>
      </c>
      <c r="H414" s="9" t="str">
        <f t="shared" si="85"/>
        <v>2016</v>
      </c>
      <c r="I414" s="9" t="s">
        <v>18</v>
      </c>
      <c r="J414" s="9" t="str">
        <f t="shared" si="86"/>
        <v>2CI8</v>
      </c>
      <c r="K414" s="48">
        <v>125</v>
      </c>
      <c r="L414" s="48">
        <v>25</v>
      </c>
      <c r="M414" s="9" t="s">
        <v>99</v>
      </c>
      <c r="N414" s="9"/>
      <c r="O414" s="9" t="s">
        <v>430</v>
      </c>
      <c r="P414" s="9"/>
      <c r="Q414" s="9"/>
      <c r="R414" s="9"/>
      <c r="S414" s="9" t="s">
        <v>2108</v>
      </c>
      <c r="T414" s="9" t="s">
        <v>2109</v>
      </c>
      <c r="U414" s="9" t="s">
        <v>2110</v>
      </c>
      <c r="V414" s="30" t="s">
        <v>3970</v>
      </c>
      <c r="W414" s="9"/>
      <c r="X414" s="48"/>
      <c r="Y414" s="9">
        <v>1</v>
      </c>
      <c r="Z414" s="48">
        <f>INDEX(table1,MATCH($K414,'Tham chiếu'!$A$3:$A$13,1),MATCH(DS!$L414,'Tham chiếu'!$B$2:$M$2,1))</f>
        <v>55</v>
      </c>
      <c r="AA414" s="9"/>
      <c r="AB414" s="50"/>
      <c r="AC414" s="9"/>
      <c r="AD414" s="73"/>
      <c r="AE414" s="9"/>
      <c r="AF414" s="74"/>
      <c r="AG414" s="9"/>
      <c r="AH414" s="48"/>
      <c r="AI414" s="9">
        <v>2</v>
      </c>
      <c r="AJ414" s="48">
        <f>INDEX(table5,MATCH($K414,'Tham chiếu'!$A$53:$A$61,1),MATCH(DS!$L414,'Tham chiếu'!$B$52:$T$52,1))</f>
        <v>3</v>
      </c>
      <c r="AK414" s="9"/>
      <c r="AL414" s="48"/>
      <c r="AM414" s="9"/>
      <c r="AN414" s="50"/>
      <c r="AO414" s="9"/>
      <c r="AP414" s="48"/>
      <c r="AQ414" s="48"/>
      <c r="AR414" s="77"/>
      <c r="AS414" s="9">
        <v>1</v>
      </c>
      <c r="AT414" s="48">
        <f>INDEX(table6,MATCH($K414,'Tham chiếu'!$A$65:$A$74,1),MATCH(DS!$L414,'Tham chiếu'!$B$64:$T$64,1))</f>
        <v>3</v>
      </c>
      <c r="AU414" s="57">
        <f t="shared" si="82"/>
        <v>938000</v>
      </c>
      <c r="AV414" s="58">
        <v>2794000</v>
      </c>
      <c r="AW414" s="59" t="b">
        <f t="shared" si="77"/>
        <v>0</v>
      </c>
    </row>
    <row r="415" spans="1:49" ht="27.6" customHeight="1" x14ac:dyDescent="0.25">
      <c r="A415" s="3">
        <v>410</v>
      </c>
      <c r="B415" s="9" t="s">
        <v>123</v>
      </c>
      <c r="C415" s="9" t="s">
        <v>1951</v>
      </c>
      <c r="D415" s="9" t="s">
        <v>1952</v>
      </c>
      <c r="E415" s="9" t="str">
        <f t="shared" si="83"/>
        <v>TRƯƠNG MINH HOÀNG</v>
      </c>
      <c r="F415" s="9" t="b">
        <f t="shared" si="84"/>
        <v>0</v>
      </c>
      <c r="G415" s="9" t="s">
        <v>1953</v>
      </c>
      <c r="H415" s="9" t="str">
        <f t="shared" si="85"/>
        <v>2016</v>
      </c>
      <c r="I415" s="9" t="s">
        <v>18</v>
      </c>
      <c r="J415" s="9" t="str">
        <f t="shared" si="86"/>
        <v>2CI8</v>
      </c>
      <c r="K415" s="48">
        <v>125</v>
      </c>
      <c r="L415" s="48">
        <v>24.5</v>
      </c>
      <c r="M415" s="9" t="s">
        <v>99</v>
      </c>
      <c r="N415" s="9"/>
      <c r="O415" s="9" t="s">
        <v>430</v>
      </c>
      <c r="P415" s="9"/>
      <c r="Q415" s="9"/>
      <c r="R415" s="9"/>
      <c r="S415" s="9" t="s">
        <v>1954</v>
      </c>
      <c r="T415" s="9" t="s">
        <v>1955</v>
      </c>
      <c r="U415" s="9" t="s">
        <v>1956</v>
      </c>
      <c r="V415" s="30" t="s">
        <v>3731</v>
      </c>
      <c r="W415" s="9">
        <v>1</v>
      </c>
      <c r="X415" s="48">
        <f>INDEX(table1,MATCH($K415,'Tham chiếu'!$A$3:$A$13,1),MATCH(DS!$L415,'Tham chiếu'!$B$2:$M$2,1))</f>
        <v>55</v>
      </c>
      <c r="Y415" s="9">
        <v>1</v>
      </c>
      <c r="Z415" s="48">
        <f>INDEX(table1,MATCH($K415,'Tham chiếu'!$A$3:$A$13,1),MATCH(DS!$L415,'Tham chiếu'!$B$2:$M$2,1))</f>
        <v>55</v>
      </c>
      <c r="AA415" s="9">
        <v>1</v>
      </c>
      <c r="AB415" s="50" t="str">
        <f>INDEX(table2,MATCH($K415,'Tham chiếu'!$A$17:$A$25,1),MATCH(DS!$L415,'Tham chiếu'!$B$16:$S$16,1))</f>
        <v>2B</v>
      </c>
      <c r="AC415" s="9"/>
      <c r="AD415" s="73">
        <f>INDEX(table4,MATCH($K415,'Tham chiếu'!$A$41:$A$49,1),MATCH(DS!$L415,'Tham chiếu'!$B$40:$T$40,1))</f>
        <v>3</v>
      </c>
      <c r="AE415" s="9">
        <v>1</v>
      </c>
      <c r="AF415" s="74" t="str">
        <f>INDEX(table3,MATCH($K415,'Tham chiếu'!$A$29:$A$37,1),MATCH(DS!$L415,'Tham chiếu'!$B$28:$T$28,1))</f>
        <v>2B</v>
      </c>
      <c r="AG415" s="9">
        <v>1</v>
      </c>
      <c r="AH415" s="48">
        <f>INDEX(table5,MATCH($K415,'Tham chiếu'!$A$53:$A$61,1),MATCH(DS!$L415,'Tham chiếu'!$B$52:$T$52,1))</f>
        <v>3</v>
      </c>
      <c r="AI415" s="9">
        <v>1</v>
      </c>
      <c r="AJ415" s="48">
        <f>INDEX(table5,MATCH($K415,'Tham chiếu'!$A$53:$A$61,1),MATCH(DS!$L415,'Tham chiếu'!$B$52:$T$52,1))</f>
        <v>3</v>
      </c>
      <c r="AK415" s="9">
        <v>1</v>
      </c>
      <c r="AL415" s="48">
        <f>INDEX(table5,MATCH($K415,'Tham chiếu'!$A$53:$A$61,1),MATCH(DS!$L415,'Tham chiếu'!$B$52:$T$52,1))</f>
        <v>3</v>
      </c>
      <c r="AM415" s="9">
        <v>1</v>
      </c>
      <c r="AN415" s="50" t="str">
        <f>INDEX(table2,MATCH($K415,'Tham chiếu'!$A$17:$A$25,1),MATCH(DS!$L415,'Tham chiếu'!$B$16:$S$16,1))</f>
        <v>2B</v>
      </c>
      <c r="AO415" s="9">
        <v>1</v>
      </c>
      <c r="AP415" s="48" t="str">
        <f>INDEX(table3,MATCH($K415,'Tham chiếu'!$A$29:$A$37,1),MATCH(DS!$L415,'Tham chiếu'!$B$28:$T$28,1))</f>
        <v>2B</v>
      </c>
      <c r="AQ415" s="48">
        <v>1</v>
      </c>
      <c r="AR415" s="77">
        <f>INDEX(table7,MATCH($K415,'Tham chiếu'!$A$78:$A$87,1),MATCH(DS!$L415,'Tham chiếu'!$B$77:$T$77,1))</f>
        <v>2</v>
      </c>
      <c r="AS415" s="9">
        <v>1</v>
      </c>
      <c r="AT415" s="48">
        <f>INDEX(table6,MATCH($K415,'Tham chiếu'!$A$65:$A$74,1),MATCH(DS!$L415,'Tham chiếu'!$B$64:$T$64,1))</f>
        <v>3</v>
      </c>
      <c r="AU415" s="57">
        <f t="shared" si="82"/>
        <v>2352000</v>
      </c>
      <c r="AV415" s="58">
        <v>1420000</v>
      </c>
      <c r="AW415" s="59" t="b">
        <f t="shared" si="77"/>
        <v>0</v>
      </c>
    </row>
    <row r="416" spans="1:49" ht="27.6" customHeight="1" x14ac:dyDescent="0.25">
      <c r="A416" s="3">
        <v>411</v>
      </c>
      <c r="B416" s="9" t="s">
        <v>123</v>
      </c>
      <c r="C416" s="9" t="s">
        <v>33</v>
      </c>
      <c r="D416" s="9" t="s">
        <v>325</v>
      </c>
      <c r="E416" s="9" t="str">
        <f t="shared" si="83"/>
        <v>Nguyễn Đức Lâm</v>
      </c>
      <c r="F416" s="9" t="b">
        <f t="shared" si="84"/>
        <v>0</v>
      </c>
      <c r="G416" s="9" t="s">
        <v>1928</v>
      </c>
      <c r="H416" s="9" t="str">
        <f t="shared" si="85"/>
        <v>2016</v>
      </c>
      <c r="I416" s="9" t="s">
        <v>18</v>
      </c>
      <c r="J416" s="9" t="str">
        <f t="shared" si="86"/>
        <v>2CI8</v>
      </c>
      <c r="K416" s="48">
        <v>138</v>
      </c>
      <c r="L416" s="48">
        <v>35</v>
      </c>
      <c r="M416" s="9" t="s">
        <v>99</v>
      </c>
      <c r="N416" s="9"/>
      <c r="O416" s="9" t="s">
        <v>430</v>
      </c>
      <c r="P416" s="9"/>
      <c r="Q416" s="9"/>
      <c r="R416" s="9"/>
      <c r="S416" s="9" t="s">
        <v>1929</v>
      </c>
      <c r="T416" s="9" t="s">
        <v>1930</v>
      </c>
      <c r="U416" s="9" t="s">
        <v>1931</v>
      </c>
      <c r="V416" s="30" t="s">
        <v>3967</v>
      </c>
      <c r="W416" s="9"/>
      <c r="X416" s="48"/>
      <c r="Y416" s="9"/>
      <c r="Z416" s="48"/>
      <c r="AA416" s="9"/>
      <c r="AB416" s="50"/>
      <c r="AC416" s="9"/>
      <c r="AD416" s="73"/>
      <c r="AE416" s="9"/>
      <c r="AF416" s="74"/>
      <c r="AG416" s="9"/>
      <c r="AH416" s="48"/>
      <c r="AI416" s="9"/>
      <c r="AJ416" s="48"/>
      <c r="AK416" s="9"/>
      <c r="AL416" s="48"/>
      <c r="AM416" s="9"/>
      <c r="AN416" s="50"/>
      <c r="AO416" s="9"/>
      <c r="AP416" s="48"/>
      <c r="AQ416" s="48"/>
      <c r="AR416" s="77"/>
      <c r="AS416" s="9">
        <v>1</v>
      </c>
      <c r="AT416" s="48">
        <f>INDEX(table6,MATCH($K416,'Tham chiếu'!$A$65:$A$74,1),MATCH(DS!$L416,'Tham chiếu'!$B$64:$T$64,1))</f>
        <v>4</v>
      </c>
      <c r="AU416" s="57">
        <f t="shared" si="82"/>
        <v>370000</v>
      </c>
      <c r="AV416" s="58">
        <v>1642000</v>
      </c>
      <c r="AW416" s="59" t="b">
        <f t="shared" si="77"/>
        <v>0</v>
      </c>
    </row>
    <row r="417" spans="1:49" ht="27.6" customHeight="1" x14ac:dyDescent="0.25">
      <c r="A417" s="3">
        <v>412</v>
      </c>
      <c r="B417" s="9" t="s">
        <v>123</v>
      </c>
      <c r="C417" s="9" t="s">
        <v>1905</v>
      </c>
      <c r="D417" s="9" t="s">
        <v>337</v>
      </c>
      <c r="E417" s="9" t="str">
        <f t="shared" si="83"/>
        <v>Phạm Phi Linh</v>
      </c>
      <c r="F417" s="9" t="b">
        <f t="shared" si="84"/>
        <v>0</v>
      </c>
      <c r="G417" s="9" t="s">
        <v>1101</v>
      </c>
      <c r="H417" s="9" t="str">
        <f t="shared" si="85"/>
        <v>2016</v>
      </c>
      <c r="I417" s="9" t="s">
        <v>18</v>
      </c>
      <c r="J417" s="9" t="str">
        <f t="shared" si="86"/>
        <v>2CI8</v>
      </c>
      <c r="K417" s="48">
        <v>132</v>
      </c>
      <c r="L417" s="48">
        <v>36</v>
      </c>
      <c r="M417" s="9" t="s">
        <v>99</v>
      </c>
      <c r="N417" s="9"/>
      <c r="O417" s="9" t="s">
        <v>430</v>
      </c>
      <c r="P417" s="9"/>
      <c r="Q417" s="9"/>
      <c r="R417" s="9"/>
      <c r="S417" s="9" t="s">
        <v>1906</v>
      </c>
      <c r="T417" s="9" t="s">
        <v>1907</v>
      </c>
      <c r="U417" s="9" t="s">
        <v>1908</v>
      </c>
      <c r="V417" s="30" t="s">
        <v>3971</v>
      </c>
      <c r="W417" s="9">
        <v>1</v>
      </c>
      <c r="X417" s="48">
        <f>INDEX(table1,MATCH($K417,'Tham chiếu'!$A$3:$A$13,1),MATCH(DS!$L417,'Tham chiếu'!$B$2:$M$2,1))</f>
        <v>60</v>
      </c>
      <c r="Y417" s="9">
        <v>1</v>
      </c>
      <c r="Z417" s="48">
        <f>INDEX(table1,MATCH($K417,'Tham chiếu'!$A$3:$A$13,1),MATCH(DS!$L417,'Tham chiếu'!$B$2:$M$2,1))</f>
        <v>60</v>
      </c>
      <c r="AA417" s="9">
        <v>2</v>
      </c>
      <c r="AB417" s="50" t="str">
        <f>INDEX(table2,MATCH($K417,'Tham chiếu'!$A$17:$A$25,1),MATCH(DS!$L417,'Tham chiếu'!$B$16:$S$16,1))</f>
        <v>4B</v>
      </c>
      <c r="AC417" s="9"/>
      <c r="AD417" s="73" t="str">
        <f>INDEX(table4,MATCH($K417,'Tham chiếu'!$A$41:$A$49,1),MATCH(DS!$L417,'Tham chiếu'!$B$40:$T$40,1))</f>
        <v>4B</v>
      </c>
      <c r="AE417" s="9">
        <v>2</v>
      </c>
      <c r="AF417" s="74" t="str">
        <f>INDEX(table3,MATCH($K417,'Tham chiếu'!$A$29:$A$37,1),MATCH(DS!$L417,'Tham chiếu'!$B$28:$T$28,1))</f>
        <v>4A</v>
      </c>
      <c r="AG417" s="9">
        <v>2</v>
      </c>
      <c r="AH417" s="48">
        <f>INDEX(table5,MATCH($K417,'Tham chiếu'!$A$53:$A$61,1),MATCH(DS!$L417,'Tham chiếu'!$B$52:$T$52,1))</f>
        <v>5</v>
      </c>
      <c r="AI417" s="9">
        <v>2</v>
      </c>
      <c r="AJ417" s="48">
        <f>INDEX(table5,MATCH($K417,'Tham chiếu'!$A$53:$A$61,1),MATCH(DS!$L417,'Tham chiếu'!$B$52:$T$52,1))</f>
        <v>5</v>
      </c>
      <c r="AK417" s="9"/>
      <c r="AL417" s="48">
        <f>INDEX(table5,MATCH($K417,'Tham chiếu'!$A$53:$A$61,1),MATCH(DS!$L417,'Tham chiếu'!$B$52:$T$52,1))</f>
        <v>5</v>
      </c>
      <c r="AM417" s="9"/>
      <c r="AN417" s="50" t="str">
        <f>INDEX(table2,MATCH($K417,'Tham chiếu'!$A$17:$A$25,1),MATCH(DS!$L417,'Tham chiếu'!$B$16:$S$16,1))</f>
        <v>4B</v>
      </c>
      <c r="AO417" s="9">
        <v>1</v>
      </c>
      <c r="AP417" s="48" t="str">
        <f>INDEX(table3,MATCH($K417,'Tham chiếu'!$A$29:$A$37,1),MATCH(DS!$L417,'Tham chiếu'!$B$28:$T$28,1))</f>
        <v>4A</v>
      </c>
      <c r="AQ417" s="48">
        <v>1</v>
      </c>
      <c r="AR417" s="77">
        <f>INDEX(table7,MATCH($K417,'Tham chiếu'!$A$78:$A$87,1),MATCH(DS!$L417,'Tham chiếu'!$B$77:$T$77,1))</f>
        <v>3</v>
      </c>
      <c r="AS417" s="9">
        <v>1</v>
      </c>
      <c r="AT417" s="48">
        <f>INDEX(table6,MATCH($K417,'Tham chiếu'!$A$65:$A$74,1),MATCH(DS!$L417,'Tham chiếu'!$B$64:$T$64,1))</f>
        <v>4</v>
      </c>
      <c r="AU417" s="57">
        <f t="shared" si="82"/>
        <v>2914000</v>
      </c>
      <c r="AV417" s="58">
        <v>1540000</v>
      </c>
      <c r="AW417" s="59" t="b">
        <f t="shared" si="77"/>
        <v>0</v>
      </c>
    </row>
    <row r="418" spans="1:49" ht="27.6" customHeight="1" x14ac:dyDescent="0.25">
      <c r="A418" s="3">
        <v>413</v>
      </c>
      <c r="B418" s="9" t="s">
        <v>123</v>
      </c>
      <c r="C418" s="9" t="s">
        <v>2467</v>
      </c>
      <c r="D418" s="9" t="s">
        <v>2452</v>
      </c>
      <c r="E418" s="9" t="str">
        <f t="shared" si="83"/>
        <v>Đặng Tuệ Mi</v>
      </c>
      <c r="F418" s="9" t="b">
        <f t="shared" si="84"/>
        <v>0</v>
      </c>
      <c r="G418" s="9" t="s">
        <v>2471</v>
      </c>
      <c r="H418" s="9" t="str">
        <f t="shared" si="85"/>
        <v>2016</v>
      </c>
      <c r="I418" s="9" t="s">
        <v>44</v>
      </c>
      <c r="J418" s="9" t="str">
        <f t="shared" si="86"/>
        <v>2CI8</v>
      </c>
      <c r="K418" s="9">
        <v>132</v>
      </c>
      <c r="L418" s="9">
        <v>26</v>
      </c>
      <c r="M418" s="9" t="s">
        <v>99</v>
      </c>
      <c r="N418" s="9"/>
      <c r="O418" s="9" t="s">
        <v>430</v>
      </c>
      <c r="P418" s="9"/>
      <c r="Q418" s="9"/>
      <c r="R418" s="9"/>
      <c r="S418" s="9" t="s">
        <v>2930</v>
      </c>
      <c r="T418" s="9" t="s">
        <v>2931</v>
      </c>
      <c r="U418" s="9" t="s">
        <v>2932</v>
      </c>
      <c r="V418" s="30" t="s">
        <v>3744</v>
      </c>
      <c r="W418" s="48">
        <v>1</v>
      </c>
      <c r="X418" s="48">
        <f>INDEX(table1,MATCH($K418,'Tham chiếu'!$A$3:$A$13,1),MATCH(DS!$L418,'Tham chiếu'!$B$2:$M$2,1))</f>
        <v>55</v>
      </c>
      <c r="Y418" s="49">
        <v>1</v>
      </c>
      <c r="Z418" s="48">
        <f>INDEX(table1,MATCH($K418,'Tham chiếu'!$A$3:$A$13,1),MATCH(DS!$L418,'Tham chiếu'!$B$2:$M$2,1))</f>
        <v>55</v>
      </c>
      <c r="AA418" s="50">
        <v>1</v>
      </c>
      <c r="AB418" s="50" t="str">
        <f>INDEX(table2,MATCH($K418,'Tham chiếu'!$A$17:$A$25,1),MATCH(DS!$L418,'Tham chiếu'!$B$16:$S$16,1))</f>
        <v>2C</v>
      </c>
      <c r="AC418" s="53">
        <v>2</v>
      </c>
      <c r="AD418" s="73" t="str">
        <f>INDEX(table4,MATCH($K418,'Tham chiếu'!$A$41:$A$49,1),MATCH(DS!$L418,'Tham chiếu'!$B$40:$T$40,1))</f>
        <v>3A</v>
      </c>
      <c r="AE418" s="54">
        <v>1</v>
      </c>
      <c r="AF418" s="74" t="str">
        <f>INDEX(table3,MATCH($K418,'Tham chiếu'!$A$29:$A$37,1),MATCH(DS!$L418,'Tham chiếu'!$B$28:$T$28,1))</f>
        <v>3A</v>
      </c>
      <c r="AG418" s="48">
        <v>1</v>
      </c>
      <c r="AH418" s="48">
        <f>INDEX(table5,MATCH($K418,'Tham chiếu'!$A$53:$A$61,1),MATCH(DS!$L418,'Tham chiếu'!$B$52:$T$52,1))</f>
        <v>3</v>
      </c>
      <c r="AI418" s="49">
        <v>2</v>
      </c>
      <c r="AJ418" s="48">
        <f>INDEX(table5,MATCH($K418,'Tham chiếu'!$A$53:$A$61,1),MATCH(DS!$L418,'Tham chiếu'!$B$52:$T$52,1))</f>
        <v>3</v>
      </c>
      <c r="AK418" s="53">
        <v>1</v>
      </c>
      <c r="AL418" s="48">
        <f>INDEX(table5,MATCH($K418,'Tham chiếu'!$A$53:$A$61,1),MATCH(DS!$L418,'Tham chiếu'!$B$52:$T$52,1))</f>
        <v>3</v>
      </c>
      <c r="AM418" s="50">
        <v>1</v>
      </c>
      <c r="AN418" s="50" t="str">
        <f>INDEX(table2,MATCH($K418,'Tham chiếu'!$A$17:$A$25,1),MATCH(DS!$L418,'Tham chiếu'!$B$16:$S$16,1))</f>
        <v>2C</v>
      </c>
      <c r="AO418" s="54">
        <v>1</v>
      </c>
      <c r="AP418" s="48" t="str">
        <f>INDEX(table3,MATCH($K418,'Tham chiếu'!$A$29:$A$37,1),MATCH(DS!$L418,'Tham chiếu'!$B$28:$T$28,1))</f>
        <v>3A</v>
      </c>
      <c r="AQ418" s="48">
        <v>1</v>
      </c>
      <c r="AR418" s="77">
        <f>INDEX(table7,MATCH($K418,'Tham chiếu'!$A$78:$A$87,1),MATCH(DS!$L418,'Tham chiếu'!$B$77:$T$77,1))</f>
        <v>3</v>
      </c>
      <c r="AS418" s="49">
        <v>1</v>
      </c>
      <c r="AT418" s="48">
        <f>INDEX(table6,MATCH($K418,'Tham chiếu'!$A$65:$A$74,1),MATCH(DS!$L418,'Tham chiếu'!$B$64:$T$64,1))</f>
        <v>3</v>
      </c>
      <c r="AU418" s="57">
        <f t="shared" si="82"/>
        <v>2902000</v>
      </c>
      <c r="AV418" s="58">
        <v>3240000</v>
      </c>
      <c r="AW418" s="59" t="b">
        <f t="shared" si="77"/>
        <v>0</v>
      </c>
    </row>
    <row r="419" spans="1:49" ht="27.6" customHeight="1" x14ac:dyDescent="0.25">
      <c r="A419" s="3">
        <v>414</v>
      </c>
      <c r="B419" s="9" t="s">
        <v>4613</v>
      </c>
      <c r="C419" s="9" t="s">
        <v>4718</v>
      </c>
      <c r="D419" s="9" t="s">
        <v>34</v>
      </c>
      <c r="E419" s="9" t="s">
        <v>4719</v>
      </c>
      <c r="F419" s="9"/>
      <c r="G419" s="9" t="s">
        <v>4720</v>
      </c>
      <c r="H419" s="9" t="s">
        <v>4631</v>
      </c>
      <c r="I419" s="9" t="s">
        <v>18</v>
      </c>
      <c r="J419" s="9" t="s">
        <v>430</v>
      </c>
      <c r="K419" s="9">
        <v>120</v>
      </c>
      <c r="L419" s="9">
        <v>21</v>
      </c>
      <c r="M419" s="9" t="s">
        <v>99</v>
      </c>
      <c r="N419" s="9"/>
      <c r="O419" s="9" t="s">
        <v>430</v>
      </c>
      <c r="P419" s="9"/>
      <c r="Q419" s="9"/>
      <c r="R419" s="9"/>
      <c r="S419" s="9" t="s">
        <v>4721</v>
      </c>
      <c r="T419" s="9" t="s">
        <v>4722</v>
      </c>
      <c r="U419" s="9" t="s">
        <v>4723</v>
      </c>
      <c r="V419" s="61" t="s">
        <v>4724</v>
      </c>
      <c r="W419" s="9"/>
      <c r="X419" s="48"/>
      <c r="Y419" s="9"/>
      <c r="Z419" s="48"/>
      <c r="AA419" s="9"/>
      <c r="AB419" s="50"/>
      <c r="AC419" s="9"/>
      <c r="AD419" s="73"/>
      <c r="AE419" s="9">
        <v>1</v>
      </c>
      <c r="AF419" s="74" t="str">
        <f>INDEX(table3,MATCH($K419,'Tham chiếu'!$A$29:$A$37,1),MATCH(DS!$L419,'Tham chiếu'!$B$28:$T$28,1))</f>
        <v>2A</v>
      </c>
      <c r="AG419" s="9"/>
      <c r="AH419" s="48"/>
      <c r="AI419" s="9"/>
      <c r="AJ419" s="48"/>
      <c r="AK419" s="9"/>
      <c r="AL419" s="48"/>
      <c r="AM419" s="9"/>
      <c r="AN419" s="50"/>
      <c r="AO419" s="9"/>
      <c r="AP419" s="48"/>
      <c r="AQ419" s="9">
        <v>1</v>
      </c>
      <c r="AR419" s="77">
        <f>INDEX(table7,MATCH($K419,'Tham chiếu'!$A$78:$A$87,1),MATCH(DS!$L419,'Tham chiếu'!$B$77:$T$77,1))</f>
        <v>1</v>
      </c>
      <c r="AS419" s="9"/>
      <c r="AT419" s="48">
        <f>INDEX(table6,MATCH($K419,'Tham chiếu'!$A$65:$A$74,1),MATCH(DS!$L419,'Tham chiếu'!$B$64:$T$64,1))</f>
        <v>2</v>
      </c>
      <c r="AU419" s="57">
        <f t="shared" si="82"/>
        <v>495000</v>
      </c>
      <c r="AV419" s="58">
        <v>567000</v>
      </c>
      <c r="AW419" s="59" t="b">
        <f t="shared" si="77"/>
        <v>0</v>
      </c>
    </row>
    <row r="420" spans="1:49" ht="27.6" customHeight="1" x14ac:dyDescent="0.25">
      <c r="A420" s="3">
        <v>415</v>
      </c>
      <c r="B420" s="9" t="s">
        <v>4613</v>
      </c>
      <c r="C420" s="9" t="s">
        <v>4725</v>
      </c>
      <c r="D420" s="9" t="s">
        <v>58</v>
      </c>
      <c r="E420" s="9" t="s">
        <v>4726</v>
      </c>
      <c r="F420" s="9"/>
      <c r="G420" s="9" t="s">
        <v>4727</v>
      </c>
      <c r="H420" s="9" t="s">
        <v>4631</v>
      </c>
      <c r="I420" s="9" t="s">
        <v>18</v>
      </c>
      <c r="J420" s="9" t="s">
        <v>430</v>
      </c>
      <c r="K420" s="9">
        <v>135</v>
      </c>
      <c r="L420" s="9">
        <v>35</v>
      </c>
      <c r="M420" s="9" t="s">
        <v>99</v>
      </c>
      <c r="N420" s="9"/>
      <c r="O420" s="9" t="s">
        <v>430</v>
      </c>
      <c r="P420" s="9"/>
      <c r="Q420" s="9"/>
      <c r="R420" s="9"/>
      <c r="S420" s="9" t="s">
        <v>4728</v>
      </c>
      <c r="T420" s="9" t="s">
        <v>4729</v>
      </c>
      <c r="U420" s="9" t="s">
        <v>4730</v>
      </c>
      <c r="V420" s="61" t="s">
        <v>4731</v>
      </c>
      <c r="W420" s="9"/>
      <c r="X420" s="48"/>
      <c r="Y420" s="9"/>
      <c r="Z420" s="48"/>
      <c r="AA420" s="9"/>
      <c r="AB420" s="50"/>
      <c r="AC420" s="9"/>
      <c r="AD420" s="73"/>
      <c r="AE420" s="9"/>
      <c r="AF420" s="74" t="str">
        <f>INDEX(table3,MATCH($K420,'Tham chiếu'!$A$29:$A$37,1),MATCH(DS!$L420,'Tham chiếu'!$B$28:$T$28,1))</f>
        <v>4A</v>
      </c>
      <c r="AG420" s="9"/>
      <c r="AH420" s="48"/>
      <c r="AI420" s="9">
        <v>2</v>
      </c>
      <c r="AJ420" s="48">
        <f>INDEX(table5,MATCH($K420,'Tham chiếu'!$A$53:$A$61,1),MATCH(DS!$L420,'Tham chiếu'!$B$52:$T$52,1))</f>
        <v>5</v>
      </c>
      <c r="AK420" s="9"/>
      <c r="AL420" s="48"/>
      <c r="AM420" s="9"/>
      <c r="AN420" s="50"/>
      <c r="AO420" s="9"/>
      <c r="AP420" s="48"/>
      <c r="AQ420" s="9">
        <v>1</v>
      </c>
      <c r="AR420" s="77">
        <f>INDEX(table7,MATCH($K420,'Tham chiếu'!$A$78:$A$87,1),MATCH(DS!$L420,'Tham chiếu'!$B$77:$T$77,1))</f>
        <v>3</v>
      </c>
      <c r="AS420" s="9"/>
      <c r="AT420" s="48">
        <f>INDEX(table6,MATCH($K420,'Tham chiếu'!$A$65:$A$74,1),MATCH(DS!$L420,'Tham chiếu'!$B$64:$T$64,1))</f>
        <v>4</v>
      </c>
      <c r="AU420" s="57">
        <f t="shared" si="82"/>
        <v>648000</v>
      </c>
      <c r="AV420" s="58">
        <v>1304000</v>
      </c>
      <c r="AW420" s="59" t="b">
        <f t="shared" si="77"/>
        <v>0</v>
      </c>
    </row>
    <row r="421" spans="1:49" ht="27.6" customHeight="1" x14ac:dyDescent="0.25">
      <c r="A421" s="3">
        <v>416</v>
      </c>
      <c r="B421" s="9" t="s">
        <v>123</v>
      </c>
      <c r="C421" s="9" t="s">
        <v>2469</v>
      </c>
      <c r="D421" s="9" t="s">
        <v>2470</v>
      </c>
      <c r="E421" s="9" t="str">
        <f t="shared" ref="E421:E433" si="87">C421&amp;" "&amp;D421</f>
        <v>TRẦN PHÚC</v>
      </c>
      <c r="F421" s="9" t="b">
        <f t="shared" ref="F421:F433" si="88">E421=E422</f>
        <v>0</v>
      </c>
      <c r="G421" s="9" t="s">
        <v>2472</v>
      </c>
      <c r="H421" s="9" t="str">
        <f t="shared" ref="H421:H433" si="89">RIGHT(G421,4)</f>
        <v>2016</v>
      </c>
      <c r="I421" s="9" t="s">
        <v>18</v>
      </c>
      <c r="J421" s="9" t="str">
        <f t="shared" ref="J421:J433" si="90">N421&amp;O421&amp;P421&amp;Q421&amp;R421</f>
        <v>2CI8</v>
      </c>
      <c r="K421" s="9">
        <v>135</v>
      </c>
      <c r="L421" s="9">
        <v>24</v>
      </c>
      <c r="M421" s="9" t="s">
        <v>99</v>
      </c>
      <c r="N421" s="9"/>
      <c r="O421" s="9" t="s">
        <v>430</v>
      </c>
      <c r="P421" s="9"/>
      <c r="Q421" s="9"/>
      <c r="R421" s="9"/>
      <c r="S421" s="9" t="s">
        <v>1537</v>
      </c>
      <c r="T421" s="9" t="s">
        <v>2933</v>
      </c>
      <c r="U421" s="9" t="s">
        <v>2934</v>
      </c>
      <c r="V421" s="30" t="s">
        <v>3973</v>
      </c>
      <c r="W421" s="48">
        <v>1</v>
      </c>
      <c r="X421" s="48">
        <f>INDEX(table1,MATCH($K421,'Tham chiếu'!$A$3:$A$13,1),MATCH(DS!$L421,'Tham chiếu'!$B$2:$M$2,1))</f>
        <v>58</v>
      </c>
      <c r="Y421" s="49"/>
      <c r="Z421" s="48"/>
      <c r="AA421" s="50"/>
      <c r="AB421" s="50"/>
      <c r="AC421" s="53"/>
      <c r="AD421" s="73"/>
      <c r="AE421" s="54"/>
      <c r="AF421" s="74"/>
      <c r="AG421" s="48"/>
      <c r="AH421" s="48"/>
      <c r="AI421" s="49"/>
      <c r="AJ421" s="48"/>
      <c r="AK421" s="53"/>
      <c r="AL421" s="48"/>
      <c r="AM421" s="50"/>
      <c r="AN421" s="50"/>
      <c r="AO421" s="54"/>
      <c r="AP421" s="48"/>
      <c r="AQ421" s="48">
        <v>1</v>
      </c>
      <c r="AR421" s="77">
        <f>INDEX(table7,MATCH($K421,'Tham chiếu'!$A$78:$A$87,1),MATCH(DS!$L421,'Tham chiếu'!$B$77:$T$77,1))</f>
        <v>2</v>
      </c>
      <c r="AS421" s="49"/>
      <c r="AT421" s="48"/>
      <c r="AU421" s="57">
        <f t="shared" si="82"/>
        <v>480000</v>
      </c>
      <c r="AV421" s="58">
        <v>766000</v>
      </c>
      <c r="AW421" s="59" t="b">
        <f t="shared" si="77"/>
        <v>0</v>
      </c>
    </row>
    <row r="422" spans="1:49" ht="27.6" customHeight="1" x14ac:dyDescent="0.25">
      <c r="A422" s="3">
        <v>417</v>
      </c>
      <c r="B422" s="9" t="s">
        <v>123</v>
      </c>
      <c r="C422" s="9" t="s">
        <v>598</v>
      </c>
      <c r="D422" s="9" t="s">
        <v>283</v>
      </c>
      <c r="E422" s="9" t="str">
        <f t="shared" si="87"/>
        <v>Đỗ Anh Tùng</v>
      </c>
      <c r="F422" s="9" t="b">
        <f t="shared" si="88"/>
        <v>0</v>
      </c>
      <c r="G422" s="9" t="s">
        <v>599</v>
      </c>
      <c r="H422" s="9" t="str">
        <f t="shared" si="89"/>
        <v>2016</v>
      </c>
      <c r="I422" s="9" t="s">
        <v>18</v>
      </c>
      <c r="J422" s="9" t="str">
        <f t="shared" si="90"/>
        <v>2CI8</v>
      </c>
      <c r="K422" s="48">
        <v>130.5</v>
      </c>
      <c r="L422" s="48">
        <v>35</v>
      </c>
      <c r="M422" s="9" t="s">
        <v>99</v>
      </c>
      <c r="N422" s="9"/>
      <c r="O422" s="9" t="s">
        <v>430</v>
      </c>
      <c r="P422" s="9"/>
      <c r="Q422" s="9"/>
      <c r="R422" s="9"/>
      <c r="S422" s="9" t="s">
        <v>327</v>
      </c>
      <c r="T422" s="9" t="s">
        <v>600</v>
      </c>
      <c r="U422" s="9" t="s">
        <v>601</v>
      </c>
      <c r="V422" s="30" t="s">
        <v>3975</v>
      </c>
      <c r="W422" s="9"/>
      <c r="X422" s="48"/>
      <c r="Y422" s="9">
        <v>1</v>
      </c>
      <c r="Z422" s="48">
        <f>INDEX(table1,MATCH($K422,'Tham chiếu'!$A$3:$A$13,1),MATCH(DS!$L422,'Tham chiếu'!$B$2:$M$2,1))</f>
        <v>60</v>
      </c>
      <c r="AA422" s="9">
        <v>1</v>
      </c>
      <c r="AB422" s="50" t="str">
        <f>INDEX(table2,MATCH($K422,'Tham chiếu'!$A$17:$A$25,1),MATCH(DS!$L422,'Tham chiếu'!$B$16:$S$16,1))</f>
        <v>4B</v>
      </c>
      <c r="AC422" s="9"/>
      <c r="AD422" s="73" t="str">
        <f>INDEX(table4,MATCH($K422,'Tham chiếu'!$A$41:$A$49,1),MATCH(DS!$L422,'Tham chiếu'!$B$40:$T$40,1))</f>
        <v>4B</v>
      </c>
      <c r="AE422" s="9">
        <v>1</v>
      </c>
      <c r="AF422" s="74" t="str">
        <f>INDEX(table3,MATCH($K422,'Tham chiếu'!$A$29:$A$37,1),MATCH(DS!$L422,'Tham chiếu'!$B$28:$T$28,1))</f>
        <v>4A</v>
      </c>
      <c r="AG422" s="9">
        <v>2</v>
      </c>
      <c r="AH422" s="48">
        <f>INDEX(table5,MATCH($K422,'Tham chiếu'!$A$53:$A$61,1),MATCH(DS!$L422,'Tham chiếu'!$B$52:$T$52,1))</f>
        <v>5</v>
      </c>
      <c r="AI422" s="9">
        <v>2</v>
      </c>
      <c r="AJ422" s="48">
        <f>INDEX(table5,MATCH($K422,'Tham chiếu'!$A$53:$A$61,1),MATCH(DS!$L422,'Tham chiếu'!$B$52:$T$52,1))</f>
        <v>5</v>
      </c>
      <c r="AK422" s="9">
        <v>1</v>
      </c>
      <c r="AL422" s="48">
        <f>INDEX(table5,MATCH($K422,'Tham chiếu'!$A$53:$A$61,1),MATCH(DS!$L422,'Tham chiếu'!$B$52:$T$52,1))</f>
        <v>5</v>
      </c>
      <c r="AM422" s="9">
        <v>1</v>
      </c>
      <c r="AN422" s="50" t="str">
        <f>INDEX(table2,MATCH($K422,'Tham chiếu'!$A$17:$A$25,1),MATCH(DS!$L422,'Tham chiếu'!$B$16:$S$16,1))</f>
        <v>4B</v>
      </c>
      <c r="AO422" s="9"/>
      <c r="AP422" s="48" t="str">
        <f>INDEX(table3,MATCH($K422,'Tham chiếu'!$A$29:$A$37,1),MATCH(DS!$L422,'Tham chiếu'!$B$28:$T$28,1))</f>
        <v>4A</v>
      </c>
      <c r="AQ422" s="48"/>
      <c r="AR422" s="77">
        <f>INDEX(table7,MATCH($K422,'Tham chiếu'!$A$78:$A$87,1),MATCH(DS!$L422,'Tham chiếu'!$B$77:$T$77,1))</f>
        <v>3</v>
      </c>
      <c r="AS422" s="9">
        <v>1</v>
      </c>
      <c r="AT422" s="48">
        <f>INDEX(table6,MATCH($K422,'Tham chiếu'!$A$65:$A$74,1),MATCH(DS!$L422,'Tham chiếu'!$B$64:$T$64,1))</f>
        <v>4</v>
      </c>
      <c r="AU422" s="57">
        <f t="shared" si="82"/>
        <v>2131000</v>
      </c>
      <c r="AV422" s="58">
        <v>2687000</v>
      </c>
      <c r="AW422" s="59" t="b">
        <f t="shared" si="77"/>
        <v>0</v>
      </c>
    </row>
    <row r="423" spans="1:49" ht="27.6" customHeight="1" x14ac:dyDescent="0.25">
      <c r="A423" s="3">
        <v>418</v>
      </c>
      <c r="B423" s="9" t="s">
        <v>123</v>
      </c>
      <c r="C423" s="9" t="s">
        <v>288</v>
      </c>
      <c r="D423" s="9" t="s">
        <v>166</v>
      </c>
      <c r="E423" s="9" t="str">
        <f t="shared" si="87"/>
        <v>Nguyễn Tú Anh</v>
      </c>
      <c r="F423" s="9" t="b">
        <f t="shared" si="88"/>
        <v>0</v>
      </c>
      <c r="G423" s="9" t="s">
        <v>289</v>
      </c>
      <c r="H423" s="9" t="str">
        <f t="shared" si="89"/>
        <v>2016</v>
      </c>
      <c r="I423" s="9" t="s">
        <v>44</v>
      </c>
      <c r="J423" s="9" t="str">
        <f t="shared" si="90"/>
        <v>2CI9</v>
      </c>
      <c r="K423" s="48">
        <v>125</v>
      </c>
      <c r="L423" s="48">
        <v>30</v>
      </c>
      <c r="M423" s="9" t="s">
        <v>99</v>
      </c>
      <c r="N423" s="9"/>
      <c r="O423" s="9" t="s">
        <v>290</v>
      </c>
      <c r="P423" s="9"/>
      <c r="Q423" s="9"/>
      <c r="R423" s="9"/>
      <c r="S423" s="9" t="s">
        <v>291</v>
      </c>
      <c r="T423" s="9" t="s">
        <v>292</v>
      </c>
      <c r="U423" s="9" t="s">
        <v>293</v>
      </c>
      <c r="V423" s="30" t="s">
        <v>3976</v>
      </c>
      <c r="W423" s="9">
        <v>1</v>
      </c>
      <c r="X423" s="48">
        <f>INDEX(table1,MATCH($K423,'Tham chiếu'!$A$3:$A$13,1),MATCH(DS!$L423,'Tham chiếu'!$B$2:$M$2,1))</f>
        <v>58</v>
      </c>
      <c r="Y423" s="9">
        <v>1</v>
      </c>
      <c r="Z423" s="48">
        <f>INDEX(table1,MATCH($K423,'Tham chiếu'!$A$3:$A$13,1),MATCH(DS!$L423,'Tham chiếu'!$B$2:$M$2,1))</f>
        <v>58</v>
      </c>
      <c r="AA423" s="9"/>
      <c r="AB423" s="50"/>
      <c r="AC423" s="9">
        <v>3</v>
      </c>
      <c r="AD423" s="73" t="str">
        <f>INDEX(table4,MATCH($K423,'Tham chiếu'!$A$41:$A$49,1),MATCH(DS!$L423,'Tham chiếu'!$B$40:$T$40,1))</f>
        <v>3B</v>
      </c>
      <c r="AE423" s="9"/>
      <c r="AF423" s="74"/>
      <c r="AG423" s="9"/>
      <c r="AH423" s="48"/>
      <c r="AI423" s="9"/>
      <c r="AJ423" s="48"/>
      <c r="AK423" s="9"/>
      <c r="AL423" s="48"/>
      <c r="AM423" s="9"/>
      <c r="AN423" s="50"/>
      <c r="AO423" s="9"/>
      <c r="AP423" s="48"/>
      <c r="AQ423" s="48"/>
      <c r="AR423" s="77"/>
      <c r="AS423" s="9"/>
      <c r="AT423" s="48"/>
      <c r="AU423" s="57">
        <f t="shared" si="82"/>
        <v>949000</v>
      </c>
      <c r="AV423" s="58">
        <v>2521000</v>
      </c>
      <c r="AW423" s="59" t="b">
        <f t="shared" si="77"/>
        <v>0</v>
      </c>
    </row>
    <row r="424" spans="1:49" ht="27.6" customHeight="1" x14ac:dyDescent="0.25">
      <c r="A424" s="3">
        <v>419</v>
      </c>
      <c r="B424" s="9" t="s">
        <v>123</v>
      </c>
      <c r="C424" s="9" t="s">
        <v>592</v>
      </c>
      <c r="D424" s="9" t="s">
        <v>593</v>
      </c>
      <c r="E424" s="9" t="str">
        <f t="shared" si="87"/>
        <v>Lê Quý Bình</v>
      </c>
      <c r="F424" s="9" t="b">
        <f t="shared" si="88"/>
        <v>0</v>
      </c>
      <c r="G424" s="9" t="s">
        <v>594</v>
      </c>
      <c r="H424" s="9" t="str">
        <f t="shared" si="89"/>
        <v>2016</v>
      </c>
      <c r="I424" s="9" t="s">
        <v>18</v>
      </c>
      <c r="J424" s="9" t="str">
        <f t="shared" si="90"/>
        <v>2CI9</v>
      </c>
      <c r="K424" s="48">
        <v>136</v>
      </c>
      <c r="L424" s="48">
        <v>36</v>
      </c>
      <c r="M424" s="9" t="s">
        <v>99</v>
      </c>
      <c r="N424" s="9"/>
      <c r="O424" s="9" t="s">
        <v>290</v>
      </c>
      <c r="P424" s="9"/>
      <c r="Q424" s="9"/>
      <c r="R424" s="9"/>
      <c r="S424" s="9" t="s">
        <v>595</v>
      </c>
      <c r="T424" s="9" t="s">
        <v>596</v>
      </c>
      <c r="U424" s="9" t="s">
        <v>597</v>
      </c>
      <c r="V424" s="30" t="s">
        <v>3977</v>
      </c>
      <c r="W424" s="9"/>
      <c r="X424" s="48"/>
      <c r="Y424" s="9">
        <v>1</v>
      </c>
      <c r="Z424" s="48">
        <f>INDEX(table1,MATCH($K424,'Tham chiếu'!$A$3:$A$13,1),MATCH(DS!$L424,'Tham chiếu'!$B$2:$M$2,1))</f>
        <v>60</v>
      </c>
      <c r="AA424" s="9"/>
      <c r="AB424" s="50"/>
      <c r="AC424" s="9"/>
      <c r="AD424" s="73"/>
      <c r="AE424" s="9"/>
      <c r="AF424" s="74"/>
      <c r="AG424" s="9"/>
      <c r="AH424" s="48"/>
      <c r="AI424" s="9">
        <v>1</v>
      </c>
      <c r="AJ424" s="48">
        <f>INDEX(table5,MATCH($K424,'Tham chiếu'!$A$53:$A$61,1),MATCH(DS!$L424,'Tham chiếu'!$B$52:$T$52,1))</f>
        <v>5</v>
      </c>
      <c r="AK424" s="9">
        <v>1</v>
      </c>
      <c r="AL424" s="48">
        <f>INDEX(table5,MATCH($K424,'Tham chiếu'!$A$53:$A$61,1),MATCH(DS!$L424,'Tham chiếu'!$B$52:$T$52,1))</f>
        <v>5</v>
      </c>
      <c r="AM424" s="9"/>
      <c r="AN424" s="50"/>
      <c r="AO424" s="9">
        <v>1</v>
      </c>
      <c r="AP424" s="48" t="str">
        <f>INDEX(table3,MATCH($K424,'Tham chiếu'!$A$29:$A$37,1),MATCH(DS!$L424,'Tham chiếu'!$B$28:$T$28,1))</f>
        <v>4A</v>
      </c>
      <c r="AQ424" s="48"/>
      <c r="AR424" s="77"/>
      <c r="AS424" s="9"/>
      <c r="AT424" s="48"/>
      <c r="AU424" s="57">
        <f t="shared" si="82"/>
        <v>644000</v>
      </c>
      <c r="AV424" s="58">
        <v>3129000</v>
      </c>
      <c r="AW424" s="59" t="b">
        <f t="shared" si="77"/>
        <v>0</v>
      </c>
    </row>
    <row r="425" spans="1:49" ht="27.6" customHeight="1" x14ac:dyDescent="0.25">
      <c r="A425" s="3">
        <v>420</v>
      </c>
      <c r="B425" s="9" t="s">
        <v>123</v>
      </c>
      <c r="C425" s="9" t="s">
        <v>1061</v>
      </c>
      <c r="D425" s="9" t="s">
        <v>506</v>
      </c>
      <c r="E425" s="9" t="str">
        <f t="shared" si="87"/>
        <v>Trần Ngọc Lan Chi</v>
      </c>
      <c r="F425" s="9" t="b">
        <f t="shared" si="88"/>
        <v>0</v>
      </c>
      <c r="G425" s="9" t="s">
        <v>1062</v>
      </c>
      <c r="H425" s="9" t="str">
        <f t="shared" si="89"/>
        <v>2016</v>
      </c>
      <c r="I425" s="9" t="s">
        <v>44</v>
      </c>
      <c r="J425" s="9" t="str">
        <f t="shared" si="90"/>
        <v>2CI9</v>
      </c>
      <c r="K425" s="48">
        <v>120</v>
      </c>
      <c r="L425" s="48">
        <v>21</v>
      </c>
      <c r="M425" s="9" t="s">
        <v>99</v>
      </c>
      <c r="N425" s="9"/>
      <c r="O425" s="9" t="s">
        <v>290</v>
      </c>
      <c r="P425" s="9"/>
      <c r="Q425" s="9"/>
      <c r="R425" s="9"/>
      <c r="S425" s="9" t="s">
        <v>1063</v>
      </c>
      <c r="T425" s="9" t="s">
        <v>1064</v>
      </c>
      <c r="U425" s="9" t="s">
        <v>1065</v>
      </c>
      <c r="V425" s="30" t="s">
        <v>3978</v>
      </c>
      <c r="W425" s="9">
        <v>1</v>
      </c>
      <c r="X425" s="48">
        <f>INDEX(table1,MATCH($K425,'Tham chiếu'!$A$3:$A$13,1),MATCH(DS!$L425,'Tham chiếu'!$B$2:$M$2,1))</f>
        <v>50</v>
      </c>
      <c r="Y425" s="9">
        <v>1</v>
      </c>
      <c r="Z425" s="48">
        <f>INDEX(table1,MATCH($K425,'Tham chiếu'!$A$3:$A$13,1),MATCH(DS!$L425,'Tham chiếu'!$B$2:$M$2,1))</f>
        <v>50</v>
      </c>
      <c r="AA425" s="9">
        <v>1</v>
      </c>
      <c r="AB425" s="50" t="str">
        <f>INDEX(table2,MATCH($K425,'Tham chiếu'!$A$17:$A$25,1),MATCH(DS!$L425,'Tham chiếu'!$B$16:$S$16,1))</f>
        <v>2A</v>
      </c>
      <c r="AC425" s="9">
        <v>1</v>
      </c>
      <c r="AD425" s="73" t="str">
        <f>INDEX(table4,MATCH($K425,'Tham chiếu'!$A$41:$A$49,1),MATCH(DS!$L425,'Tham chiếu'!$B$40:$T$40,1))</f>
        <v>2A</v>
      </c>
      <c r="AE425" s="9">
        <v>2</v>
      </c>
      <c r="AF425" s="74" t="str">
        <f>INDEX(table3,MATCH($K425,'Tham chiếu'!$A$29:$A$37,1),MATCH(DS!$L425,'Tham chiếu'!$B$28:$T$28,1))</f>
        <v>2A</v>
      </c>
      <c r="AG425" s="9">
        <v>1</v>
      </c>
      <c r="AH425" s="48">
        <f>INDEX(table5,MATCH($K425,'Tham chiếu'!$A$53:$A$61,1),MATCH(DS!$L425,'Tham chiếu'!$B$52:$T$52,1))</f>
        <v>2</v>
      </c>
      <c r="AI425" s="9">
        <v>2</v>
      </c>
      <c r="AJ425" s="48">
        <f>INDEX(table5,MATCH($K425,'Tham chiếu'!$A$53:$A$61,1),MATCH(DS!$L425,'Tham chiếu'!$B$52:$T$52,1))</f>
        <v>2</v>
      </c>
      <c r="AK425" s="9">
        <v>2</v>
      </c>
      <c r="AL425" s="48">
        <f>INDEX(table5,MATCH($K425,'Tham chiếu'!$A$53:$A$61,1),MATCH(DS!$L425,'Tham chiếu'!$B$52:$T$52,1))</f>
        <v>2</v>
      </c>
      <c r="AM425" s="9">
        <v>1</v>
      </c>
      <c r="AN425" s="50" t="str">
        <f>INDEX(table2,MATCH($K425,'Tham chiếu'!$A$17:$A$25,1),MATCH(DS!$L425,'Tham chiếu'!$B$16:$S$16,1))</f>
        <v>2A</v>
      </c>
      <c r="AO425" s="9">
        <v>2</v>
      </c>
      <c r="AP425" s="48" t="str">
        <f>INDEX(table3,MATCH($K425,'Tham chiếu'!$A$29:$A$37,1),MATCH(DS!$L425,'Tham chiếu'!$B$28:$T$28,1))</f>
        <v>2A</v>
      </c>
      <c r="AQ425" s="48">
        <v>1</v>
      </c>
      <c r="AR425" s="77">
        <f>INDEX(table7,MATCH($K425,'Tham chiếu'!$A$78:$A$87,1),MATCH(DS!$L425,'Tham chiếu'!$B$77:$T$77,1))</f>
        <v>1</v>
      </c>
      <c r="AS425" s="9">
        <v>1</v>
      </c>
      <c r="AT425" s="48">
        <f>INDEX(table6,MATCH($K425,'Tham chiếu'!$A$65:$A$74,1),MATCH(DS!$L425,'Tham chiếu'!$B$64:$T$64,1))</f>
        <v>2</v>
      </c>
      <c r="AU425" s="57">
        <f t="shared" si="82"/>
        <v>3194000</v>
      </c>
      <c r="AV425" s="58">
        <v>3029000</v>
      </c>
      <c r="AW425" s="59" t="b">
        <f t="shared" si="77"/>
        <v>0</v>
      </c>
    </row>
    <row r="426" spans="1:49" ht="27.6" customHeight="1" x14ac:dyDescent="0.25">
      <c r="A426" s="3">
        <v>421</v>
      </c>
      <c r="B426" s="9" t="s">
        <v>123</v>
      </c>
      <c r="C426" s="9" t="s">
        <v>972</v>
      </c>
      <c r="D426" s="9" t="s">
        <v>973</v>
      </c>
      <c r="E426" s="9" t="str">
        <f t="shared" si="87"/>
        <v>Đàm Tịnh Di</v>
      </c>
      <c r="F426" s="9" t="b">
        <f t="shared" si="88"/>
        <v>0</v>
      </c>
      <c r="G426" s="9" t="s">
        <v>974</v>
      </c>
      <c r="H426" s="9" t="str">
        <f t="shared" si="89"/>
        <v>2016</v>
      </c>
      <c r="I426" s="9" t="s">
        <v>44</v>
      </c>
      <c r="J426" s="9" t="str">
        <f t="shared" si="90"/>
        <v>2CI9</v>
      </c>
      <c r="K426" s="48">
        <v>137</v>
      </c>
      <c r="L426" s="48">
        <v>25</v>
      </c>
      <c r="M426" s="9" t="s">
        <v>99</v>
      </c>
      <c r="N426" s="9"/>
      <c r="O426" s="9" t="s">
        <v>290</v>
      </c>
      <c r="P426" s="9"/>
      <c r="Q426" s="9"/>
      <c r="R426" s="9"/>
      <c r="S426" s="9" t="s">
        <v>975</v>
      </c>
      <c r="T426" s="9" t="s">
        <v>976</v>
      </c>
      <c r="U426" s="9" t="s">
        <v>977</v>
      </c>
      <c r="V426" s="30" t="s">
        <v>3979</v>
      </c>
      <c r="W426" s="9">
        <v>1</v>
      </c>
      <c r="X426" s="48">
        <f>INDEX(table1,MATCH($K426,'Tham chiếu'!$A$3:$A$13,1),MATCH(DS!$L426,'Tham chiếu'!$B$2:$M$2,1))</f>
        <v>58</v>
      </c>
      <c r="Y426" s="9">
        <v>1</v>
      </c>
      <c r="Z426" s="48">
        <f>INDEX(table1,MATCH($K426,'Tham chiếu'!$A$3:$A$13,1),MATCH(DS!$L426,'Tham chiếu'!$B$2:$M$2,1))</f>
        <v>58</v>
      </c>
      <c r="AA426" s="9">
        <v>1</v>
      </c>
      <c r="AB426" s="50" t="str">
        <f>INDEX(table2,MATCH($K426,'Tham chiếu'!$A$17:$A$25,1),MATCH(DS!$L426,'Tham chiếu'!$B$16:$S$16,1))</f>
        <v>2C</v>
      </c>
      <c r="AC426" s="9">
        <v>1</v>
      </c>
      <c r="AD426" s="73" t="str">
        <f>INDEX(table4,MATCH($K426,'Tham chiếu'!$A$41:$A$49,1),MATCH(DS!$L426,'Tham chiếu'!$B$40:$T$40,1))</f>
        <v>3A</v>
      </c>
      <c r="AE426" s="9"/>
      <c r="AF426" s="74"/>
      <c r="AG426" s="9">
        <v>2</v>
      </c>
      <c r="AH426" s="48">
        <f>INDEX(table5,MATCH($K426,'Tham chiếu'!$A$53:$A$61,1),MATCH(DS!$L426,'Tham chiếu'!$B$52:$T$52,1))</f>
        <v>3</v>
      </c>
      <c r="AI426" s="9">
        <v>2</v>
      </c>
      <c r="AJ426" s="48">
        <f>INDEX(table5,MATCH($K426,'Tham chiếu'!$A$53:$A$61,1),MATCH(DS!$L426,'Tham chiếu'!$B$52:$T$52,1))</f>
        <v>3</v>
      </c>
      <c r="AK426" s="9">
        <v>1</v>
      </c>
      <c r="AL426" s="48">
        <f>INDEX(table5,MATCH($K426,'Tham chiếu'!$A$53:$A$61,1),MATCH(DS!$L426,'Tham chiếu'!$B$52:$T$52,1))</f>
        <v>3</v>
      </c>
      <c r="AM426" s="9">
        <v>1</v>
      </c>
      <c r="AN426" s="50" t="str">
        <f>INDEX(table2,MATCH($K426,'Tham chiếu'!$A$17:$A$25,1),MATCH(DS!$L426,'Tham chiếu'!$B$16:$S$16,1))</f>
        <v>2C</v>
      </c>
      <c r="AO426" s="9">
        <v>1</v>
      </c>
      <c r="AP426" s="48" t="str">
        <f>INDEX(table3,MATCH($K426,'Tham chiếu'!$A$29:$A$37,1),MATCH(DS!$L426,'Tham chiếu'!$B$28:$T$28,1))</f>
        <v>3A</v>
      </c>
      <c r="AQ426" s="48">
        <v>1</v>
      </c>
      <c r="AR426" s="77">
        <f>INDEX(table7,MATCH($K426,'Tham chiếu'!$A$78:$A$87,1),MATCH(DS!$L426,'Tham chiếu'!$B$77:$T$77,1))</f>
        <v>3</v>
      </c>
      <c r="AS426" s="9">
        <v>1</v>
      </c>
      <c r="AT426" s="48">
        <f>INDEX(table6,MATCH($K426,'Tham chiếu'!$A$65:$A$74,1),MATCH(DS!$L426,'Tham chiếu'!$B$64:$T$64,1))</f>
        <v>3</v>
      </c>
      <c r="AU426" s="57">
        <f t="shared" si="82"/>
        <v>2699000</v>
      </c>
      <c r="AV426" s="58">
        <v>4420000</v>
      </c>
      <c r="AW426" s="59" t="b">
        <f t="shared" si="77"/>
        <v>0</v>
      </c>
    </row>
    <row r="427" spans="1:49" ht="27.6" customHeight="1" x14ac:dyDescent="0.25">
      <c r="A427" s="3">
        <v>422</v>
      </c>
      <c r="B427" s="9" t="s">
        <v>123</v>
      </c>
      <c r="C427" s="9" t="s">
        <v>1099</v>
      </c>
      <c r="D427" s="9" t="s">
        <v>1100</v>
      </c>
      <c r="E427" s="9" t="str">
        <f t="shared" si="87"/>
        <v>Nguyen Phuong Ha</v>
      </c>
      <c r="F427" s="9" t="b">
        <f t="shared" si="88"/>
        <v>0</v>
      </c>
      <c r="G427" s="9" t="s">
        <v>1101</v>
      </c>
      <c r="H427" s="9" t="str">
        <f t="shared" si="89"/>
        <v>2016</v>
      </c>
      <c r="I427" s="9" t="s">
        <v>44</v>
      </c>
      <c r="J427" s="9" t="str">
        <f t="shared" si="90"/>
        <v>2CI9</v>
      </c>
      <c r="K427" s="48">
        <v>125</v>
      </c>
      <c r="L427" s="48">
        <v>27</v>
      </c>
      <c r="M427" s="9" t="s">
        <v>99</v>
      </c>
      <c r="N427" s="9"/>
      <c r="O427" s="9" t="s">
        <v>290</v>
      </c>
      <c r="P427" s="9"/>
      <c r="Q427" s="9"/>
      <c r="R427" s="9"/>
      <c r="S427" s="9" t="s">
        <v>1102</v>
      </c>
      <c r="T427" s="9" t="s">
        <v>1103</v>
      </c>
      <c r="U427" s="9" t="s">
        <v>1104</v>
      </c>
      <c r="V427" s="30" t="s">
        <v>3980</v>
      </c>
      <c r="W427" s="9"/>
      <c r="X427" s="48"/>
      <c r="Y427" s="9">
        <v>1</v>
      </c>
      <c r="Z427" s="48">
        <f>INDEX(table1,MATCH($K427,'Tham chiếu'!$A$3:$A$13,1),MATCH(DS!$L427,'Tham chiếu'!$B$2:$M$2,1))</f>
        <v>55</v>
      </c>
      <c r="AA427" s="9"/>
      <c r="AB427" s="50"/>
      <c r="AC427" s="9"/>
      <c r="AD427" s="73"/>
      <c r="AE427" s="9"/>
      <c r="AF427" s="74"/>
      <c r="AG427" s="9">
        <v>1</v>
      </c>
      <c r="AH427" s="48">
        <f>INDEX(table5,MATCH($K427,'Tham chiếu'!$A$53:$A$61,1),MATCH(DS!$L427,'Tham chiếu'!$B$52:$T$52,1))</f>
        <v>3</v>
      </c>
      <c r="AI427" s="9">
        <v>2</v>
      </c>
      <c r="AJ427" s="48">
        <f>INDEX(table5,MATCH($K427,'Tham chiếu'!$A$53:$A$61,1),MATCH(DS!$L427,'Tham chiếu'!$B$52:$T$52,1))</f>
        <v>3</v>
      </c>
      <c r="AK427" s="9"/>
      <c r="AL427" s="48"/>
      <c r="AM427" s="9"/>
      <c r="AN427" s="50"/>
      <c r="AO427" s="9"/>
      <c r="AP427" s="48"/>
      <c r="AQ427" s="48"/>
      <c r="AR427" s="77"/>
      <c r="AS427" s="9"/>
      <c r="AT427" s="48"/>
      <c r="AU427" s="57">
        <f t="shared" si="82"/>
        <v>763000</v>
      </c>
      <c r="AV427" s="58">
        <v>2767000</v>
      </c>
      <c r="AW427" s="59" t="b">
        <f t="shared" si="77"/>
        <v>0</v>
      </c>
    </row>
    <row r="428" spans="1:49" ht="27.6" customHeight="1" x14ac:dyDescent="0.25">
      <c r="A428" s="3">
        <v>423</v>
      </c>
      <c r="B428" s="9" t="s">
        <v>16</v>
      </c>
      <c r="C428" s="9" t="s">
        <v>1089</v>
      </c>
      <c r="D428" s="9" t="s">
        <v>582</v>
      </c>
      <c r="E428" s="9" t="str">
        <f t="shared" si="87"/>
        <v>Lê Vũ Bảo Hân</v>
      </c>
      <c r="F428" s="9" t="b">
        <f t="shared" si="88"/>
        <v>0</v>
      </c>
      <c r="G428" s="9" t="s">
        <v>1090</v>
      </c>
      <c r="H428" s="9" t="str">
        <f t="shared" si="89"/>
        <v>2016</v>
      </c>
      <c r="I428" s="9" t="s">
        <v>44</v>
      </c>
      <c r="J428" s="9" t="str">
        <f t="shared" si="90"/>
        <v>2CI9</v>
      </c>
      <c r="K428" s="48">
        <v>123</v>
      </c>
      <c r="L428" s="48">
        <v>20</v>
      </c>
      <c r="M428" s="9" t="s">
        <v>99</v>
      </c>
      <c r="N428" s="9"/>
      <c r="O428" s="9" t="s">
        <v>290</v>
      </c>
      <c r="P428" s="9"/>
      <c r="Q428" s="9"/>
      <c r="R428" s="9"/>
      <c r="S428" s="9" t="s">
        <v>1091</v>
      </c>
      <c r="T428" s="9" t="s">
        <v>1092</v>
      </c>
      <c r="U428" s="9" t="s">
        <v>1093</v>
      </c>
      <c r="V428" s="30" t="s">
        <v>3981</v>
      </c>
      <c r="W428" s="9">
        <v>1</v>
      </c>
      <c r="X428" s="48">
        <f>INDEX(table1,MATCH($K428,'Tham chiếu'!$A$3:$A$13,1),MATCH(DS!$L428,'Tham chiếu'!$B$2:$M$2,1))</f>
        <v>50</v>
      </c>
      <c r="Y428" s="9">
        <v>1</v>
      </c>
      <c r="Z428" s="48">
        <f>INDEX(table1,MATCH($K428,'Tham chiếu'!$A$3:$A$13,1),MATCH(DS!$L428,'Tham chiếu'!$B$2:$M$2,1))</f>
        <v>50</v>
      </c>
      <c r="AA428" s="9">
        <v>1</v>
      </c>
      <c r="AB428" s="50" t="str">
        <f>INDEX(table2,MATCH($K428,'Tham chiếu'!$A$17:$A$25,1),MATCH(DS!$L428,'Tham chiếu'!$B$16:$S$16,1))</f>
        <v>2A</v>
      </c>
      <c r="AC428" s="9">
        <v>2</v>
      </c>
      <c r="AD428" s="73" t="str">
        <f>INDEX(table4,MATCH($K428,'Tham chiếu'!$A$41:$A$49,1),MATCH(DS!$L428,'Tham chiếu'!$B$40:$T$40,1))</f>
        <v>2A</v>
      </c>
      <c r="AE428" s="9">
        <v>1</v>
      </c>
      <c r="AF428" s="74" t="str">
        <f>INDEX(table3,MATCH($K428,'Tham chiếu'!$A$29:$A$37,1),MATCH(DS!$L428,'Tham chiếu'!$B$28:$T$28,1))</f>
        <v>2A</v>
      </c>
      <c r="AG428" s="9">
        <v>1</v>
      </c>
      <c r="AH428" s="48">
        <f>INDEX(table5,MATCH($K428,'Tham chiếu'!$A$53:$A$61,1),MATCH(DS!$L428,'Tham chiếu'!$B$52:$T$52,1))</f>
        <v>2</v>
      </c>
      <c r="AI428" s="9">
        <v>1</v>
      </c>
      <c r="AJ428" s="48">
        <f>INDEX(table5,MATCH($K428,'Tham chiếu'!$A$53:$A$61,1),MATCH(DS!$L428,'Tham chiếu'!$B$52:$T$52,1))</f>
        <v>2</v>
      </c>
      <c r="AK428" s="9">
        <v>1</v>
      </c>
      <c r="AL428" s="48">
        <f>INDEX(table5,MATCH($K428,'Tham chiếu'!$A$53:$A$61,1),MATCH(DS!$L428,'Tham chiếu'!$B$52:$T$52,1))</f>
        <v>2</v>
      </c>
      <c r="AM428" s="9">
        <v>1</v>
      </c>
      <c r="AN428" s="50" t="str">
        <f>INDEX(table2,MATCH($K428,'Tham chiếu'!$A$17:$A$25,1),MATCH(DS!$L428,'Tham chiếu'!$B$16:$S$16,1))</f>
        <v>2A</v>
      </c>
      <c r="AO428" s="9">
        <v>1</v>
      </c>
      <c r="AP428" s="48" t="str">
        <f>INDEX(table3,MATCH($K428,'Tham chiếu'!$A$29:$A$37,1),MATCH(DS!$L428,'Tham chiếu'!$B$28:$T$28,1))</f>
        <v>2A</v>
      </c>
      <c r="AQ428" s="48">
        <v>1</v>
      </c>
      <c r="AR428" s="77">
        <f>INDEX(table7,MATCH($K428,'Tham chiếu'!$A$78:$A$87,1),MATCH(DS!$L428,'Tham chiếu'!$B$77:$T$77,1))</f>
        <v>1</v>
      </c>
      <c r="AS428" s="9">
        <v>1</v>
      </c>
      <c r="AT428" s="48">
        <f>INDEX(table6,MATCH($K428,'Tham chiếu'!$A$65:$A$74,1),MATCH(DS!$L428,'Tham chiếu'!$B$64:$T$64,1))</f>
        <v>2</v>
      </c>
      <c r="AU428" s="57">
        <f t="shared" si="82"/>
        <v>2718000</v>
      </c>
      <c r="AV428" s="58">
        <v>2845000</v>
      </c>
      <c r="AW428" s="59" t="b">
        <f t="shared" si="77"/>
        <v>0</v>
      </c>
    </row>
    <row r="429" spans="1:49" ht="27.6" customHeight="1" x14ac:dyDescent="0.25">
      <c r="A429" s="3">
        <v>424</v>
      </c>
      <c r="B429" s="9" t="s">
        <v>123</v>
      </c>
      <c r="C429" s="9" t="s">
        <v>1715</v>
      </c>
      <c r="D429" s="9" t="s">
        <v>582</v>
      </c>
      <c r="E429" s="9" t="str">
        <f t="shared" si="87"/>
        <v>Trần Linh Hân</v>
      </c>
      <c r="F429" s="9" t="b">
        <f t="shared" si="88"/>
        <v>0</v>
      </c>
      <c r="G429" s="9" t="s">
        <v>2422</v>
      </c>
      <c r="H429" s="9" t="str">
        <f t="shared" si="89"/>
        <v>2016</v>
      </c>
      <c r="I429" s="9" t="s">
        <v>44</v>
      </c>
      <c r="J429" s="9" t="str">
        <f t="shared" si="90"/>
        <v>2CI9</v>
      </c>
      <c r="K429" s="9">
        <v>139</v>
      </c>
      <c r="L429" s="9">
        <v>27</v>
      </c>
      <c r="M429" s="9" t="s">
        <v>99</v>
      </c>
      <c r="N429" s="9"/>
      <c r="O429" s="9" t="s">
        <v>290</v>
      </c>
      <c r="P429" s="9"/>
      <c r="Q429" s="9"/>
      <c r="R429" s="9"/>
      <c r="S429" s="9" t="s">
        <v>2935</v>
      </c>
      <c r="T429" s="9" t="s">
        <v>2936</v>
      </c>
      <c r="U429" s="9" t="s">
        <v>2937</v>
      </c>
      <c r="V429" s="30" t="s">
        <v>3799</v>
      </c>
      <c r="W429" s="48">
        <v>1</v>
      </c>
      <c r="X429" s="48">
        <f>INDEX(table1,MATCH($K429,'Tham chiếu'!$A$3:$A$13,1),MATCH(DS!$L429,'Tham chiếu'!$B$2:$M$2,1))</f>
        <v>58</v>
      </c>
      <c r="Y429" s="49">
        <v>1</v>
      </c>
      <c r="Z429" s="48">
        <f>INDEX(table1,MATCH($K429,'Tham chiếu'!$A$3:$A$13,1),MATCH(DS!$L429,'Tham chiếu'!$B$2:$M$2,1))</f>
        <v>58</v>
      </c>
      <c r="AA429" s="50">
        <v>1</v>
      </c>
      <c r="AB429" s="50" t="str">
        <f>INDEX(table2,MATCH($K429,'Tham chiếu'!$A$17:$A$25,1),MATCH(DS!$L429,'Tham chiếu'!$B$16:$S$16,1))</f>
        <v>2C</v>
      </c>
      <c r="AC429" s="53">
        <v>1</v>
      </c>
      <c r="AD429" s="73" t="str">
        <f>INDEX(table4,MATCH($K429,'Tham chiếu'!$A$41:$A$49,1),MATCH(DS!$L429,'Tham chiếu'!$B$40:$T$40,1))</f>
        <v>3A</v>
      </c>
      <c r="AE429" s="54"/>
      <c r="AF429" s="74"/>
      <c r="AG429" s="48">
        <v>1</v>
      </c>
      <c r="AH429" s="48">
        <f>INDEX(table5,MATCH($K429,'Tham chiếu'!$A$53:$A$61,1),MATCH(DS!$L429,'Tham chiếu'!$B$52:$T$52,1))</f>
        <v>3</v>
      </c>
      <c r="AI429" s="49">
        <v>1</v>
      </c>
      <c r="AJ429" s="48">
        <f>INDEX(table5,MATCH($K429,'Tham chiếu'!$A$53:$A$61,1),MATCH(DS!$L429,'Tham chiếu'!$B$52:$T$52,1))</f>
        <v>3</v>
      </c>
      <c r="AK429" s="53">
        <v>1</v>
      </c>
      <c r="AL429" s="48">
        <f>INDEX(table5,MATCH($K429,'Tham chiếu'!$A$53:$A$61,1),MATCH(DS!$L429,'Tham chiếu'!$B$52:$T$52,1))</f>
        <v>3</v>
      </c>
      <c r="AM429" s="50">
        <v>1</v>
      </c>
      <c r="AN429" s="50" t="str">
        <f>INDEX(table2,MATCH($K429,'Tham chiếu'!$A$17:$A$25,1),MATCH(DS!$L429,'Tham chiếu'!$B$16:$S$16,1))</f>
        <v>2C</v>
      </c>
      <c r="AO429" s="54"/>
      <c r="AP429" s="48" t="str">
        <f>INDEX(table3,MATCH($K429,'Tham chiếu'!$A$29:$A$37,1),MATCH(DS!$L429,'Tham chiếu'!$B$28:$T$28,1))</f>
        <v>3A</v>
      </c>
      <c r="AQ429" s="48">
        <v>1</v>
      </c>
      <c r="AR429" s="77">
        <f>INDEX(table7,MATCH($K429,'Tham chiếu'!$A$78:$A$87,1),MATCH(DS!$L429,'Tham chiếu'!$B$77:$T$77,1))</f>
        <v>3</v>
      </c>
      <c r="AS429" s="49"/>
      <c r="AT429" s="48"/>
      <c r="AU429" s="57">
        <f t="shared" si="82"/>
        <v>1830000</v>
      </c>
      <c r="AV429" s="58">
        <v>6700000</v>
      </c>
      <c r="AW429" s="59" t="b">
        <f t="shared" ref="AW429:AW492" si="91">AV429=AU429</f>
        <v>0</v>
      </c>
    </row>
    <row r="430" spans="1:49" ht="27.6" customHeight="1" x14ac:dyDescent="0.25">
      <c r="A430" s="3">
        <v>425</v>
      </c>
      <c r="B430" s="9" t="s">
        <v>123</v>
      </c>
      <c r="C430" s="9" t="s">
        <v>336</v>
      </c>
      <c r="D430" s="9" t="s">
        <v>337</v>
      </c>
      <c r="E430" s="9" t="str">
        <f t="shared" si="87"/>
        <v>Bùi Trần Gia Linh</v>
      </c>
      <c r="F430" s="9" t="b">
        <f t="shared" si="88"/>
        <v>0</v>
      </c>
      <c r="G430" s="9" t="s">
        <v>338</v>
      </c>
      <c r="H430" s="9" t="str">
        <f t="shared" si="89"/>
        <v>2016</v>
      </c>
      <c r="I430" s="9" t="s">
        <v>44</v>
      </c>
      <c r="J430" s="9" t="str">
        <f t="shared" si="90"/>
        <v>2CI9</v>
      </c>
      <c r="K430" s="48">
        <v>130</v>
      </c>
      <c r="L430" s="48">
        <v>28</v>
      </c>
      <c r="M430" s="9" t="s">
        <v>99</v>
      </c>
      <c r="N430" s="9"/>
      <c r="O430" s="9" t="s">
        <v>290</v>
      </c>
      <c r="P430" s="9"/>
      <c r="Q430" s="9"/>
      <c r="R430" s="9"/>
      <c r="S430" s="9" t="s">
        <v>339</v>
      </c>
      <c r="T430" s="9" t="s">
        <v>340</v>
      </c>
      <c r="U430" s="9" t="s">
        <v>341</v>
      </c>
      <c r="V430" s="30" t="s">
        <v>3905</v>
      </c>
      <c r="W430" s="9"/>
      <c r="X430" s="48"/>
      <c r="Y430" s="9">
        <v>1</v>
      </c>
      <c r="Z430" s="48">
        <f>INDEX(table1,MATCH($K430,'Tham chiếu'!$A$3:$A$13,1),MATCH(DS!$L430,'Tham chiếu'!$B$2:$M$2,1))</f>
        <v>55</v>
      </c>
      <c r="AA430" s="9"/>
      <c r="AB430" s="50"/>
      <c r="AC430" s="9"/>
      <c r="AD430" s="73"/>
      <c r="AE430" s="9"/>
      <c r="AF430" s="74"/>
      <c r="AG430" s="9"/>
      <c r="AH430" s="48"/>
      <c r="AI430" s="9"/>
      <c r="AJ430" s="48"/>
      <c r="AK430" s="9"/>
      <c r="AL430" s="48"/>
      <c r="AM430" s="9"/>
      <c r="AN430" s="50"/>
      <c r="AO430" s="9">
        <v>1</v>
      </c>
      <c r="AP430" s="48" t="str">
        <f>INDEX(table3,MATCH($K430,'Tham chiếu'!$A$29:$A$37,1),MATCH(DS!$L430,'Tham chiếu'!$B$28:$T$28,1))</f>
        <v>3A</v>
      </c>
      <c r="AQ430" s="48"/>
      <c r="AR430" s="77"/>
      <c r="AS430" s="9">
        <v>1</v>
      </c>
      <c r="AT430" s="48">
        <f>INDEX(table6,MATCH($K430,'Tham chiếu'!$A$65:$A$74,1),MATCH(DS!$L430,'Tham chiếu'!$B$64:$T$64,1))</f>
        <v>3</v>
      </c>
      <c r="AU430" s="57">
        <f t="shared" si="82"/>
        <v>690000</v>
      </c>
      <c r="AV430" s="58">
        <v>2202000</v>
      </c>
      <c r="AW430" s="59" t="b">
        <f t="shared" si="91"/>
        <v>0</v>
      </c>
    </row>
    <row r="431" spans="1:49" ht="27.6" customHeight="1" x14ac:dyDescent="0.25">
      <c r="A431" s="3">
        <v>426</v>
      </c>
      <c r="B431" s="9" t="s">
        <v>123</v>
      </c>
      <c r="C431" s="9" t="s">
        <v>839</v>
      </c>
      <c r="D431" s="9" t="s">
        <v>34</v>
      </c>
      <c r="E431" s="9" t="str">
        <f t="shared" si="87"/>
        <v>Nguyễn Tuấn Minh</v>
      </c>
      <c r="F431" s="9" t="b">
        <f t="shared" si="88"/>
        <v>0</v>
      </c>
      <c r="G431" s="9" t="s">
        <v>373</v>
      </c>
      <c r="H431" s="9" t="str">
        <f t="shared" si="89"/>
        <v>2016</v>
      </c>
      <c r="I431" s="9" t="s">
        <v>18</v>
      </c>
      <c r="J431" s="9" t="str">
        <f t="shared" si="90"/>
        <v>2CI9</v>
      </c>
      <c r="K431" s="48">
        <v>130</v>
      </c>
      <c r="L431" s="48">
        <v>22</v>
      </c>
      <c r="M431" s="9" t="s">
        <v>99</v>
      </c>
      <c r="N431" s="9"/>
      <c r="O431" s="9" t="s">
        <v>290</v>
      </c>
      <c r="P431" s="9"/>
      <c r="Q431" s="9"/>
      <c r="R431" s="9"/>
      <c r="S431" s="9" t="s">
        <v>840</v>
      </c>
      <c r="T431" s="9" t="s">
        <v>841</v>
      </c>
      <c r="U431" s="9" t="s">
        <v>842</v>
      </c>
      <c r="V431" s="30" t="s">
        <v>3731</v>
      </c>
      <c r="W431" s="9">
        <v>1</v>
      </c>
      <c r="X431" s="48">
        <f>INDEX(table1,MATCH($K431,'Tham chiếu'!$A$3:$A$13,1),MATCH(DS!$L431,'Tham chiếu'!$B$2:$M$2,1))</f>
        <v>55</v>
      </c>
      <c r="Y431" s="9">
        <v>1</v>
      </c>
      <c r="Z431" s="48">
        <f>INDEX(table1,MATCH($K431,'Tham chiếu'!$A$3:$A$13,1),MATCH(DS!$L431,'Tham chiếu'!$B$2:$M$2,1))</f>
        <v>55</v>
      </c>
      <c r="AA431" s="9">
        <v>1</v>
      </c>
      <c r="AB431" s="50" t="str">
        <f>INDEX(table2,MATCH($K431,'Tham chiếu'!$A$17:$A$25,1),MATCH(DS!$L431,'Tham chiếu'!$B$16:$S$16,1))</f>
        <v>2B</v>
      </c>
      <c r="AC431" s="9"/>
      <c r="AD431" s="73">
        <f>INDEX(table4,MATCH($K431,'Tham chiếu'!$A$41:$A$49,1),MATCH(DS!$L431,'Tham chiếu'!$B$40:$T$40,1))</f>
        <v>4</v>
      </c>
      <c r="AE431" s="9">
        <v>1</v>
      </c>
      <c r="AF431" s="74">
        <f>INDEX(table3,MATCH($K431,'Tham chiếu'!$A$29:$A$37,1),MATCH(DS!$L431,'Tham chiếu'!$B$28:$T$28,1))</f>
        <v>3</v>
      </c>
      <c r="AG431" s="9">
        <v>1</v>
      </c>
      <c r="AH431" s="48">
        <f>INDEX(table5,MATCH($K431,'Tham chiếu'!$A$53:$A$61,1),MATCH(DS!$L431,'Tham chiếu'!$B$52:$T$52,1))</f>
        <v>4</v>
      </c>
      <c r="AI431" s="9">
        <v>1</v>
      </c>
      <c r="AJ431" s="48">
        <f>INDEX(table5,MATCH($K431,'Tham chiếu'!$A$53:$A$61,1),MATCH(DS!$L431,'Tham chiếu'!$B$52:$T$52,1))</f>
        <v>4</v>
      </c>
      <c r="AK431" s="9">
        <v>1</v>
      </c>
      <c r="AL431" s="48">
        <f>INDEX(table5,MATCH($K431,'Tham chiếu'!$A$53:$A$61,1),MATCH(DS!$L431,'Tham chiếu'!$B$52:$T$52,1))</f>
        <v>4</v>
      </c>
      <c r="AM431" s="9">
        <v>1</v>
      </c>
      <c r="AN431" s="50" t="str">
        <f>INDEX(table2,MATCH($K431,'Tham chiếu'!$A$17:$A$25,1),MATCH(DS!$L431,'Tham chiếu'!$B$16:$S$16,1))</f>
        <v>2B</v>
      </c>
      <c r="AO431" s="9">
        <v>1</v>
      </c>
      <c r="AP431" s="48">
        <f>INDEX(table3,MATCH($K431,'Tham chiếu'!$A$29:$A$37,1),MATCH(DS!$L431,'Tham chiếu'!$B$28:$T$28,1))</f>
        <v>3</v>
      </c>
      <c r="AQ431" s="48">
        <v>1</v>
      </c>
      <c r="AR431" s="77">
        <f>INDEX(table7,MATCH($K431,'Tham chiếu'!$A$78:$A$87,1),MATCH(DS!$L431,'Tham chiếu'!$B$77:$T$77,1))</f>
        <v>2</v>
      </c>
      <c r="AS431" s="9">
        <v>1</v>
      </c>
      <c r="AT431" s="48">
        <f>INDEX(table6,MATCH($K431,'Tham chiếu'!$A$65:$A$74,1),MATCH(DS!$L431,'Tham chiếu'!$B$64:$T$64,1))</f>
        <v>3</v>
      </c>
      <c r="AU431" s="57">
        <f t="shared" si="82"/>
        <v>2352000</v>
      </c>
      <c r="AV431" s="58">
        <v>1859000</v>
      </c>
      <c r="AW431" s="59" t="b">
        <f t="shared" si="91"/>
        <v>0</v>
      </c>
    </row>
    <row r="432" spans="1:49" ht="19.149999999999999" customHeight="1" x14ac:dyDescent="0.25">
      <c r="A432" s="3">
        <v>427</v>
      </c>
      <c r="B432" s="9" t="s">
        <v>123</v>
      </c>
      <c r="C432" s="9" t="s">
        <v>813</v>
      </c>
      <c r="D432" s="9" t="s">
        <v>34</v>
      </c>
      <c r="E432" s="9" t="str">
        <f t="shared" si="87"/>
        <v>Trần Bình Minh</v>
      </c>
      <c r="F432" s="9" t="b">
        <f t="shared" si="88"/>
        <v>0</v>
      </c>
      <c r="G432" s="9" t="s">
        <v>818</v>
      </c>
      <c r="H432" s="9" t="str">
        <f t="shared" si="89"/>
        <v>2016</v>
      </c>
      <c r="I432" s="9" t="s">
        <v>18</v>
      </c>
      <c r="J432" s="9" t="str">
        <f t="shared" si="90"/>
        <v>2CI9</v>
      </c>
      <c r="K432" s="48">
        <v>132</v>
      </c>
      <c r="L432" s="48">
        <v>35</v>
      </c>
      <c r="M432" s="9" t="s">
        <v>99</v>
      </c>
      <c r="N432" s="9"/>
      <c r="O432" s="9" t="s">
        <v>290</v>
      </c>
      <c r="P432" s="9"/>
      <c r="Q432" s="9"/>
      <c r="R432" s="9"/>
      <c r="S432" s="9" t="s">
        <v>814</v>
      </c>
      <c r="T432" s="9" t="s">
        <v>815</v>
      </c>
      <c r="U432" s="9" t="s">
        <v>816</v>
      </c>
      <c r="V432" s="30" t="s">
        <v>3855</v>
      </c>
      <c r="W432" s="9">
        <v>1</v>
      </c>
      <c r="X432" s="48">
        <f>INDEX(table1,MATCH($K432,'Tham chiếu'!$A$3:$A$13,1),MATCH(DS!$L432,'Tham chiếu'!$B$2:$M$2,1))</f>
        <v>60</v>
      </c>
      <c r="Y432" s="9">
        <v>1</v>
      </c>
      <c r="Z432" s="48">
        <f>INDEX(table1,MATCH($K432,'Tham chiếu'!$A$3:$A$13,1),MATCH(DS!$L432,'Tham chiếu'!$B$2:$M$2,1))</f>
        <v>60</v>
      </c>
      <c r="AA432" s="9">
        <v>1</v>
      </c>
      <c r="AB432" s="50" t="str">
        <f>INDEX(table2,MATCH($K432,'Tham chiếu'!$A$17:$A$25,1),MATCH(DS!$L432,'Tham chiếu'!$B$16:$S$16,1))</f>
        <v>4B</v>
      </c>
      <c r="AC432" s="9"/>
      <c r="AD432" s="73" t="str">
        <f>INDEX(table4,MATCH($K432,'Tham chiếu'!$A$41:$A$49,1),MATCH(DS!$L432,'Tham chiếu'!$B$40:$T$40,1))</f>
        <v>4B</v>
      </c>
      <c r="AE432" s="9">
        <v>1</v>
      </c>
      <c r="AF432" s="74" t="str">
        <f>INDEX(table3,MATCH($K432,'Tham chiếu'!$A$29:$A$37,1),MATCH(DS!$L432,'Tham chiếu'!$B$28:$T$28,1))</f>
        <v>4A</v>
      </c>
      <c r="AG432" s="9">
        <v>2</v>
      </c>
      <c r="AH432" s="48">
        <f>INDEX(table5,MATCH($K432,'Tham chiếu'!$A$53:$A$61,1),MATCH(DS!$L432,'Tham chiếu'!$B$52:$T$52,1))</f>
        <v>5</v>
      </c>
      <c r="AI432" s="9">
        <v>2</v>
      </c>
      <c r="AJ432" s="48">
        <f>INDEX(table5,MATCH($K432,'Tham chiếu'!$A$53:$A$61,1),MATCH(DS!$L432,'Tham chiếu'!$B$52:$T$52,1))</f>
        <v>5</v>
      </c>
      <c r="AK432" s="9">
        <v>1</v>
      </c>
      <c r="AL432" s="48">
        <f>INDEX(table5,MATCH($K432,'Tham chiếu'!$A$53:$A$61,1),MATCH(DS!$L432,'Tham chiếu'!$B$52:$T$52,1))</f>
        <v>5</v>
      </c>
      <c r="AM432" s="9">
        <v>1</v>
      </c>
      <c r="AN432" s="50" t="str">
        <f>INDEX(table2,MATCH($K432,'Tham chiếu'!$A$17:$A$25,1),MATCH(DS!$L432,'Tham chiếu'!$B$16:$S$16,1))</f>
        <v>4B</v>
      </c>
      <c r="AO432" s="9">
        <v>1</v>
      </c>
      <c r="AP432" s="48" t="str">
        <f>INDEX(table3,MATCH($K432,'Tham chiếu'!$A$29:$A$37,1),MATCH(DS!$L432,'Tham chiếu'!$B$28:$T$28,1))</f>
        <v>4A</v>
      </c>
      <c r="AQ432" s="48">
        <v>1</v>
      </c>
      <c r="AR432" s="77">
        <f>INDEX(table7,MATCH($K432,'Tham chiếu'!$A$78:$A$87,1),MATCH(DS!$L432,'Tham chiếu'!$B$77:$T$77,1))</f>
        <v>3</v>
      </c>
      <c r="AS432" s="9">
        <v>1</v>
      </c>
      <c r="AT432" s="48">
        <f>INDEX(table6,MATCH($K432,'Tham chiếu'!$A$65:$A$74,1),MATCH(DS!$L432,'Tham chiếu'!$B$64:$T$64,1))</f>
        <v>4</v>
      </c>
      <c r="AU432" s="57">
        <f t="shared" si="82"/>
        <v>2731000</v>
      </c>
      <c r="AV432" s="58">
        <v>1080000</v>
      </c>
      <c r="AW432" s="59" t="b">
        <f t="shared" si="91"/>
        <v>0</v>
      </c>
    </row>
    <row r="433" spans="1:55" ht="27.6" customHeight="1" x14ac:dyDescent="0.25">
      <c r="A433" s="3">
        <v>428</v>
      </c>
      <c r="B433" s="9" t="s">
        <v>123</v>
      </c>
      <c r="C433" s="9" t="s">
        <v>817</v>
      </c>
      <c r="D433" s="9" t="s">
        <v>34</v>
      </c>
      <c r="E433" s="9" t="str">
        <f t="shared" si="87"/>
        <v>Trần Nhật Minh</v>
      </c>
      <c r="F433" s="9" t="b">
        <f t="shared" si="88"/>
        <v>0</v>
      </c>
      <c r="G433" s="9" t="s">
        <v>818</v>
      </c>
      <c r="H433" s="9" t="str">
        <f t="shared" si="89"/>
        <v>2016</v>
      </c>
      <c r="I433" s="9" t="s">
        <v>18</v>
      </c>
      <c r="J433" s="9" t="str">
        <f t="shared" si="90"/>
        <v>2CI9</v>
      </c>
      <c r="K433" s="48">
        <v>138</v>
      </c>
      <c r="L433" s="48">
        <v>36</v>
      </c>
      <c r="M433" s="9" t="s">
        <v>99</v>
      </c>
      <c r="N433" s="9"/>
      <c r="O433" s="9" t="s">
        <v>290</v>
      </c>
      <c r="P433" s="9"/>
      <c r="Q433" s="9"/>
      <c r="R433" s="9"/>
      <c r="S433" s="9" t="s">
        <v>814</v>
      </c>
      <c r="T433" s="9" t="s">
        <v>815</v>
      </c>
      <c r="U433" s="9" t="s">
        <v>816</v>
      </c>
      <c r="V433" s="30" t="s">
        <v>3855</v>
      </c>
      <c r="W433" s="9">
        <v>1</v>
      </c>
      <c r="X433" s="48">
        <f>INDEX(table1,MATCH($K433,'Tham chiếu'!$A$3:$A$13,1),MATCH(DS!$L433,'Tham chiếu'!$B$2:$M$2,1))</f>
        <v>60</v>
      </c>
      <c r="Y433" s="9">
        <v>1</v>
      </c>
      <c r="Z433" s="48">
        <f>INDEX(table1,MATCH($K433,'Tham chiếu'!$A$3:$A$13,1),MATCH(DS!$L433,'Tham chiếu'!$B$2:$M$2,1))</f>
        <v>60</v>
      </c>
      <c r="AA433" s="9">
        <v>1</v>
      </c>
      <c r="AB433" s="50" t="str">
        <f>INDEX(table2,MATCH($K433,'Tham chiếu'!$A$17:$A$25,1),MATCH(DS!$L433,'Tham chiếu'!$B$16:$S$16,1))</f>
        <v>4B</v>
      </c>
      <c r="AC433" s="9"/>
      <c r="AD433" s="73" t="str">
        <f>INDEX(table4,MATCH($K433,'Tham chiếu'!$A$41:$A$49,1),MATCH(DS!$L433,'Tham chiếu'!$B$40:$T$40,1))</f>
        <v>4B</v>
      </c>
      <c r="AE433" s="9">
        <v>1</v>
      </c>
      <c r="AF433" s="74" t="str">
        <f>INDEX(table3,MATCH($K433,'Tham chiếu'!$A$29:$A$37,1),MATCH(DS!$L433,'Tham chiếu'!$B$28:$T$28,1))</f>
        <v>4A</v>
      </c>
      <c r="AG433" s="9">
        <v>2</v>
      </c>
      <c r="AH433" s="48">
        <f>INDEX(table5,MATCH($K433,'Tham chiếu'!$A$53:$A$61,1),MATCH(DS!$L433,'Tham chiếu'!$B$52:$T$52,1))</f>
        <v>5</v>
      </c>
      <c r="AI433" s="9">
        <v>2</v>
      </c>
      <c r="AJ433" s="48">
        <f>INDEX(table5,MATCH($K433,'Tham chiếu'!$A$53:$A$61,1),MATCH(DS!$L433,'Tham chiếu'!$B$52:$T$52,1))</f>
        <v>5</v>
      </c>
      <c r="AK433" s="9">
        <v>1</v>
      </c>
      <c r="AL433" s="48">
        <f>INDEX(table5,MATCH($K433,'Tham chiếu'!$A$53:$A$61,1),MATCH(DS!$L433,'Tham chiếu'!$B$52:$T$52,1))</f>
        <v>5</v>
      </c>
      <c r="AM433" s="9">
        <v>1</v>
      </c>
      <c r="AN433" s="50" t="str">
        <f>INDEX(table2,MATCH($K433,'Tham chiếu'!$A$17:$A$25,1),MATCH(DS!$L433,'Tham chiếu'!$B$16:$S$16,1))</f>
        <v>4B</v>
      </c>
      <c r="AO433" s="9">
        <v>1</v>
      </c>
      <c r="AP433" s="48" t="str">
        <f>INDEX(table3,MATCH($K433,'Tham chiếu'!$A$29:$A$37,1),MATCH(DS!$L433,'Tham chiếu'!$B$28:$T$28,1))</f>
        <v>4A</v>
      </c>
      <c r="AQ433" s="48">
        <v>1</v>
      </c>
      <c r="AR433" s="77">
        <f>INDEX(table7,MATCH($K433,'Tham chiếu'!$A$78:$A$87,1),MATCH(DS!$L433,'Tham chiếu'!$B$77:$T$77,1))</f>
        <v>3</v>
      </c>
      <c r="AS433" s="9">
        <v>1</v>
      </c>
      <c r="AT433" s="48">
        <f>INDEX(table6,MATCH($K433,'Tham chiếu'!$A$65:$A$74,1),MATCH(DS!$L433,'Tham chiếu'!$B$64:$T$64,1))</f>
        <v>4</v>
      </c>
      <c r="AU433" s="57">
        <f t="shared" si="82"/>
        <v>2731000</v>
      </c>
      <c r="AV433" s="58">
        <v>1116000</v>
      </c>
      <c r="AW433" s="59" t="b">
        <f t="shared" si="91"/>
        <v>0</v>
      </c>
    </row>
    <row r="434" spans="1:55" ht="27.6" customHeight="1" x14ac:dyDescent="0.25">
      <c r="A434" s="3">
        <v>429</v>
      </c>
      <c r="B434" s="9" t="s">
        <v>4644</v>
      </c>
      <c r="C434" s="9" t="s">
        <v>4747</v>
      </c>
      <c r="D434" s="9" t="s">
        <v>295</v>
      </c>
      <c r="E434" s="9" t="s">
        <v>4748</v>
      </c>
      <c r="F434" s="9"/>
      <c r="G434" s="9" t="s">
        <v>4749</v>
      </c>
      <c r="H434" s="9" t="s">
        <v>4631</v>
      </c>
      <c r="I434" s="9" t="s">
        <v>18</v>
      </c>
      <c r="J434" s="9" t="s">
        <v>290</v>
      </c>
      <c r="K434" s="9">
        <v>130</v>
      </c>
      <c r="L434" s="9">
        <v>36</v>
      </c>
      <c r="M434" s="9" t="s">
        <v>99</v>
      </c>
      <c r="N434" s="9"/>
      <c r="O434" s="9" t="s">
        <v>290</v>
      </c>
      <c r="P434" s="9"/>
      <c r="Q434" s="9"/>
      <c r="R434" s="9"/>
      <c r="S434" s="9" t="s">
        <v>4750</v>
      </c>
      <c r="T434" s="9" t="s">
        <v>4751</v>
      </c>
      <c r="U434" s="9" t="s">
        <v>4752</v>
      </c>
      <c r="V434" s="61" t="s">
        <v>4731</v>
      </c>
      <c r="W434" s="9"/>
      <c r="X434" s="48"/>
      <c r="Y434" s="9"/>
      <c r="Z434" s="48"/>
      <c r="AA434" s="9"/>
      <c r="AB434" s="50"/>
      <c r="AC434" s="9"/>
      <c r="AD434" s="73"/>
      <c r="AE434" s="9"/>
      <c r="AF434" s="74" t="str">
        <f>INDEX(table3,MATCH($K434,'Tham chiếu'!$A$29:$A$37,1),MATCH(DS!$L434,'Tham chiếu'!$B$28:$T$28,1))</f>
        <v>4A</v>
      </c>
      <c r="AG434" s="9"/>
      <c r="AH434" s="48"/>
      <c r="AI434" s="9">
        <v>2</v>
      </c>
      <c r="AJ434" s="48">
        <f>INDEX(table5,MATCH($K434,'Tham chiếu'!$A$53:$A$61,1),MATCH(DS!$L434,'Tham chiếu'!$B$52:$T$52,1))</f>
        <v>5</v>
      </c>
      <c r="AK434" s="9"/>
      <c r="AL434" s="48"/>
      <c r="AM434" s="9"/>
      <c r="AN434" s="50"/>
      <c r="AO434" s="9"/>
      <c r="AP434" s="48"/>
      <c r="AQ434" s="9">
        <v>1</v>
      </c>
      <c r="AR434" s="77">
        <f>INDEX(table7,MATCH($K434,'Tham chiếu'!$A$78:$A$87,1),MATCH(DS!$L434,'Tham chiếu'!$B$77:$T$77,1))</f>
        <v>3</v>
      </c>
      <c r="AS434" s="9"/>
      <c r="AT434" s="48"/>
      <c r="AU434" s="57">
        <f t="shared" si="82"/>
        <v>648000</v>
      </c>
      <c r="AV434" s="58">
        <v>1429000</v>
      </c>
      <c r="AW434" s="59" t="b">
        <f t="shared" si="91"/>
        <v>0</v>
      </c>
    </row>
    <row r="435" spans="1:55" ht="27.6" customHeight="1" x14ac:dyDescent="0.25">
      <c r="A435" s="3">
        <v>430</v>
      </c>
      <c r="B435" s="9" t="s">
        <v>123</v>
      </c>
      <c r="C435" s="9" t="s">
        <v>409</v>
      </c>
      <c r="D435" s="9" t="s">
        <v>219</v>
      </c>
      <c r="E435" s="9" t="str">
        <f t="shared" ref="E435:E446" si="92">C435&amp;" "&amp;D435</f>
        <v>Nguyễn An</v>
      </c>
      <c r="F435" s="9" t="b">
        <f t="shared" ref="F435:F446" si="93">E435=E436</f>
        <v>0</v>
      </c>
      <c r="G435" s="9" t="s">
        <v>1174</v>
      </c>
      <c r="H435" s="9" t="str">
        <f>RIGHT(G435,4)</f>
        <v>2015</v>
      </c>
      <c r="I435" s="9" t="s">
        <v>18</v>
      </c>
      <c r="J435" s="9" t="str">
        <f t="shared" ref="J435:J446" si="94">N435&amp;O435&amp;P435&amp;Q435&amp;R435</f>
        <v>3CI1</v>
      </c>
      <c r="K435" s="48">
        <v>135</v>
      </c>
      <c r="L435" s="48">
        <v>35</v>
      </c>
      <c r="M435" s="9" t="s">
        <v>20</v>
      </c>
      <c r="N435" s="9"/>
      <c r="O435" s="9"/>
      <c r="P435" s="9" t="s">
        <v>21</v>
      </c>
      <c r="Q435" s="9"/>
      <c r="R435" s="9"/>
      <c r="S435" s="9" t="s">
        <v>1175</v>
      </c>
      <c r="T435" s="9" t="s">
        <v>1176</v>
      </c>
      <c r="U435" s="9" t="s">
        <v>1177</v>
      </c>
      <c r="V435" s="30" t="s">
        <v>3982</v>
      </c>
      <c r="W435" s="9"/>
      <c r="X435" s="48"/>
      <c r="Y435" s="9">
        <v>1</v>
      </c>
      <c r="Z435" s="48">
        <f>INDEX(table1,MATCH($K435,'Tham chiếu'!$A$3:$A$13,1),MATCH(DS!$L435,'Tham chiếu'!$B$2:$M$2,1))</f>
        <v>60</v>
      </c>
      <c r="AA435" s="9"/>
      <c r="AB435" s="50"/>
      <c r="AC435" s="9"/>
      <c r="AD435" s="73"/>
      <c r="AE435" s="9"/>
      <c r="AF435" s="74"/>
      <c r="AG435" s="9">
        <v>1</v>
      </c>
      <c r="AH435" s="48">
        <f>INDEX(table5,MATCH($K435,'Tham chiếu'!$A$53:$A$61,1),MATCH(DS!$L435,'Tham chiếu'!$B$52:$T$52,1))</f>
        <v>5</v>
      </c>
      <c r="AI435" s="9">
        <v>1</v>
      </c>
      <c r="AJ435" s="48">
        <f>INDEX(table5,MATCH($K435,'Tham chiếu'!$A$53:$A$61,1),MATCH(DS!$L435,'Tham chiếu'!$B$52:$T$52,1))</f>
        <v>5</v>
      </c>
      <c r="AK435" s="9">
        <v>1</v>
      </c>
      <c r="AL435" s="48">
        <f>INDEX(table5,MATCH($K435,'Tham chiếu'!$A$53:$A$61,1),MATCH(DS!$L435,'Tham chiếu'!$B$52:$T$52,1))</f>
        <v>5</v>
      </c>
      <c r="AM435" s="9">
        <v>1</v>
      </c>
      <c r="AN435" s="50" t="str">
        <f>INDEX(table2,MATCH($K435,'Tham chiếu'!$A$17:$A$25,1),MATCH(DS!$L435,'Tham chiếu'!$B$16:$S$16,1))</f>
        <v>4B</v>
      </c>
      <c r="AO435" s="9">
        <v>1</v>
      </c>
      <c r="AP435" s="48" t="str">
        <f>INDEX(table3,MATCH($K435,'Tham chiếu'!$A$29:$A$37,1),MATCH(DS!$L435,'Tham chiếu'!$B$28:$T$28,1))</f>
        <v>4A</v>
      </c>
      <c r="AQ435" s="48"/>
      <c r="AR435" s="77"/>
      <c r="AS435" s="9"/>
      <c r="AT435" s="48"/>
      <c r="AU435" s="57">
        <f t="shared" si="82"/>
        <v>1009000</v>
      </c>
      <c r="AV435" s="58">
        <v>3029000</v>
      </c>
      <c r="AW435" s="59" t="b">
        <f t="shared" si="91"/>
        <v>0</v>
      </c>
    </row>
    <row r="436" spans="1:55" ht="27.6" customHeight="1" x14ac:dyDescent="0.25">
      <c r="A436" s="3">
        <v>431</v>
      </c>
      <c r="B436" s="9" t="s">
        <v>123</v>
      </c>
      <c r="C436" s="9" t="s">
        <v>2262</v>
      </c>
      <c r="D436" s="9" t="s">
        <v>166</v>
      </c>
      <c r="E436" s="9" t="str">
        <f t="shared" si="92"/>
        <v>Kiều Vũ Minh Anh</v>
      </c>
      <c r="F436" s="9" t="b">
        <f t="shared" si="93"/>
        <v>0</v>
      </c>
      <c r="G436" s="9" t="s">
        <v>1198</v>
      </c>
      <c r="H436" s="9" t="str">
        <f>RIGHT(G436,4)</f>
        <v>2015</v>
      </c>
      <c r="I436" s="9" t="s">
        <v>44</v>
      </c>
      <c r="J436" s="9" t="str">
        <f t="shared" si="94"/>
        <v>3CI1</v>
      </c>
      <c r="K436" s="48">
        <v>135</v>
      </c>
      <c r="L436" s="48">
        <v>32</v>
      </c>
      <c r="M436" s="9" t="s">
        <v>20</v>
      </c>
      <c r="N436" s="9"/>
      <c r="O436" s="9"/>
      <c r="P436" s="9" t="s">
        <v>21</v>
      </c>
      <c r="Q436" s="9"/>
      <c r="R436" s="9"/>
      <c r="S436" s="9" t="s">
        <v>1199</v>
      </c>
      <c r="T436" s="9" t="s">
        <v>1200</v>
      </c>
      <c r="U436" s="9" t="s">
        <v>1201</v>
      </c>
      <c r="V436" s="30" t="s">
        <v>3983</v>
      </c>
      <c r="W436" s="9">
        <v>1</v>
      </c>
      <c r="X436" s="48">
        <f>INDEX(table1,MATCH($K436,'Tham chiếu'!$A$3:$A$13,1),MATCH(DS!$L436,'Tham chiếu'!$B$2:$M$2,1))</f>
        <v>58</v>
      </c>
      <c r="Y436" s="9">
        <v>1</v>
      </c>
      <c r="Z436" s="48">
        <f>INDEX(table1,MATCH($K436,'Tham chiếu'!$A$3:$A$13,1),MATCH(DS!$L436,'Tham chiếu'!$B$2:$M$2,1))</f>
        <v>58</v>
      </c>
      <c r="AA436" s="9"/>
      <c r="AB436" s="50"/>
      <c r="AC436" s="9">
        <v>2</v>
      </c>
      <c r="AD436" s="73" t="str">
        <f>INDEX(table4,MATCH($K436,'Tham chiếu'!$A$41:$A$49,1),MATCH(DS!$L436,'Tham chiếu'!$B$40:$T$40,1))</f>
        <v>3B</v>
      </c>
      <c r="AE436" s="9"/>
      <c r="AF436" s="74"/>
      <c r="AG436" s="9">
        <v>2</v>
      </c>
      <c r="AH436" s="48">
        <f>INDEX(table5,MATCH($K436,'Tham chiếu'!$A$53:$A$61,1),MATCH(DS!$L436,'Tham chiếu'!$B$52:$T$52,1))</f>
        <v>4</v>
      </c>
      <c r="AI436" s="9">
        <v>2</v>
      </c>
      <c r="AJ436" s="48">
        <f>INDEX(table5,MATCH($K436,'Tham chiếu'!$A$53:$A$61,1),MATCH(DS!$L436,'Tham chiếu'!$B$52:$T$52,1))</f>
        <v>4</v>
      </c>
      <c r="AK436" s="9">
        <v>1</v>
      </c>
      <c r="AL436" s="48">
        <f>INDEX(table5,MATCH($K436,'Tham chiếu'!$A$53:$A$61,1),MATCH(DS!$L436,'Tham chiếu'!$B$52:$T$52,1))</f>
        <v>4</v>
      </c>
      <c r="AM436" s="9">
        <v>1</v>
      </c>
      <c r="AN436" s="50">
        <f>INDEX(table2,MATCH($K436,'Tham chiếu'!$A$17:$A$25,1),MATCH(DS!$L436,'Tham chiếu'!$B$16:$S$16,1))</f>
        <v>4</v>
      </c>
      <c r="AO436" s="9">
        <v>1</v>
      </c>
      <c r="AP436" s="48" t="str">
        <f>INDEX(table3,MATCH($K436,'Tham chiếu'!$A$29:$A$37,1),MATCH(DS!$L436,'Tham chiếu'!$B$28:$T$28,1))</f>
        <v>4A</v>
      </c>
      <c r="AQ436" s="48"/>
      <c r="AR436" s="77"/>
      <c r="AS436" s="9"/>
      <c r="AT436" s="48"/>
      <c r="AU436" s="57">
        <f t="shared" si="82"/>
        <v>1954000</v>
      </c>
      <c r="AV436" s="58">
        <v>2964000</v>
      </c>
      <c r="AW436" s="59" t="b">
        <f t="shared" si="91"/>
        <v>0</v>
      </c>
    </row>
    <row r="437" spans="1:55" ht="27.6" customHeight="1" x14ac:dyDescent="0.25">
      <c r="A437" s="3">
        <v>432</v>
      </c>
      <c r="B437" s="9" t="s">
        <v>123</v>
      </c>
      <c r="C437" s="9" t="s">
        <v>1158</v>
      </c>
      <c r="D437" s="9" t="s">
        <v>166</v>
      </c>
      <c r="E437" s="9" t="str">
        <f t="shared" si="92"/>
        <v>Mạc Tâm Anh</v>
      </c>
      <c r="F437" s="9" t="b">
        <f t="shared" si="93"/>
        <v>0</v>
      </c>
      <c r="G437" s="9" t="s">
        <v>1159</v>
      </c>
      <c r="H437" s="9" t="str">
        <f>RIGHT(G437,4)</f>
        <v>2015</v>
      </c>
      <c r="I437" s="9" t="s">
        <v>44</v>
      </c>
      <c r="J437" s="9" t="str">
        <f t="shared" si="94"/>
        <v>3CI1</v>
      </c>
      <c r="K437" s="48">
        <v>139</v>
      </c>
      <c r="L437" s="48">
        <v>34</v>
      </c>
      <c r="M437" s="9" t="s">
        <v>20</v>
      </c>
      <c r="N437" s="9"/>
      <c r="O437" s="9"/>
      <c r="P437" s="9" t="s">
        <v>21</v>
      </c>
      <c r="Q437" s="9"/>
      <c r="R437" s="9"/>
      <c r="S437" s="9" t="s">
        <v>1150</v>
      </c>
      <c r="T437" s="9" t="s">
        <v>1151</v>
      </c>
      <c r="U437" s="9" t="s">
        <v>1152</v>
      </c>
      <c r="V437" s="30" t="s">
        <v>3984</v>
      </c>
      <c r="W437" s="9">
        <v>1</v>
      </c>
      <c r="X437" s="48">
        <f>INDEX(table1,MATCH($K437,'Tham chiếu'!$A$3:$A$13,1),MATCH(DS!$L437,'Tham chiếu'!$B$2:$M$2,1))</f>
        <v>58</v>
      </c>
      <c r="Y437" s="9">
        <v>1</v>
      </c>
      <c r="Z437" s="48">
        <f>INDEX(table1,MATCH($K437,'Tham chiếu'!$A$3:$A$13,1),MATCH(DS!$L437,'Tham chiếu'!$B$2:$M$2,1))</f>
        <v>58</v>
      </c>
      <c r="AA437" s="9"/>
      <c r="AB437" s="50"/>
      <c r="AC437" s="9">
        <v>2</v>
      </c>
      <c r="AD437" s="73" t="str">
        <f>INDEX(table4,MATCH($K437,'Tham chiếu'!$A$41:$A$49,1),MATCH(DS!$L437,'Tham chiếu'!$B$40:$T$40,1))</f>
        <v>3C</v>
      </c>
      <c r="AE437" s="9"/>
      <c r="AF437" s="74"/>
      <c r="AG437" s="9"/>
      <c r="AH437" s="48"/>
      <c r="AI437" s="9">
        <v>3</v>
      </c>
      <c r="AJ437" s="48">
        <f>INDEX(table5,MATCH($K437,'Tham chiếu'!$A$53:$A$61,1),MATCH(DS!$L437,'Tham chiếu'!$B$52:$T$52,1))</f>
        <v>4</v>
      </c>
      <c r="AK437" s="9">
        <v>1</v>
      </c>
      <c r="AL437" s="48">
        <f>INDEX(table5,MATCH($K437,'Tham chiếu'!$A$53:$A$61,1),MATCH(DS!$L437,'Tham chiếu'!$B$52:$T$52,1))</f>
        <v>4</v>
      </c>
      <c r="AM437" s="9">
        <v>1</v>
      </c>
      <c r="AN437" s="50" t="str">
        <f>INDEX(table2,MATCH($K437,'Tham chiếu'!$A$17:$A$25,1),MATCH(DS!$L437,'Tham chiếu'!$B$16:$S$16,1))</f>
        <v>3C</v>
      </c>
      <c r="AO437" s="9">
        <v>1</v>
      </c>
      <c r="AP437" s="48" t="str">
        <f>INDEX(table3,MATCH($K437,'Tham chiếu'!$A$29:$A$37,1),MATCH(DS!$L437,'Tham chiếu'!$B$28:$T$28,1))</f>
        <v>4A</v>
      </c>
      <c r="AQ437" s="48"/>
      <c r="AR437" s="77"/>
      <c r="AS437" s="9"/>
      <c r="AT437" s="48"/>
      <c r="AU437" s="57">
        <f t="shared" si="82"/>
        <v>1748000</v>
      </c>
      <c r="AV437" s="58">
        <v>1399000</v>
      </c>
      <c r="AW437" s="59" t="b">
        <f t="shared" si="91"/>
        <v>0</v>
      </c>
    </row>
    <row r="438" spans="1:55" ht="27.6" customHeight="1" x14ac:dyDescent="0.25">
      <c r="A438" s="3">
        <v>433</v>
      </c>
      <c r="B438" s="9" t="s">
        <v>123</v>
      </c>
      <c r="C438" s="9" t="s">
        <v>2473</v>
      </c>
      <c r="D438" s="9" t="s">
        <v>166</v>
      </c>
      <c r="E438" s="9" t="str">
        <f t="shared" si="92"/>
        <v>Nguyen Huyen Dieu Anh</v>
      </c>
      <c r="F438" s="9" t="b">
        <f t="shared" si="93"/>
        <v>0</v>
      </c>
      <c r="G438" s="9" t="s">
        <v>2477</v>
      </c>
      <c r="H438" s="9" t="str">
        <f>RIGHT(G438,4)</f>
        <v>2015</v>
      </c>
      <c r="I438" s="9" t="s">
        <v>44</v>
      </c>
      <c r="J438" s="9" t="str">
        <f t="shared" si="94"/>
        <v>3CI1</v>
      </c>
      <c r="K438" s="9">
        <v>125</v>
      </c>
      <c r="L438" s="9">
        <v>24</v>
      </c>
      <c r="M438" s="9" t="s">
        <v>20</v>
      </c>
      <c r="N438" s="9"/>
      <c r="O438" s="9"/>
      <c r="P438" s="9" t="s">
        <v>21</v>
      </c>
      <c r="Q438" s="9"/>
      <c r="R438" s="9"/>
      <c r="S438" s="9" t="s">
        <v>2938</v>
      </c>
      <c r="T438" s="9" t="s">
        <v>2939</v>
      </c>
      <c r="U438" s="9" t="s">
        <v>2940</v>
      </c>
      <c r="V438" s="30" t="s">
        <v>3985</v>
      </c>
      <c r="W438" s="48"/>
      <c r="X438" s="48"/>
      <c r="Y438" s="49"/>
      <c r="Z438" s="48"/>
      <c r="AA438" s="50"/>
      <c r="AB438" s="50"/>
      <c r="AC438" s="53"/>
      <c r="AD438" s="73"/>
      <c r="AE438" s="54"/>
      <c r="AF438" s="74"/>
      <c r="AG438" s="48"/>
      <c r="AH438" s="48"/>
      <c r="AI438" s="49"/>
      <c r="AJ438" s="48"/>
      <c r="AK438" s="53">
        <v>2</v>
      </c>
      <c r="AL438" s="48">
        <f>INDEX(table5,MATCH($K438,'Tham chiếu'!$A$53:$A$61,1),MATCH(DS!$L438,'Tham chiếu'!$B$52:$T$52,1))</f>
        <v>3</v>
      </c>
      <c r="AM438" s="50"/>
      <c r="AN438" s="50"/>
      <c r="AO438" s="54">
        <v>2</v>
      </c>
      <c r="AP438" s="48" t="str">
        <f>INDEX(table3,MATCH($K438,'Tham chiếu'!$A$29:$A$37,1),MATCH(DS!$L438,'Tham chiếu'!$B$28:$T$28,1))</f>
        <v>2B</v>
      </c>
      <c r="AQ438" s="48"/>
      <c r="AR438" s="77"/>
      <c r="AS438" s="49"/>
      <c r="AT438" s="48"/>
      <c r="AU438" s="57">
        <f t="shared" si="82"/>
        <v>520000</v>
      </c>
      <c r="AV438" s="58">
        <v>2939000</v>
      </c>
      <c r="AW438" s="59" t="b">
        <f t="shared" si="91"/>
        <v>0</v>
      </c>
    </row>
    <row r="439" spans="1:55" ht="27.6" customHeight="1" x14ac:dyDescent="0.25">
      <c r="A439" s="3">
        <v>434</v>
      </c>
      <c r="B439" s="9" t="s">
        <v>123</v>
      </c>
      <c r="C439" s="9" t="s">
        <v>550</v>
      </c>
      <c r="D439" s="9" t="s">
        <v>166</v>
      </c>
      <c r="E439" s="9" t="str">
        <f t="shared" si="92"/>
        <v>Nguyễn Nhật Anh</v>
      </c>
      <c r="F439" s="9" t="b">
        <f t="shared" si="93"/>
        <v>0</v>
      </c>
      <c r="G439" s="9" t="s">
        <v>1587</v>
      </c>
      <c r="H439" s="9" t="str">
        <f>RIGHT(G439,4)</f>
        <v>2015</v>
      </c>
      <c r="I439" s="9" t="s">
        <v>18</v>
      </c>
      <c r="J439" s="9" t="str">
        <f t="shared" si="94"/>
        <v>3CI1</v>
      </c>
      <c r="K439" s="48">
        <v>130</v>
      </c>
      <c r="L439" s="48">
        <v>25</v>
      </c>
      <c r="M439" s="9" t="s">
        <v>20</v>
      </c>
      <c r="N439" s="9"/>
      <c r="O439" s="9"/>
      <c r="P439" s="9" t="s">
        <v>21</v>
      </c>
      <c r="Q439" s="9"/>
      <c r="R439" s="9"/>
      <c r="S439" s="9" t="s">
        <v>1588</v>
      </c>
      <c r="T439" s="9" t="s">
        <v>1589</v>
      </c>
      <c r="U439" s="9" t="s">
        <v>1590</v>
      </c>
      <c r="V439" s="30" t="s">
        <v>3785</v>
      </c>
      <c r="W439" s="9">
        <v>1</v>
      </c>
      <c r="X439" s="48">
        <f>INDEX(table1,MATCH($K439,'Tham chiếu'!$A$3:$A$13,1),MATCH(DS!$L439,'Tham chiếu'!$B$2:$M$2,1))</f>
        <v>55</v>
      </c>
      <c r="Y439" s="9">
        <v>1</v>
      </c>
      <c r="Z439" s="48">
        <f>INDEX(table1,MATCH($K439,'Tham chiếu'!$A$3:$A$13,1),MATCH(DS!$L439,'Tham chiếu'!$B$2:$M$2,1))</f>
        <v>55</v>
      </c>
      <c r="AA439" s="9">
        <v>2</v>
      </c>
      <c r="AB439" s="50" t="str">
        <f>INDEX(table2,MATCH($K439,'Tham chiếu'!$A$17:$A$25,1),MATCH(DS!$L439,'Tham chiếu'!$B$16:$S$16,1))</f>
        <v>2C</v>
      </c>
      <c r="AC439" s="9"/>
      <c r="AD439" s="73" t="str">
        <f>INDEX(table4,MATCH($K439,'Tham chiếu'!$A$41:$A$49,1),MATCH(DS!$L439,'Tham chiếu'!$B$40:$T$40,1))</f>
        <v>3A</v>
      </c>
      <c r="AE439" s="9">
        <v>2</v>
      </c>
      <c r="AF439" s="74" t="str">
        <f>INDEX(table3,MATCH($K439,'Tham chiếu'!$A$29:$A$37,1),MATCH(DS!$L439,'Tham chiếu'!$B$28:$T$28,1))</f>
        <v>3A</v>
      </c>
      <c r="AG439" s="9">
        <v>1</v>
      </c>
      <c r="AH439" s="48">
        <f>INDEX(table5,MATCH($K439,'Tham chiếu'!$A$53:$A$61,1),MATCH(DS!$L439,'Tham chiếu'!$B$52:$T$52,1))</f>
        <v>3</v>
      </c>
      <c r="AI439" s="9">
        <v>1</v>
      </c>
      <c r="AJ439" s="48">
        <f>INDEX(table5,MATCH($K439,'Tham chiếu'!$A$53:$A$61,1),MATCH(DS!$L439,'Tham chiếu'!$B$52:$T$52,1))</f>
        <v>3</v>
      </c>
      <c r="AK439" s="9">
        <v>1</v>
      </c>
      <c r="AL439" s="48">
        <f>INDEX(table5,MATCH($K439,'Tham chiếu'!$A$53:$A$61,1),MATCH(DS!$L439,'Tham chiếu'!$B$52:$T$52,1))</f>
        <v>3</v>
      </c>
      <c r="AM439" s="9">
        <v>1</v>
      </c>
      <c r="AN439" s="50" t="str">
        <f>INDEX(table2,MATCH($K439,'Tham chiếu'!$A$17:$A$25,1),MATCH(DS!$L439,'Tham chiếu'!$B$16:$S$16,1))</f>
        <v>2C</v>
      </c>
      <c r="AO439" s="9">
        <v>1</v>
      </c>
      <c r="AP439" s="48" t="str">
        <f>INDEX(table3,MATCH($K439,'Tham chiếu'!$A$29:$A$37,1),MATCH(DS!$L439,'Tham chiếu'!$B$28:$T$28,1))</f>
        <v>3A</v>
      </c>
      <c r="AQ439" s="48">
        <v>1</v>
      </c>
      <c r="AR439" s="77">
        <f>INDEX(table7,MATCH($K439,'Tham chiếu'!$A$78:$A$87,1),MATCH(DS!$L439,'Tham chiếu'!$B$77:$T$77,1))</f>
        <v>3</v>
      </c>
      <c r="AS439" s="9">
        <v>1</v>
      </c>
      <c r="AT439" s="48">
        <f>INDEX(table6,MATCH($K439,'Tham chiếu'!$A$65:$A$74,1),MATCH(DS!$L439,'Tham chiếu'!$B$64:$T$64,1))</f>
        <v>3</v>
      </c>
      <c r="AU439" s="57">
        <f t="shared" si="82"/>
        <v>2845000</v>
      </c>
      <c r="AV439" s="58">
        <v>1644000</v>
      </c>
      <c r="AW439" s="59" t="b">
        <f t="shared" si="91"/>
        <v>0</v>
      </c>
    </row>
    <row r="440" spans="1:55" ht="27.6" customHeight="1" x14ac:dyDescent="0.25">
      <c r="A440" s="3">
        <v>435</v>
      </c>
      <c r="B440" s="9" t="s">
        <v>2364</v>
      </c>
      <c r="C440" s="9" t="s">
        <v>3441</v>
      </c>
      <c r="D440" s="9" t="s">
        <v>306</v>
      </c>
      <c r="E440" s="9" t="str">
        <f t="shared" si="92"/>
        <v>Trần Đình Bảo</v>
      </c>
      <c r="F440" s="9" t="b">
        <f t="shared" si="93"/>
        <v>0</v>
      </c>
      <c r="G440" s="9" t="s">
        <v>1207</v>
      </c>
      <c r="H440" s="9"/>
      <c r="I440" s="9" t="s">
        <v>18</v>
      </c>
      <c r="J440" s="9" t="str">
        <f t="shared" si="94"/>
        <v>3CI1</v>
      </c>
      <c r="K440" s="9">
        <v>135</v>
      </c>
      <c r="L440" s="9">
        <v>35</v>
      </c>
      <c r="M440" s="9" t="s">
        <v>20</v>
      </c>
      <c r="N440" s="9"/>
      <c r="O440" s="9"/>
      <c r="P440" s="9" t="s">
        <v>21</v>
      </c>
      <c r="Q440" s="9"/>
      <c r="R440" s="9"/>
      <c r="S440" s="9" t="s">
        <v>584</v>
      </c>
      <c r="T440" s="9" t="s">
        <v>3442</v>
      </c>
      <c r="U440" s="9" t="s">
        <v>3443</v>
      </c>
      <c r="V440" s="30" t="s">
        <v>4273</v>
      </c>
      <c r="W440" s="48">
        <v>1</v>
      </c>
      <c r="X440" s="48">
        <f>INDEX(table1,MATCH($K44,'Tham chiếu'!$A$3:$A$13,1),MATCH(DS!$L44,'Tham chiếu'!$B$2:$M$2,1))</f>
        <v>45</v>
      </c>
      <c r="Y440" s="49">
        <v>1</v>
      </c>
      <c r="Z440" s="48">
        <f>INDEX(table1,MATCH($K440,'Tham chiếu'!$A$3:$A$13,1),MATCH(DS!$L440,'Tham chiếu'!$B$2:$M$2,1))</f>
        <v>60</v>
      </c>
      <c r="AA440" s="50">
        <v>1</v>
      </c>
      <c r="AB440" s="50" t="str">
        <f>INDEX(table2,MATCH($K440,'Tham chiếu'!$A$17:$A$25,1),MATCH(DS!$L440,'Tham chiếu'!$B$16:$S$16,1))</f>
        <v>4B</v>
      </c>
      <c r="AC440" s="53"/>
      <c r="AD440" s="73" t="str">
        <f>INDEX(table4,MATCH($K440,'Tham chiếu'!$A$41:$A$49,1),MATCH(DS!$L440,'Tham chiếu'!$B$40:$T$40,1))</f>
        <v>4B</v>
      </c>
      <c r="AE440" s="54">
        <v>1</v>
      </c>
      <c r="AF440" s="74" t="str">
        <f>INDEX(table3,MATCH($K440,'Tham chiếu'!$A$29:$A$37,1),MATCH(DS!$L440,'Tham chiếu'!$B$28:$T$28,1))</f>
        <v>4A</v>
      </c>
      <c r="AG440" s="48"/>
      <c r="AH440" s="48">
        <f>INDEX(table5,MATCH($K440,'Tham chiếu'!$A$53:$A$61,1),MATCH(DS!$L440,'Tham chiếu'!$B$52:$T$52,1))</f>
        <v>5</v>
      </c>
      <c r="AI440" s="49"/>
      <c r="AJ440" s="48">
        <f>INDEX(table5,MATCH($K440,'Tham chiếu'!$A$53:$A$61,1),MATCH(DS!$L440,'Tham chiếu'!$B$52:$T$52,1))</f>
        <v>5</v>
      </c>
      <c r="AK440" s="50"/>
      <c r="AL440" s="48">
        <f>INDEX(table5,MATCH($K440,'Tham chiếu'!$A$53:$A$61,1),MATCH(DS!$L440,'Tham chiếu'!$B$52:$T$52,1))</f>
        <v>5</v>
      </c>
      <c r="AM440" s="53"/>
      <c r="AN440" s="50" t="str">
        <f>INDEX(table2,MATCH($K440,'Tham chiếu'!$A$17:$A$25,1),MATCH(DS!$L440,'Tham chiếu'!$B$16:$S$16,1))</f>
        <v>4B</v>
      </c>
      <c r="AO440" s="54"/>
      <c r="AP440" s="48" t="str">
        <f>INDEX(table3,MATCH($K440,'Tham chiếu'!$A$29:$A$37,1),MATCH(DS!$L440,'Tham chiếu'!$B$28:$T$28,1))</f>
        <v>4A</v>
      </c>
      <c r="AQ440" s="48"/>
      <c r="AR440" s="77">
        <f>INDEX(table7,MATCH($K440,'Tham chiếu'!$A$78:$A$87,1),MATCH(DS!$L440,'Tham chiếu'!$B$77:$T$77,1))</f>
        <v>3</v>
      </c>
      <c r="AS440" s="49"/>
      <c r="AT440" s="48"/>
      <c r="AU440" s="57">
        <f t="shared" si="82"/>
        <v>893000</v>
      </c>
      <c r="AV440" s="58">
        <v>2144000</v>
      </c>
      <c r="AW440" s="59" t="b">
        <f t="shared" si="91"/>
        <v>0</v>
      </c>
    </row>
    <row r="441" spans="1:55" ht="27.6" customHeight="1" x14ac:dyDescent="0.25">
      <c r="A441" s="3">
        <v>436</v>
      </c>
      <c r="B441" s="9" t="s">
        <v>123</v>
      </c>
      <c r="C441" s="9" t="s">
        <v>259</v>
      </c>
      <c r="D441" s="9" t="s">
        <v>1206</v>
      </c>
      <c r="E441" s="9" t="str">
        <f t="shared" si="92"/>
        <v>Nguyễn Hoàng Bắc</v>
      </c>
      <c r="F441" s="9" t="b">
        <f t="shared" si="93"/>
        <v>0</v>
      </c>
      <c r="G441" s="9" t="s">
        <v>1207</v>
      </c>
      <c r="H441" s="9" t="str">
        <f t="shared" ref="H441:H446" si="95">RIGHT(G441,4)</f>
        <v>2015</v>
      </c>
      <c r="I441" s="9" t="s">
        <v>18</v>
      </c>
      <c r="J441" s="9" t="str">
        <f t="shared" si="94"/>
        <v>3CI1</v>
      </c>
      <c r="K441" s="48">
        <v>130</v>
      </c>
      <c r="L441" s="48">
        <v>30</v>
      </c>
      <c r="M441" s="9" t="s">
        <v>20</v>
      </c>
      <c r="N441" s="9"/>
      <c r="O441" s="9"/>
      <c r="P441" s="9" t="s">
        <v>21</v>
      </c>
      <c r="Q441" s="9"/>
      <c r="R441" s="9"/>
      <c r="S441" s="9" t="s">
        <v>1208</v>
      </c>
      <c r="T441" s="9" t="s">
        <v>1209</v>
      </c>
      <c r="U441" s="9" t="s">
        <v>1210</v>
      </c>
      <c r="V441" s="30" t="s">
        <v>3900</v>
      </c>
      <c r="W441" s="9"/>
      <c r="X441" s="48"/>
      <c r="Y441" s="9">
        <v>1</v>
      </c>
      <c r="Z441" s="48">
        <f>INDEX(table1,MATCH($K441,'Tham chiếu'!$A$3:$A$13,1),MATCH(DS!$L441,'Tham chiếu'!$B$2:$M$2,1))</f>
        <v>58</v>
      </c>
      <c r="AA441" s="9"/>
      <c r="AB441" s="50"/>
      <c r="AC441" s="9"/>
      <c r="AD441" s="73"/>
      <c r="AE441" s="9"/>
      <c r="AF441" s="74"/>
      <c r="AG441" s="9"/>
      <c r="AH441" s="48"/>
      <c r="AI441" s="9"/>
      <c r="AJ441" s="48"/>
      <c r="AK441" s="9"/>
      <c r="AL441" s="48"/>
      <c r="AM441" s="9"/>
      <c r="AN441" s="50"/>
      <c r="AO441" s="9"/>
      <c r="AP441" s="48"/>
      <c r="AQ441" s="48"/>
      <c r="AR441" s="77"/>
      <c r="AS441" s="9"/>
      <c r="AT441" s="48"/>
      <c r="AU441" s="57">
        <f t="shared" si="82"/>
        <v>200000</v>
      </c>
      <c r="AV441" s="58">
        <v>1782000</v>
      </c>
      <c r="AW441" s="59" t="b">
        <f t="shared" si="91"/>
        <v>0</v>
      </c>
    </row>
    <row r="442" spans="1:55" ht="27.6" customHeight="1" x14ac:dyDescent="0.25">
      <c r="A442" s="3">
        <v>437</v>
      </c>
      <c r="B442" s="9" t="s">
        <v>123</v>
      </c>
      <c r="C442" s="9" t="s">
        <v>312</v>
      </c>
      <c r="D442" s="9" t="s">
        <v>313</v>
      </c>
      <c r="E442" s="9" t="str">
        <f t="shared" si="92"/>
        <v>Nguyễn Lâm Dung</v>
      </c>
      <c r="F442" s="9" t="b">
        <f t="shared" si="93"/>
        <v>0</v>
      </c>
      <c r="G442" s="9" t="s">
        <v>314</v>
      </c>
      <c r="H442" s="9" t="str">
        <f t="shared" si="95"/>
        <v>2015</v>
      </c>
      <c r="I442" s="9" t="s">
        <v>44</v>
      </c>
      <c r="J442" s="9" t="str">
        <f t="shared" si="94"/>
        <v>3CI1</v>
      </c>
      <c r="K442" s="48">
        <v>140</v>
      </c>
      <c r="L442" s="48">
        <v>32</v>
      </c>
      <c r="M442" s="9" t="s">
        <v>20</v>
      </c>
      <c r="N442" s="9"/>
      <c r="O442" s="9"/>
      <c r="P442" s="9" t="s">
        <v>21</v>
      </c>
      <c r="Q442" s="9"/>
      <c r="R442" s="9"/>
      <c r="S442" s="9" t="s">
        <v>315</v>
      </c>
      <c r="T442" s="9" t="s">
        <v>316</v>
      </c>
      <c r="U442" s="9" t="s">
        <v>317</v>
      </c>
      <c r="V442" s="30" t="s">
        <v>3986</v>
      </c>
      <c r="W442" s="9">
        <v>1</v>
      </c>
      <c r="X442" s="48">
        <f>INDEX(table1,MATCH($K442,'Tham chiếu'!$A$3:$A$13,1),MATCH(DS!$L442,'Tham chiếu'!$B$2:$M$2,1))</f>
        <v>60</v>
      </c>
      <c r="Y442" s="9">
        <v>1</v>
      </c>
      <c r="Z442" s="48">
        <f>INDEX(table1,MATCH($K442,'Tham chiếu'!$A$3:$A$13,1),MATCH(DS!$L442,'Tham chiếu'!$B$2:$M$2,1))</f>
        <v>60</v>
      </c>
      <c r="AA442" s="9">
        <v>1</v>
      </c>
      <c r="AB442" s="50" t="str">
        <f>INDEX(table2,MATCH($K442,'Tham chiếu'!$A$17:$A$25,1),MATCH(DS!$L442,'Tham chiếu'!$B$16:$S$16,1))</f>
        <v>4A</v>
      </c>
      <c r="AC442" s="9">
        <v>1</v>
      </c>
      <c r="AD442" s="73" t="str">
        <f>INDEX(table4,MATCH($K442,'Tham chiếu'!$A$41:$A$49,1),MATCH(DS!$L442,'Tham chiếu'!$B$40:$T$40,1))</f>
        <v>4A</v>
      </c>
      <c r="AE442" s="9"/>
      <c r="AF442" s="74"/>
      <c r="AG442" s="9">
        <v>1</v>
      </c>
      <c r="AH442" s="48">
        <f>INDEX(table5,MATCH($K442,'Tham chiếu'!$A$53:$A$61,1),MATCH(DS!$L442,'Tham chiếu'!$B$52:$T$52,1))</f>
        <v>4</v>
      </c>
      <c r="AI442" s="9">
        <v>2</v>
      </c>
      <c r="AJ442" s="48">
        <f>INDEX(table5,MATCH($K442,'Tham chiếu'!$A$53:$A$61,1),MATCH(DS!$L442,'Tham chiếu'!$B$52:$T$52,1))</f>
        <v>4</v>
      </c>
      <c r="AK442" s="9">
        <v>1</v>
      </c>
      <c r="AL442" s="48">
        <f>INDEX(table5,MATCH($K442,'Tham chiếu'!$A$53:$A$61,1),MATCH(DS!$L442,'Tham chiếu'!$B$52:$T$52,1))</f>
        <v>4</v>
      </c>
      <c r="AM442" s="9">
        <v>1</v>
      </c>
      <c r="AN442" s="50" t="str">
        <f>INDEX(table2,MATCH($K442,'Tham chiếu'!$A$17:$A$25,1),MATCH(DS!$L442,'Tham chiếu'!$B$16:$S$16,1))</f>
        <v>4A</v>
      </c>
      <c r="AO442" s="9">
        <v>1</v>
      </c>
      <c r="AP442" s="48" t="str">
        <f>INDEX(table3,MATCH($K442,'Tham chiếu'!$A$29:$A$37,1),MATCH(DS!$L442,'Tham chiếu'!$B$28:$T$28,1))</f>
        <v>4A</v>
      </c>
      <c r="AQ442" s="48">
        <v>1</v>
      </c>
      <c r="AR442" s="77">
        <f>INDEX(table7,MATCH($K442,'Tham chiếu'!$A$78:$A$87,1),MATCH(DS!$L442,'Tham chiếu'!$B$77:$T$77,1))</f>
        <v>3</v>
      </c>
      <c r="AS442" s="9"/>
      <c r="AT442" s="48"/>
      <c r="AU442" s="57">
        <f t="shared" si="82"/>
        <v>2134000</v>
      </c>
      <c r="AV442" s="58">
        <v>3369000</v>
      </c>
      <c r="AW442" s="59" t="b">
        <f t="shared" si="91"/>
        <v>0</v>
      </c>
    </row>
    <row r="443" spans="1:55" ht="27.6" customHeight="1" x14ac:dyDescent="0.25">
      <c r="A443" s="3">
        <v>438</v>
      </c>
      <c r="B443" s="9" t="s">
        <v>123</v>
      </c>
      <c r="C443" s="9" t="s">
        <v>259</v>
      </c>
      <c r="D443" s="9" t="s">
        <v>260</v>
      </c>
      <c r="E443" s="9" t="str">
        <f t="shared" si="92"/>
        <v>Nguyễn Hoàng Dương</v>
      </c>
      <c r="F443" s="9" t="b">
        <f t="shared" si="93"/>
        <v>0</v>
      </c>
      <c r="G443" s="9" t="s">
        <v>2478</v>
      </c>
      <c r="H443" s="9" t="str">
        <f t="shared" si="95"/>
        <v>2015</v>
      </c>
      <c r="I443" s="9" t="s">
        <v>18</v>
      </c>
      <c r="J443" s="9" t="str">
        <f t="shared" si="94"/>
        <v>3CI1</v>
      </c>
      <c r="K443" s="9">
        <v>142</v>
      </c>
      <c r="L443" s="9">
        <v>38</v>
      </c>
      <c r="M443" s="9" t="s">
        <v>20</v>
      </c>
      <c r="N443" s="9"/>
      <c r="O443" s="9"/>
      <c r="P443" s="9" t="s">
        <v>21</v>
      </c>
      <c r="Q443" s="9"/>
      <c r="R443" s="9"/>
      <c r="S443" s="9" t="s">
        <v>2941</v>
      </c>
      <c r="T443" s="9" t="s">
        <v>2942</v>
      </c>
      <c r="U443" s="9" t="s">
        <v>2943</v>
      </c>
      <c r="V443" s="30" t="s">
        <v>3727</v>
      </c>
      <c r="W443" s="48">
        <v>1</v>
      </c>
      <c r="X443" s="48" t="str">
        <f>INDEX(table1,MATCH($K443,'Tham chiếu'!$A$3:$A$13,1),MATCH(DS!$L443,'Tham chiếu'!$B$2:$M$2,1))</f>
        <v>60A</v>
      </c>
      <c r="Y443" s="49">
        <v>1</v>
      </c>
      <c r="Z443" s="48" t="str">
        <f>INDEX(table1,MATCH($K443,'Tham chiếu'!$A$3:$A$13,1),MATCH(DS!$L443,'Tham chiếu'!$B$2:$M$2,1))</f>
        <v>60A</v>
      </c>
      <c r="AA443" s="50">
        <v>2</v>
      </c>
      <c r="AB443" s="50" t="str">
        <f>INDEX(table2,MATCH($K443,'Tham chiếu'!$A$17:$A$25,1),MATCH(DS!$L443,'Tham chiếu'!$B$16:$S$16,1))</f>
        <v>4C</v>
      </c>
      <c r="AC443" s="53"/>
      <c r="AD443" s="73" t="str">
        <f>INDEX(table4,MATCH($K443,'Tham chiếu'!$A$41:$A$49,1),MATCH(DS!$L443,'Tham chiếu'!$B$40:$T$40,1))</f>
        <v>4B</v>
      </c>
      <c r="AE443" s="54">
        <v>2</v>
      </c>
      <c r="AF443" s="74" t="str">
        <f>INDEX(table3,MATCH($K443,'Tham chiếu'!$A$29:$A$37,1),MATCH(DS!$L443,'Tham chiếu'!$B$28:$T$28,1))</f>
        <v>4B</v>
      </c>
      <c r="AG443" s="48">
        <v>2</v>
      </c>
      <c r="AH443" s="48">
        <f>INDEX(table5,MATCH($K443,'Tham chiếu'!$A$53:$A$61,1),MATCH(DS!$L443,'Tham chiếu'!$B$52:$T$52,1))</f>
        <v>5</v>
      </c>
      <c r="AI443" s="49">
        <v>2</v>
      </c>
      <c r="AJ443" s="48">
        <f>INDEX(table5,MATCH($K443,'Tham chiếu'!$A$53:$A$61,1),MATCH(DS!$L443,'Tham chiếu'!$B$52:$T$52,1))</f>
        <v>5</v>
      </c>
      <c r="AK443" s="53">
        <v>1</v>
      </c>
      <c r="AL443" s="48">
        <f>INDEX(table5,MATCH($K443,'Tham chiếu'!$A$53:$A$61,1),MATCH(DS!$L443,'Tham chiếu'!$B$52:$T$52,1))</f>
        <v>5</v>
      </c>
      <c r="AM443" s="50">
        <v>1</v>
      </c>
      <c r="AN443" s="50" t="str">
        <f>INDEX(table2,MATCH($K443,'Tham chiếu'!$A$17:$A$25,1),MATCH(DS!$L443,'Tham chiếu'!$B$16:$S$16,1))</f>
        <v>4C</v>
      </c>
      <c r="AO443" s="54">
        <v>1</v>
      </c>
      <c r="AP443" s="48" t="str">
        <f>INDEX(table3,MATCH($K443,'Tham chiếu'!$A$29:$A$37,1),MATCH(DS!$L443,'Tham chiếu'!$B$28:$T$28,1))</f>
        <v>4B</v>
      </c>
      <c r="AQ443" s="48">
        <v>1</v>
      </c>
      <c r="AR443" s="77">
        <f>INDEX(table7,MATCH($K443,'Tham chiếu'!$A$78:$A$87,1),MATCH(DS!$L443,'Tham chiếu'!$B$77:$T$77,1))</f>
        <v>4</v>
      </c>
      <c r="AS443" s="49">
        <v>1</v>
      </c>
      <c r="AT443" s="48">
        <f>INDEX(table6,MATCH($K443,'Tham chiếu'!$A$65:$A$74,1),MATCH(DS!$L443,'Tham chiếu'!$B$64:$T$64,1))</f>
        <v>5</v>
      </c>
      <c r="AU443" s="57">
        <f t="shared" si="82"/>
        <v>3224000</v>
      </c>
      <c r="AV443" s="58">
        <v>737000</v>
      </c>
      <c r="AW443" s="59" t="b">
        <f t="shared" si="91"/>
        <v>0</v>
      </c>
    </row>
    <row r="444" spans="1:55" ht="27.6" customHeight="1" x14ac:dyDescent="0.25">
      <c r="A444" s="3">
        <v>439</v>
      </c>
      <c r="B444" s="9" t="s">
        <v>123</v>
      </c>
      <c r="C444" s="9" t="s">
        <v>566</v>
      </c>
      <c r="D444" s="9" t="s">
        <v>260</v>
      </c>
      <c r="E444" s="9" t="str">
        <f t="shared" si="92"/>
        <v>Nguyễn Hồng Dương</v>
      </c>
      <c r="F444" s="9" t="b">
        <f t="shared" si="93"/>
        <v>0</v>
      </c>
      <c r="G444" s="9" t="s">
        <v>2479</v>
      </c>
      <c r="H444" s="9" t="str">
        <f t="shared" si="95"/>
        <v>2015</v>
      </c>
      <c r="I444" s="9" t="s">
        <v>44</v>
      </c>
      <c r="J444" s="9" t="str">
        <f t="shared" si="94"/>
        <v>3CI1</v>
      </c>
      <c r="K444" s="9">
        <v>150</v>
      </c>
      <c r="L444" s="9">
        <v>33</v>
      </c>
      <c r="M444" s="9" t="s">
        <v>20</v>
      </c>
      <c r="N444" s="9"/>
      <c r="O444" s="9"/>
      <c r="P444" s="9" t="s">
        <v>21</v>
      </c>
      <c r="Q444" s="9"/>
      <c r="R444" s="9"/>
      <c r="S444" s="9" t="s">
        <v>2944</v>
      </c>
      <c r="T444" s="9" t="s">
        <v>2945</v>
      </c>
      <c r="U444" s="9" t="s">
        <v>2946</v>
      </c>
      <c r="V444" s="30" t="s">
        <v>3987</v>
      </c>
      <c r="W444" s="48">
        <v>1</v>
      </c>
      <c r="X444" s="48">
        <f>INDEX(table1,MATCH($K444,'Tham chiếu'!$A$3:$A$13,1),MATCH(DS!$L444,'Tham chiếu'!$B$2:$M$2,1))</f>
        <v>62</v>
      </c>
      <c r="Y444" s="49"/>
      <c r="Z444" s="48"/>
      <c r="AA444" s="50">
        <v>1</v>
      </c>
      <c r="AB444" s="50">
        <f>INDEX(table2,MATCH($K444,'Tham chiếu'!$A$17:$A$25,1),MATCH(DS!$L444,'Tham chiếu'!$B$16:$S$16,1))</f>
        <v>5</v>
      </c>
      <c r="AC444" s="53"/>
      <c r="AD444" s="73"/>
      <c r="AE444" s="54"/>
      <c r="AF444" s="74"/>
      <c r="AG444" s="48">
        <v>1</v>
      </c>
      <c r="AH444" s="48">
        <f>INDEX(table5,MATCH($K444,'Tham chiếu'!$A$53:$A$61,1),MATCH(DS!$L444,'Tham chiếu'!$B$52:$T$52,1))</f>
        <v>5</v>
      </c>
      <c r="AI444" s="49"/>
      <c r="AJ444" s="48">
        <f>INDEX(table5,MATCH($K444,'Tham chiếu'!$A$53:$A$61,1),MATCH(DS!$L444,'Tham chiếu'!$B$52:$T$52,1))</f>
        <v>5</v>
      </c>
      <c r="AK444" s="53"/>
      <c r="AL444" s="48">
        <f>INDEX(table5,MATCH($K444,'Tham chiếu'!$A$53:$A$61,1),MATCH(DS!$L444,'Tham chiếu'!$B$52:$T$52,1))</f>
        <v>5</v>
      </c>
      <c r="AM444" s="50"/>
      <c r="AN444" s="50">
        <f>INDEX(table2,MATCH($K444,'Tham chiếu'!$A$17:$A$25,1),MATCH(DS!$L444,'Tham chiếu'!$B$16:$S$16,1))</f>
        <v>5</v>
      </c>
      <c r="AO444" s="54"/>
      <c r="AP444" s="48" t="str">
        <f>INDEX(table3,MATCH($K444,'Tham chiếu'!$A$29:$A$37,1),MATCH(DS!$L444,'Tham chiếu'!$B$28:$T$28,1))</f>
        <v>5A</v>
      </c>
      <c r="AQ444" s="48"/>
      <c r="AR444" s="77">
        <f>INDEX(table7,MATCH($K444,'Tham chiếu'!$A$78:$A$87,1),MATCH(DS!$L444,'Tham chiếu'!$B$77:$T$77,1))</f>
        <v>5</v>
      </c>
      <c r="AS444" s="49"/>
      <c r="AT444" s="48"/>
      <c r="AU444" s="57">
        <f t="shared" si="82"/>
        <v>673000</v>
      </c>
      <c r="AV444" s="58">
        <v>568000</v>
      </c>
      <c r="AW444" s="59" t="b">
        <f t="shared" si="91"/>
        <v>0</v>
      </c>
    </row>
    <row r="445" spans="1:55" ht="27.6" customHeight="1" x14ac:dyDescent="0.25">
      <c r="A445" s="3">
        <v>440</v>
      </c>
      <c r="B445" s="9" t="s">
        <v>123</v>
      </c>
      <c r="C445" s="9" t="s">
        <v>1715</v>
      </c>
      <c r="D445" s="9" t="s">
        <v>1716</v>
      </c>
      <c r="E445" s="9" t="str">
        <f t="shared" si="92"/>
        <v>Trần Linh Đan</v>
      </c>
      <c r="F445" s="9" t="b">
        <f t="shared" si="93"/>
        <v>0</v>
      </c>
      <c r="G445" s="9" t="s">
        <v>1717</v>
      </c>
      <c r="H445" s="9" t="str">
        <f t="shared" si="95"/>
        <v>2015</v>
      </c>
      <c r="I445" s="9" t="s">
        <v>44</v>
      </c>
      <c r="J445" s="9" t="str">
        <f t="shared" si="94"/>
        <v>3CI1</v>
      </c>
      <c r="K445" s="48">
        <v>130</v>
      </c>
      <c r="L445" s="48">
        <v>24</v>
      </c>
      <c r="M445" s="9" t="s">
        <v>20</v>
      </c>
      <c r="N445" s="9"/>
      <c r="O445" s="9"/>
      <c r="P445" s="9" t="s">
        <v>21</v>
      </c>
      <c r="Q445" s="9"/>
      <c r="R445" s="9"/>
      <c r="S445" s="9" t="s">
        <v>1718</v>
      </c>
      <c r="T445" s="9" t="s">
        <v>1719</v>
      </c>
      <c r="U445" s="9" t="s">
        <v>1720</v>
      </c>
      <c r="V445" s="30" t="s">
        <v>3988</v>
      </c>
      <c r="W445" s="9">
        <v>1</v>
      </c>
      <c r="X445" s="48">
        <f>INDEX(table1,MATCH($K445,'Tham chiếu'!$A$3:$A$13,1),MATCH(DS!$L445,'Tham chiếu'!$B$2:$M$2,1))</f>
        <v>55</v>
      </c>
      <c r="Y445" s="9">
        <v>1</v>
      </c>
      <c r="Z445" s="48">
        <f>INDEX(table1,MATCH($K445,'Tham chiếu'!$A$3:$A$13,1),MATCH(DS!$L445,'Tham chiếu'!$B$2:$M$2,1))</f>
        <v>55</v>
      </c>
      <c r="AA445" s="9">
        <v>2</v>
      </c>
      <c r="AB445" s="50" t="str">
        <f>INDEX(table2,MATCH($K445,'Tham chiếu'!$A$17:$A$25,1),MATCH(DS!$L445,'Tham chiếu'!$B$16:$S$16,1))</f>
        <v>2B</v>
      </c>
      <c r="AC445" s="9">
        <v>1</v>
      </c>
      <c r="AD445" s="73">
        <f>INDEX(table4,MATCH($K445,'Tham chiếu'!$A$41:$A$49,1),MATCH(DS!$L445,'Tham chiếu'!$B$40:$T$40,1))</f>
        <v>4</v>
      </c>
      <c r="AE445" s="9"/>
      <c r="AF445" s="74"/>
      <c r="AG445" s="9">
        <v>1</v>
      </c>
      <c r="AH445" s="48">
        <f>INDEX(table5,MATCH($K445,'Tham chiếu'!$A$53:$A$61,1),MATCH(DS!$L445,'Tham chiếu'!$B$52:$T$52,1))</f>
        <v>4</v>
      </c>
      <c r="AI445" s="9">
        <v>2</v>
      </c>
      <c r="AJ445" s="48">
        <f>INDEX(table5,MATCH($K445,'Tham chiếu'!$A$53:$A$61,1),MATCH(DS!$L445,'Tham chiếu'!$B$52:$T$52,1))</f>
        <v>4</v>
      </c>
      <c r="AK445" s="9">
        <v>1</v>
      </c>
      <c r="AL445" s="48">
        <f>INDEX(table5,MATCH($K445,'Tham chiếu'!$A$53:$A$61,1),MATCH(DS!$L445,'Tham chiếu'!$B$52:$T$52,1))</f>
        <v>4</v>
      </c>
      <c r="AM445" s="9">
        <v>1</v>
      </c>
      <c r="AN445" s="50" t="str">
        <f>INDEX(table2,MATCH($K445,'Tham chiếu'!$A$17:$A$25,1),MATCH(DS!$L445,'Tham chiếu'!$B$16:$S$16,1))</f>
        <v>2B</v>
      </c>
      <c r="AO445" s="9">
        <v>1</v>
      </c>
      <c r="AP445" s="48">
        <f>INDEX(table3,MATCH($K445,'Tham chiếu'!$A$29:$A$37,1),MATCH(DS!$L445,'Tham chiếu'!$B$28:$T$28,1))</f>
        <v>3</v>
      </c>
      <c r="AQ445" s="48"/>
      <c r="AR445" s="77">
        <f>INDEX(table7,MATCH($K445,'Tham chiếu'!$A$78:$A$87,1),MATCH(DS!$L445,'Tham chiếu'!$B$77:$T$77,1))</f>
        <v>2</v>
      </c>
      <c r="AS445" s="9">
        <v>1</v>
      </c>
      <c r="AT445" s="48">
        <f>INDEX(table6,MATCH($K445,'Tham chiếu'!$A$65:$A$74,1),MATCH(DS!$L445,'Tham chiếu'!$B$64:$T$64,1))</f>
        <v>3</v>
      </c>
      <c r="AU445" s="57">
        <f t="shared" si="82"/>
        <v>2502000</v>
      </c>
      <c r="AV445" s="58">
        <v>3233000</v>
      </c>
      <c r="AW445" s="59" t="b">
        <f t="shared" si="91"/>
        <v>0</v>
      </c>
    </row>
    <row r="446" spans="1:55" ht="27.6" customHeight="1" x14ac:dyDescent="0.25">
      <c r="A446" s="3">
        <v>441</v>
      </c>
      <c r="B446" s="9" t="s">
        <v>123</v>
      </c>
      <c r="C446" s="69" t="s">
        <v>190</v>
      </c>
      <c r="D446" s="69" t="s">
        <v>83</v>
      </c>
      <c r="E446" s="9" t="str">
        <f t="shared" si="92"/>
        <v>Nguyễn Minh Đức</v>
      </c>
      <c r="F446" s="9" t="b">
        <f t="shared" si="93"/>
        <v>0</v>
      </c>
      <c r="G446" s="9" t="s">
        <v>1178</v>
      </c>
      <c r="H446" s="9" t="str">
        <f t="shared" si="95"/>
        <v>2015</v>
      </c>
      <c r="I446" s="9" t="s">
        <v>18</v>
      </c>
      <c r="J446" s="9" t="str">
        <f t="shared" si="94"/>
        <v>3CI1</v>
      </c>
      <c r="K446" s="48">
        <v>140</v>
      </c>
      <c r="L446" s="48">
        <v>24</v>
      </c>
      <c r="M446" s="9" t="s">
        <v>20</v>
      </c>
      <c r="N446" s="9"/>
      <c r="O446" s="9"/>
      <c r="P446" s="9" t="s">
        <v>21</v>
      </c>
      <c r="Q446" s="9"/>
      <c r="R446" s="9"/>
      <c r="S446" s="9" t="s">
        <v>1179</v>
      </c>
      <c r="T446" s="9" t="s">
        <v>1180</v>
      </c>
      <c r="U446" s="9" t="s">
        <v>1181</v>
      </c>
      <c r="V446" s="30" t="s">
        <v>3787</v>
      </c>
      <c r="W446" s="9">
        <v>1</v>
      </c>
      <c r="X446" s="48">
        <f>INDEX(table1,MATCH($K446,'Tham chiếu'!$A$3:$A$13,1),MATCH(DS!$L446,'Tham chiếu'!$B$2:$M$2,1))</f>
        <v>60</v>
      </c>
      <c r="Y446" s="9">
        <v>1</v>
      </c>
      <c r="Z446" s="48">
        <f>INDEX(table1,MATCH($K446,'Tham chiếu'!$A$3:$A$13,1),MATCH(DS!$L446,'Tham chiếu'!$B$2:$M$2,1))</f>
        <v>60</v>
      </c>
      <c r="AA446" s="9">
        <v>2</v>
      </c>
      <c r="AB446" s="50">
        <f>INDEX(table2,MATCH($K446,'Tham chiếu'!$A$17:$A$25,1),MATCH(DS!$L446,'Tham chiếu'!$B$16:$S$16,1))</f>
        <v>4</v>
      </c>
      <c r="AC446" s="9"/>
      <c r="AD446" s="73"/>
      <c r="AE446" s="9">
        <v>2</v>
      </c>
      <c r="AF446" s="74">
        <f>INDEX(table3,MATCH($K446,'Tham chiếu'!$A$29:$A$37,1),MATCH(DS!$L446,'Tham chiếu'!$B$28:$T$28,1))</f>
        <v>4</v>
      </c>
      <c r="AG446" s="9">
        <v>2</v>
      </c>
      <c r="AH446" s="48">
        <f>INDEX(table5,MATCH($K446,'Tham chiếu'!$A$53:$A$61,1),MATCH(DS!$L446,'Tham chiếu'!$B$52:$T$52,1))</f>
        <v>4</v>
      </c>
      <c r="AI446" s="9">
        <v>2</v>
      </c>
      <c r="AJ446" s="48">
        <f>INDEX(table5,MATCH($K446,'Tham chiếu'!$A$53:$A$61,1),MATCH(DS!$L446,'Tham chiếu'!$B$52:$T$52,1))</f>
        <v>4</v>
      </c>
      <c r="AK446" s="9">
        <v>2</v>
      </c>
      <c r="AL446" s="48">
        <f>INDEX(table5,MATCH($K446,'Tham chiếu'!$A$53:$A$61,1),MATCH(DS!$L446,'Tham chiếu'!$B$52:$T$52,1))</f>
        <v>4</v>
      </c>
      <c r="AM446" s="9">
        <v>2</v>
      </c>
      <c r="AN446" s="50">
        <f>INDEX(table2,MATCH($K446,'Tham chiếu'!$A$17:$A$25,1),MATCH(DS!$L446,'Tham chiếu'!$B$16:$S$16,1))</f>
        <v>4</v>
      </c>
      <c r="AO446" s="9">
        <v>2</v>
      </c>
      <c r="AP446" s="48">
        <f>INDEX(table3,MATCH($K446,'Tham chiếu'!$A$29:$A$37,1),MATCH(DS!$L446,'Tham chiếu'!$B$28:$T$28,1))</f>
        <v>4</v>
      </c>
      <c r="AQ446" s="48">
        <v>1</v>
      </c>
      <c r="AR446" s="77">
        <f>INDEX(table7,MATCH($K446,'Tham chiếu'!$A$78:$A$87,1),MATCH(DS!$L446,'Tham chiếu'!$B$77:$T$77,1))</f>
        <v>3</v>
      </c>
      <c r="AS446" s="9">
        <v>1</v>
      </c>
      <c r="AT446" s="48">
        <f>INDEX(table6,MATCH($K446,'Tham chiếu'!$A$65:$A$74,1),MATCH(DS!$L446,'Tham chiếu'!$B$64:$T$64,1))</f>
        <v>4</v>
      </c>
      <c r="AU446" s="57">
        <f t="shared" si="82"/>
        <v>3654000</v>
      </c>
      <c r="AV446" s="58">
        <v>2854000</v>
      </c>
      <c r="AW446" s="59" t="b">
        <f t="shared" si="91"/>
        <v>0</v>
      </c>
    </row>
    <row r="447" spans="1:55" s="35" customFormat="1" ht="27.6" customHeight="1" x14ac:dyDescent="0.25">
      <c r="A447" s="3">
        <v>442</v>
      </c>
      <c r="B447" s="9" t="s">
        <v>4613</v>
      </c>
      <c r="C447" s="9" t="s">
        <v>4834</v>
      </c>
      <c r="D447" s="9" t="s">
        <v>539</v>
      </c>
      <c r="E447" s="9" t="s">
        <v>4835</v>
      </c>
      <c r="F447" s="9"/>
      <c r="G447" s="9" t="s">
        <v>4836</v>
      </c>
      <c r="H447" s="9" t="s">
        <v>4623</v>
      </c>
      <c r="I447" s="9" t="s">
        <v>44</v>
      </c>
      <c r="J447" s="9" t="s">
        <v>21</v>
      </c>
      <c r="K447" s="9">
        <v>138</v>
      </c>
      <c r="L447" s="9">
        <v>33</v>
      </c>
      <c r="M447" s="9" t="s">
        <v>20</v>
      </c>
      <c r="N447" s="9"/>
      <c r="O447" s="9"/>
      <c r="P447" s="9" t="s">
        <v>21</v>
      </c>
      <c r="Q447" s="9"/>
      <c r="R447" s="9"/>
      <c r="S447" s="9" t="s">
        <v>4837</v>
      </c>
      <c r="T447" s="9" t="s">
        <v>4838</v>
      </c>
      <c r="U447" s="9" t="s">
        <v>4839</v>
      </c>
      <c r="V447" s="61" t="s">
        <v>4840</v>
      </c>
      <c r="W447" s="9">
        <v>1</v>
      </c>
      <c r="X447" s="48">
        <f>INDEX(table1,MATCH($K447,'Tham chiếu'!$A$3:$A$13,1),MATCH(DS!$L447,'Tham chiếu'!$B$2:$M$2,1))</f>
        <v>58</v>
      </c>
      <c r="Y447" s="9"/>
      <c r="Z447" s="48"/>
      <c r="AA447" s="9">
        <v>1</v>
      </c>
      <c r="AB447" s="50" t="str">
        <f>INDEX(table2,MATCH($K447,'Tham chiếu'!$A$17:$A$25,1),MATCH(DS!$L447,'Tham chiếu'!$B$16:$S$16,1))</f>
        <v>3C</v>
      </c>
      <c r="AC447" s="9">
        <v>1</v>
      </c>
      <c r="AD447" s="73" t="str">
        <f>INDEX(table4,MATCH($K447,'Tham chiếu'!$A$41:$A$49,1),MATCH(DS!$L447,'Tham chiếu'!$B$40:$T$40,1))</f>
        <v>3C</v>
      </c>
      <c r="AE447" s="9"/>
      <c r="AF447" s="74" t="str">
        <f>INDEX(table3,MATCH($K447,'Tham chiếu'!$A$29:$A$37,1),MATCH(DS!$L447,'Tham chiếu'!$B$28:$T$28,1))</f>
        <v>4A</v>
      </c>
      <c r="AG447" s="9">
        <v>1</v>
      </c>
      <c r="AH447" s="48">
        <f>INDEX(table5,MATCH($K447,'Tham chiếu'!$A$53:$A$61,1),MATCH(DS!$L447,'Tham chiếu'!$B$52:$T$52,1))</f>
        <v>4</v>
      </c>
      <c r="AI447" s="9">
        <v>2</v>
      </c>
      <c r="AJ447" s="48">
        <f>INDEX(table5,MATCH($K447,'Tham chiếu'!$A$53:$A$61,1),MATCH(DS!$L447,'Tham chiếu'!$B$52:$T$52,1))</f>
        <v>4</v>
      </c>
      <c r="AK447" s="9">
        <v>1</v>
      </c>
      <c r="AL447" s="48">
        <f>INDEX(table5,MATCH($K447,'Tham chiếu'!$A$53:$A$61,1),MATCH(DS!$L447,'Tham chiếu'!$B$52:$T$52,1))</f>
        <v>4</v>
      </c>
      <c r="AM447" s="9">
        <v>1</v>
      </c>
      <c r="AN447" s="50" t="str">
        <f>INDEX(table2,MATCH($K447,'Tham chiếu'!$A$17:$A$25,1),MATCH(DS!$L447,'Tham chiếu'!$B$16:$S$16,1))</f>
        <v>3C</v>
      </c>
      <c r="AO447" s="9"/>
      <c r="AP447" s="48" t="str">
        <f>INDEX(table3,MATCH($K447,'Tham chiếu'!$A$29:$A$37,1),MATCH(DS!$L447,'Tham chiếu'!$B$28:$T$28,1))</f>
        <v>4A</v>
      </c>
      <c r="AQ447" s="9">
        <v>1</v>
      </c>
      <c r="AR447" s="77">
        <f>INDEX(table7,MATCH($K447,'Tham chiếu'!$A$78:$A$87,1),MATCH(DS!$L447,'Tham chiếu'!$B$77:$T$77,1))</f>
        <v>3</v>
      </c>
      <c r="AS447" s="9">
        <v>1</v>
      </c>
      <c r="AT447" s="48">
        <f>INDEX(table6,MATCH($K447,'Tham chiếu'!$A$65:$A$74,1),MATCH(DS!$L447,'Tham chiếu'!$B$64:$T$64,1))</f>
        <v>4</v>
      </c>
      <c r="AU447" s="57">
        <f t="shared" si="82"/>
        <v>2184000</v>
      </c>
      <c r="AV447" s="58">
        <v>874000</v>
      </c>
      <c r="AW447" s="59" t="b">
        <f t="shared" si="91"/>
        <v>0</v>
      </c>
      <c r="AX447" s="34"/>
      <c r="AY447" s="34"/>
      <c r="AZ447" s="34"/>
      <c r="BA447" s="34"/>
      <c r="BB447" s="34"/>
      <c r="BC447" s="34"/>
    </row>
    <row r="448" spans="1:55" ht="27.6" customHeight="1" x14ac:dyDescent="0.25">
      <c r="A448" s="3">
        <v>443</v>
      </c>
      <c r="B448" s="9" t="s">
        <v>123</v>
      </c>
      <c r="C448" s="9" t="s">
        <v>473</v>
      </c>
      <c r="D448" s="9" t="s">
        <v>474</v>
      </c>
      <c r="E448" s="9" t="str">
        <f>C448&amp;" "&amp;D448</f>
        <v>Nguyễn Huy Hoàng</v>
      </c>
      <c r="F448" s="9" t="b">
        <f>E448=E449</f>
        <v>0</v>
      </c>
      <c r="G448" s="9" t="s">
        <v>475</v>
      </c>
      <c r="H448" s="9" t="str">
        <f>RIGHT(G448,4)</f>
        <v>2015</v>
      </c>
      <c r="I448" s="9" t="s">
        <v>18</v>
      </c>
      <c r="J448" s="9" t="str">
        <f>N448&amp;O448&amp;P448&amp;Q448&amp;R448</f>
        <v>3CI1</v>
      </c>
      <c r="K448" s="48">
        <v>132</v>
      </c>
      <c r="L448" s="48">
        <v>30</v>
      </c>
      <c r="M448" s="9" t="s">
        <v>20</v>
      </c>
      <c r="N448" s="9"/>
      <c r="O448" s="9"/>
      <c r="P448" s="9" t="s">
        <v>21</v>
      </c>
      <c r="Q448" s="9"/>
      <c r="R448" s="9"/>
      <c r="S448" s="9" t="s">
        <v>476</v>
      </c>
      <c r="T448" s="9" t="s">
        <v>477</v>
      </c>
      <c r="U448" s="9" t="s">
        <v>478</v>
      </c>
      <c r="V448" s="30" t="s">
        <v>3989</v>
      </c>
      <c r="W448" s="9"/>
      <c r="X448" s="48"/>
      <c r="Y448" s="9">
        <v>1</v>
      </c>
      <c r="Z448" s="48">
        <f>INDEX(table1,MATCH($K448,'Tham chiếu'!$A$3:$A$13,1),MATCH(DS!$L448,'Tham chiếu'!$B$2:$M$2,1))</f>
        <v>58</v>
      </c>
      <c r="AA448" s="9">
        <v>1</v>
      </c>
      <c r="AB448" s="50" t="str">
        <f>INDEX(table2,MATCH($K448,'Tham chiếu'!$A$17:$A$25,1),MATCH(DS!$L448,'Tham chiếu'!$B$16:$S$16,1))</f>
        <v>3B</v>
      </c>
      <c r="AC448" s="9"/>
      <c r="AD448" s="73" t="str">
        <f>INDEX(table4,MATCH($K448,'Tham chiếu'!$A$41:$A$49,1),MATCH(DS!$L448,'Tham chiếu'!$B$40:$T$40,1))</f>
        <v>3B</v>
      </c>
      <c r="AE448" s="9">
        <v>2</v>
      </c>
      <c r="AF448" s="74" t="str">
        <f>INDEX(table3,MATCH($K448,'Tham chiếu'!$A$29:$A$37,1),MATCH(DS!$L448,'Tham chiếu'!$B$28:$T$28,1))</f>
        <v>4A</v>
      </c>
      <c r="AG448" s="9">
        <v>1</v>
      </c>
      <c r="AH448" s="48">
        <f>INDEX(table5,MATCH($K448,'Tham chiếu'!$A$53:$A$61,1),MATCH(DS!$L448,'Tham chiếu'!$B$52:$T$52,1))</f>
        <v>4</v>
      </c>
      <c r="AI448" s="9">
        <v>2</v>
      </c>
      <c r="AJ448" s="48">
        <f>INDEX(table5,MATCH($K448,'Tham chiếu'!$A$53:$A$61,1),MATCH(DS!$L448,'Tham chiếu'!$B$52:$T$52,1))</f>
        <v>4</v>
      </c>
      <c r="AK448" s="9"/>
      <c r="AL448" s="48">
        <f>INDEX(table5,MATCH($K448,'Tham chiếu'!$A$53:$A$61,1),MATCH(DS!$L448,'Tham chiếu'!$B$52:$T$52,1))</f>
        <v>4</v>
      </c>
      <c r="AM448" s="9"/>
      <c r="AN448" s="50" t="str">
        <f>INDEX(table2,MATCH($K448,'Tham chiếu'!$A$17:$A$25,1),MATCH(DS!$L448,'Tham chiếu'!$B$16:$S$16,1))</f>
        <v>3B</v>
      </c>
      <c r="AO448" s="9"/>
      <c r="AP448" s="48" t="str">
        <f>INDEX(table3,MATCH($K448,'Tham chiếu'!$A$29:$A$37,1),MATCH(DS!$L448,'Tham chiếu'!$B$28:$T$28,1))</f>
        <v>4A</v>
      </c>
      <c r="AQ448" s="48"/>
      <c r="AR448" s="77">
        <f>INDEX(table7,MATCH($K448,'Tham chiếu'!$A$78:$A$87,1),MATCH(DS!$L448,'Tham chiếu'!$B$77:$T$77,1))</f>
        <v>3</v>
      </c>
      <c r="AS448" s="9"/>
      <c r="AT448" s="48"/>
      <c r="AU448" s="57">
        <f t="shared" si="82"/>
        <v>1471000</v>
      </c>
      <c r="AV448" s="58">
        <v>2951000</v>
      </c>
      <c r="AW448" s="59" t="b">
        <f t="shared" si="91"/>
        <v>0</v>
      </c>
      <c r="AX448" s="1"/>
      <c r="AY448" s="1"/>
      <c r="AZ448" s="1"/>
      <c r="BA448" s="1"/>
      <c r="BB448" s="1"/>
      <c r="BC448" s="1"/>
    </row>
    <row r="449" spans="1:55" ht="27.6" customHeight="1" x14ac:dyDescent="0.25">
      <c r="A449" s="3">
        <v>444</v>
      </c>
      <c r="B449" s="9" t="s">
        <v>123</v>
      </c>
      <c r="C449" s="69" t="s">
        <v>76</v>
      </c>
      <c r="D449" s="69" t="s">
        <v>77</v>
      </c>
      <c r="E449" s="9" t="str">
        <f>C449&amp;" "&amp;D449</f>
        <v>Ngô Minh Khang</v>
      </c>
      <c r="F449" s="9" t="b">
        <f>E449=E450</f>
        <v>0</v>
      </c>
      <c r="G449" s="9" t="s">
        <v>78</v>
      </c>
      <c r="H449" s="9" t="str">
        <f>RIGHT(G449,4)</f>
        <v>2015</v>
      </c>
      <c r="I449" s="9" t="s">
        <v>18</v>
      </c>
      <c r="J449" s="9" t="str">
        <f>N449&amp;O449&amp;P449&amp;Q449&amp;R449</f>
        <v>3CI1</v>
      </c>
      <c r="K449" s="48">
        <v>140</v>
      </c>
      <c r="L449" s="48">
        <v>27</v>
      </c>
      <c r="M449" s="9" t="s">
        <v>20</v>
      </c>
      <c r="N449" s="9"/>
      <c r="O449" s="9"/>
      <c r="P449" s="9" t="s">
        <v>21</v>
      </c>
      <c r="Q449" s="9"/>
      <c r="R449" s="9"/>
      <c r="S449" s="9" t="s">
        <v>79</v>
      </c>
      <c r="T449" s="9" t="s">
        <v>80</v>
      </c>
      <c r="U449" s="9" t="s">
        <v>81</v>
      </c>
      <c r="V449" s="30" t="s">
        <v>3990</v>
      </c>
      <c r="W449" s="9">
        <v>1</v>
      </c>
      <c r="X449" s="48">
        <f>INDEX(table1,MATCH($K449,'Tham chiếu'!$A$3:$A$13,1),MATCH(DS!$L449,'Tham chiếu'!$B$2:$M$2,1))</f>
        <v>60</v>
      </c>
      <c r="Y449" s="9">
        <v>1</v>
      </c>
      <c r="Z449" s="48">
        <f>INDEX(table1,MATCH($K449,'Tham chiếu'!$A$3:$A$13,1),MATCH(DS!$L449,'Tham chiếu'!$B$2:$M$2,1))</f>
        <v>60</v>
      </c>
      <c r="AA449" s="9">
        <v>1</v>
      </c>
      <c r="AB449" s="50">
        <f>INDEX(table2,MATCH($K449,'Tham chiếu'!$A$17:$A$25,1),MATCH(DS!$L449,'Tham chiếu'!$B$16:$S$16,1))</f>
        <v>4</v>
      </c>
      <c r="AC449" s="9"/>
      <c r="AD449" s="73"/>
      <c r="AE449" s="9"/>
      <c r="AF449" s="74"/>
      <c r="AG449" s="9">
        <v>1</v>
      </c>
      <c r="AH449" s="48">
        <f>INDEX(table5,MATCH($K449,'Tham chiếu'!$A$53:$A$61,1),MATCH(DS!$L449,'Tham chiếu'!$B$52:$T$52,1))</f>
        <v>4</v>
      </c>
      <c r="AI449" s="9">
        <v>1</v>
      </c>
      <c r="AJ449" s="48">
        <f>INDEX(table5,MATCH($K449,'Tham chiếu'!$A$53:$A$61,1),MATCH(DS!$L449,'Tham chiếu'!$B$52:$T$52,1))</f>
        <v>4</v>
      </c>
      <c r="AK449" s="9">
        <v>1</v>
      </c>
      <c r="AL449" s="48">
        <f>INDEX(table5,MATCH($K449,'Tham chiếu'!$A$53:$A$61,1),MATCH(DS!$L449,'Tham chiếu'!$B$52:$T$52,1))</f>
        <v>4</v>
      </c>
      <c r="AM449" s="9">
        <v>1</v>
      </c>
      <c r="AN449" s="50">
        <f>INDEX(table2,MATCH($K449,'Tham chiếu'!$A$17:$A$25,1),MATCH(DS!$L449,'Tham chiếu'!$B$16:$S$16,1))</f>
        <v>4</v>
      </c>
      <c r="AO449" s="9">
        <v>1</v>
      </c>
      <c r="AP449" s="48">
        <f>INDEX(table3,MATCH($K449,'Tham chiếu'!$A$29:$A$37,1),MATCH(DS!$L449,'Tham chiếu'!$B$28:$T$28,1))</f>
        <v>4</v>
      </c>
      <c r="AQ449" s="48">
        <v>1</v>
      </c>
      <c r="AR449" s="77">
        <f>INDEX(table7,MATCH($K449,'Tham chiếu'!$A$78:$A$87,1),MATCH(DS!$L449,'Tham chiếu'!$B$77:$T$77,1))</f>
        <v>3</v>
      </c>
      <c r="AS449" s="9"/>
      <c r="AT449" s="48"/>
      <c r="AU449" s="57">
        <f t="shared" si="82"/>
        <v>1767000</v>
      </c>
      <c r="AV449" s="58">
        <v>2367000</v>
      </c>
      <c r="AW449" s="59" t="b">
        <f t="shared" si="91"/>
        <v>0</v>
      </c>
      <c r="AX449" s="1"/>
      <c r="AY449" s="1"/>
      <c r="AZ449" s="1"/>
      <c r="BA449" s="1"/>
      <c r="BB449" s="1"/>
      <c r="BC449" s="1"/>
    </row>
    <row r="450" spans="1:55" ht="27.6" customHeight="1" x14ac:dyDescent="0.25">
      <c r="A450" s="3">
        <v>445</v>
      </c>
      <c r="B450" s="9" t="s">
        <v>4613</v>
      </c>
      <c r="C450" s="9" t="s">
        <v>4692</v>
      </c>
      <c r="D450" s="9" t="s">
        <v>325</v>
      </c>
      <c r="E450" s="9" t="s">
        <v>4693</v>
      </c>
      <c r="F450" s="9"/>
      <c r="G450" s="9" t="s">
        <v>4694</v>
      </c>
      <c r="H450" s="9" t="s">
        <v>4623</v>
      </c>
      <c r="I450" s="9" t="s">
        <v>18</v>
      </c>
      <c r="J450" s="9" t="s">
        <v>21</v>
      </c>
      <c r="K450" s="9">
        <v>130</v>
      </c>
      <c r="L450" s="9">
        <v>30</v>
      </c>
      <c r="M450" s="9" t="s">
        <v>20</v>
      </c>
      <c r="N450" s="9"/>
      <c r="O450" s="9"/>
      <c r="P450" s="9" t="s">
        <v>21</v>
      </c>
      <c r="Q450" s="9"/>
      <c r="R450" s="9"/>
      <c r="S450" s="9" t="s">
        <v>4695</v>
      </c>
      <c r="T450" s="9" t="s">
        <v>4696</v>
      </c>
      <c r="U450" s="9" t="s">
        <v>4697</v>
      </c>
      <c r="V450" s="61" t="s">
        <v>4698</v>
      </c>
      <c r="W450" s="9">
        <v>2</v>
      </c>
      <c r="X450" s="48">
        <f>INDEX(table1,MATCH($K45,'Tham chiếu'!$A$3:$A$13,1),MATCH(DS!$L45,'Tham chiếu'!$B$2:$M$2,1))</f>
        <v>50</v>
      </c>
      <c r="Y450" s="9">
        <v>2</v>
      </c>
      <c r="Z450" s="48">
        <f>INDEX(table1,MATCH($K450,'Tham chiếu'!$A$3:$A$13,1),MATCH(DS!$L450,'Tham chiếu'!$B$2:$M$2,1))</f>
        <v>58</v>
      </c>
      <c r="AA450" s="9">
        <v>2</v>
      </c>
      <c r="AB450" s="50" t="str">
        <f>INDEX(table2,MATCH($K450,'Tham chiếu'!$A$17:$A$25,1),MATCH(DS!$L450,'Tham chiếu'!$B$16:$S$16,1))</f>
        <v>3B</v>
      </c>
      <c r="AC450" s="9"/>
      <c r="AD450" s="73" t="str">
        <f>INDEX(table4,MATCH($K450,'Tham chiếu'!$A$41:$A$49,1),MATCH(DS!$L450,'Tham chiếu'!$B$40:$T$40,1))</f>
        <v>3B</v>
      </c>
      <c r="AE450" s="9">
        <v>2</v>
      </c>
      <c r="AF450" s="74" t="str">
        <f>INDEX(table3,MATCH($K450,'Tham chiếu'!$A$29:$A$37,1),MATCH(DS!$L450,'Tham chiếu'!$B$28:$T$28,1))</f>
        <v>4A</v>
      </c>
      <c r="AG450" s="9">
        <v>2</v>
      </c>
      <c r="AH450" s="48">
        <f>INDEX(table5,MATCH($K450,'Tham chiếu'!$A$53:$A$61,1),MATCH(DS!$L450,'Tham chiếu'!$B$52:$T$52,1))</f>
        <v>4</v>
      </c>
      <c r="AI450" s="9">
        <v>2</v>
      </c>
      <c r="AJ450" s="48">
        <f>INDEX(table5,MATCH($K450,'Tham chiếu'!$A$53:$A$61,1),MATCH(DS!$L450,'Tham chiếu'!$B$52:$T$52,1))</f>
        <v>4</v>
      </c>
      <c r="AK450" s="9">
        <v>1</v>
      </c>
      <c r="AL450" s="48">
        <f>INDEX(table5,MATCH($K450,'Tham chiếu'!$A$53:$A$61,1),MATCH(DS!$L450,'Tham chiếu'!$B$52:$T$52,1))</f>
        <v>4</v>
      </c>
      <c r="AM450" s="9">
        <v>1</v>
      </c>
      <c r="AN450" s="50" t="str">
        <f>INDEX(table2,MATCH($K450,'Tham chiếu'!$A$17:$A$25,1),MATCH(DS!$L450,'Tham chiếu'!$B$16:$S$16,1))</f>
        <v>3B</v>
      </c>
      <c r="AO450" s="9">
        <v>1</v>
      </c>
      <c r="AP450" s="48" t="str">
        <f>INDEX(table3,MATCH($K450,'Tham chiếu'!$A$29:$A$37,1),MATCH(DS!$L450,'Tham chiếu'!$B$28:$T$28,1))</f>
        <v>4A</v>
      </c>
      <c r="AQ450" s="9">
        <v>1</v>
      </c>
      <c r="AR450" s="77">
        <f>INDEX(table7,MATCH($K450,'Tham chiếu'!$A$78:$A$87,1),MATCH(DS!$L450,'Tham chiếu'!$B$77:$T$77,1))</f>
        <v>3</v>
      </c>
      <c r="AS450" s="9">
        <v>1</v>
      </c>
      <c r="AT450" s="48">
        <f>INDEX(table6,MATCH($K450,'Tham chiếu'!$A$65:$A$74,1),MATCH(DS!$L450,'Tham chiếu'!$B$64:$T$64,1))</f>
        <v>3</v>
      </c>
      <c r="AU450" s="57">
        <f t="shared" si="82"/>
        <v>3624000</v>
      </c>
      <c r="AV450" s="58">
        <v>3224000</v>
      </c>
      <c r="AW450" s="59" t="b">
        <f t="shared" si="91"/>
        <v>0</v>
      </c>
      <c r="AX450" s="1"/>
      <c r="AY450" s="1"/>
      <c r="AZ450" s="1"/>
      <c r="BA450" s="1"/>
      <c r="BB450" s="1"/>
      <c r="BC450" s="1"/>
    </row>
    <row r="451" spans="1:55" ht="27.6" customHeight="1" x14ac:dyDescent="0.25">
      <c r="A451" s="3">
        <v>446</v>
      </c>
      <c r="B451" s="9" t="s">
        <v>123</v>
      </c>
      <c r="C451" s="69" t="s">
        <v>2474</v>
      </c>
      <c r="D451" s="69" t="s">
        <v>276</v>
      </c>
      <c r="E451" s="9" t="str">
        <f t="shared" ref="E451:E473" si="96">C451&amp;" "&amp;D451</f>
        <v>Lê Trà My</v>
      </c>
      <c r="F451" s="9" t="b">
        <f t="shared" ref="F451:F473" si="97">E451=E452</f>
        <v>0</v>
      </c>
      <c r="G451" s="9" t="s">
        <v>2480</v>
      </c>
      <c r="H451" s="9" t="str">
        <f t="shared" ref="H451:H469" si="98">RIGHT(G451,4)</f>
        <v>2015</v>
      </c>
      <c r="I451" s="9" t="s">
        <v>44</v>
      </c>
      <c r="J451" s="9" t="str">
        <f t="shared" ref="J451:J473" si="99">N451&amp;O451&amp;P451&amp;Q451&amp;R451</f>
        <v>3CI1</v>
      </c>
      <c r="K451" s="9">
        <v>140</v>
      </c>
      <c r="L451" s="9">
        <v>24</v>
      </c>
      <c r="M451" s="9" t="s">
        <v>20</v>
      </c>
      <c r="N451" s="9"/>
      <c r="O451" s="9"/>
      <c r="P451" s="9" t="s">
        <v>21</v>
      </c>
      <c r="Q451" s="9"/>
      <c r="R451" s="9"/>
      <c r="S451" s="9" t="s">
        <v>2947</v>
      </c>
      <c r="T451" s="9" t="s">
        <v>2948</v>
      </c>
      <c r="U451" s="9" t="s">
        <v>2949</v>
      </c>
      <c r="V451" s="30" t="s">
        <v>3991</v>
      </c>
      <c r="W451" s="48">
        <v>1</v>
      </c>
      <c r="X451" s="48">
        <f>INDEX(table1,MATCH($K451,'Tham chiếu'!$A$3:$A$13,1),MATCH(DS!$L451,'Tham chiếu'!$B$2:$M$2,1))</f>
        <v>60</v>
      </c>
      <c r="Y451" s="49">
        <v>1</v>
      </c>
      <c r="Z451" s="48">
        <f>INDEX(table1,MATCH($K451,'Tham chiếu'!$A$3:$A$13,1),MATCH(DS!$L451,'Tham chiếu'!$B$2:$M$2,1))</f>
        <v>60</v>
      </c>
      <c r="AA451" s="50">
        <v>1</v>
      </c>
      <c r="AB451" s="50">
        <f>INDEX(table2,MATCH($K451,'Tham chiếu'!$A$17:$A$25,1),MATCH(DS!$L451,'Tham chiếu'!$B$16:$S$16,1))</f>
        <v>4</v>
      </c>
      <c r="AC451" s="53">
        <v>1</v>
      </c>
      <c r="AD451" s="73">
        <f>INDEX(table4,MATCH($K451,'Tham chiếu'!$A$41:$A$49,1),MATCH(DS!$L451,'Tham chiếu'!$B$40:$T$40,1))</f>
        <v>4</v>
      </c>
      <c r="AE451" s="54"/>
      <c r="AF451" s="74"/>
      <c r="AG451" s="48">
        <v>1</v>
      </c>
      <c r="AH451" s="48">
        <f>INDEX(table5,MATCH($K451,'Tham chiếu'!$A$53:$A$61,1),MATCH(DS!$L451,'Tham chiếu'!$B$52:$T$52,1))</f>
        <v>4</v>
      </c>
      <c r="AI451" s="49">
        <v>1</v>
      </c>
      <c r="AJ451" s="48">
        <f>INDEX(table5,MATCH($K451,'Tham chiếu'!$A$53:$A$61,1),MATCH(DS!$L451,'Tham chiếu'!$B$52:$T$52,1))</f>
        <v>4</v>
      </c>
      <c r="AK451" s="53">
        <v>1</v>
      </c>
      <c r="AL451" s="48">
        <f>INDEX(table5,MATCH($K451,'Tham chiếu'!$A$53:$A$61,1),MATCH(DS!$L451,'Tham chiếu'!$B$52:$T$52,1))</f>
        <v>4</v>
      </c>
      <c r="AM451" s="50">
        <v>1</v>
      </c>
      <c r="AN451" s="50">
        <f>INDEX(table2,MATCH($K451,'Tham chiếu'!$A$17:$A$25,1),MATCH(DS!$L451,'Tham chiếu'!$B$16:$S$16,1))</f>
        <v>4</v>
      </c>
      <c r="AO451" s="54">
        <v>1</v>
      </c>
      <c r="AP451" s="48">
        <f>INDEX(table3,MATCH($K451,'Tham chiếu'!$A$29:$A$37,1),MATCH(DS!$L451,'Tham chiếu'!$B$28:$T$28,1))</f>
        <v>4</v>
      </c>
      <c r="AQ451" s="48"/>
      <c r="AR451" s="77">
        <f>INDEX(table7,MATCH($K451,'Tham chiếu'!$A$78:$A$87,1),MATCH(DS!$L451,'Tham chiếu'!$B$77:$T$77,1))</f>
        <v>3</v>
      </c>
      <c r="AS451" s="49"/>
      <c r="AT451" s="48"/>
      <c r="AU451" s="57">
        <f t="shared" si="82"/>
        <v>1670000</v>
      </c>
      <c r="AV451" s="58">
        <v>1280000</v>
      </c>
      <c r="AW451" s="59" t="b">
        <f t="shared" si="91"/>
        <v>0</v>
      </c>
      <c r="AX451" s="1"/>
      <c r="AY451" s="1"/>
      <c r="AZ451" s="1"/>
      <c r="BA451" s="1"/>
      <c r="BB451" s="1"/>
      <c r="BC451" s="1"/>
    </row>
    <row r="452" spans="1:55" ht="27.6" customHeight="1" x14ac:dyDescent="0.25">
      <c r="A452" s="3">
        <v>447</v>
      </c>
      <c r="B452" s="9" t="s">
        <v>123</v>
      </c>
      <c r="C452" s="9" t="s">
        <v>518</v>
      </c>
      <c r="D452" s="9" t="s">
        <v>276</v>
      </c>
      <c r="E452" s="9" t="str">
        <f t="shared" si="96"/>
        <v>Trần Yến My</v>
      </c>
      <c r="F452" s="9" t="b">
        <f t="shared" si="97"/>
        <v>0</v>
      </c>
      <c r="G452" s="9" t="s">
        <v>519</v>
      </c>
      <c r="H452" s="9" t="str">
        <f t="shared" si="98"/>
        <v>2015</v>
      </c>
      <c r="I452" s="9" t="s">
        <v>44</v>
      </c>
      <c r="J452" s="9" t="str">
        <f t="shared" si="99"/>
        <v>3CI1</v>
      </c>
      <c r="K452" s="48">
        <v>140</v>
      </c>
      <c r="L452" s="48">
        <v>43</v>
      </c>
      <c r="M452" s="9" t="s">
        <v>20</v>
      </c>
      <c r="N452" s="9"/>
      <c r="O452" s="9"/>
      <c r="P452" s="9" t="s">
        <v>21</v>
      </c>
      <c r="Q452" s="9"/>
      <c r="R452" s="9"/>
      <c r="S452" s="9" t="s">
        <v>520</v>
      </c>
      <c r="T452" s="9" t="s">
        <v>521</v>
      </c>
      <c r="U452" s="9" t="s">
        <v>522</v>
      </c>
      <c r="V452" s="30" t="s">
        <v>3992</v>
      </c>
      <c r="W452" s="9">
        <v>1</v>
      </c>
      <c r="X452" s="48">
        <f>INDEX(table1,MATCH($K452,'Tham chiếu'!$A$3:$A$13,1),MATCH(DS!$L452,'Tham chiếu'!$B$2:$M$2,1))</f>
        <v>62</v>
      </c>
      <c r="Y452" s="9">
        <v>1</v>
      </c>
      <c r="Z452" s="48">
        <f>INDEX(table1,MATCH($K452,'Tham chiếu'!$A$3:$A$13,1),MATCH(DS!$L452,'Tham chiếu'!$B$2:$M$2,1))</f>
        <v>62</v>
      </c>
      <c r="AA452" s="9">
        <v>1</v>
      </c>
      <c r="AB452" s="50" t="str">
        <f>INDEX(table2,MATCH($K452,'Tham chiếu'!$A$17:$A$25,1),MATCH(DS!$L452,'Tham chiếu'!$B$16:$S$16,1))</f>
        <v>5B</v>
      </c>
      <c r="AC452" s="9"/>
      <c r="AD452" s="73"/>
      <c r="AE452" s="9"/>
      <c r="AF452" s="74"/>
      <c r="AG452" s="9">
        <v>1</v>
      </c>
      <c r="AH452" s="48">
        <f>INDEX(table5,MATCH($K452,'Tham chiếu'!$A$53:$A$61,1),MATCH(DS!$L452,'Tham chiếu'!$B$52:$T$52,1))</f>
        <v>5</v>
      </c>
      <c r="AI452" s="9">
        <v>1</v>
      </c>
      <c r="AJ452" s="48">
        <f>INDEX(table5,MATCH($K452,'Tham chiếu'!$A$53:$A$61,1),MATCH(DS!$L452,'Tham chiếu'!$B$52:$T$52,1))</f>
        <v>5</v>
      </c>
      <c r="AK452" s="9">
        <v>1</v>
      </c>
      <c r="AL452" s="48">
        <f>INDEX(table5,MATCH($K452,'Tham chiếu'!$A$53:$A$61,1),MATCH(DS!$L452,'Tham chiếu'!$B$52:$T$52,1))</f>
        <v>5</v>
      </c>
      <c r="AM452" s="9">
        <v>1</v>
      </c>
      <c r="AN452" s="50" t="str">
        <f>INDEX(table2,MATCH($K452,'Tham chiếu'!$A$17:$A$25,1),MATCH(DS!$L452,'Tham chiếu'!$B$16:$S$16,1))</f>
        <v>5B</v>
      </c>
      <c r="AO452" s="9"/>
      <c r="AP452" s="48" t="str">
        <f>INDEX(table3,MATCH($K452,'Tham chiếu'!$A$29:$A$37,1),MATCH(DS!$L452,'Tham chiếu'!$B$28:$T$28,1))</f>
        <v>5C</v>
      </c>
      <c r="AQ452" s="48">
        <v>1</v>
      </c>
      <c r="AR452" s="77">
        <f>INDEX(table7,MATCH($K452,'Tham chiếu'!$A$78:$A$87,1),MATCH(DS!$L452,'Tham chiếu'!$B$77:$T$77,1))</f>
        <v>5</v>
      </c>
      <c r="AS452" s="9">
        <v>1</v>
      </c>
      <c r="AT452" s="48">
        <f>INDEX(table6,MATCH($K452,'Tham chiếu'!$A$65:$A$74,1),MATCH(DS!$L452,'Tham chiếu'!$B$64:$T$64,1))</f>
        <v>6</v>
      </c>
      <c r="AU452" s="57">
        <f t="shared" si="82"/>
        <v>2017000</v>
      </c>
      <c r="AV452" s="58">
        <v>924000</v>
      </c>
      <c r="AW452" s="59" t="b">
        <f t="shared" si="91"/>
        <v>0</v>
      </c>
      <c r="AX452" s="1"/>
      <c r="AY452" s="1"/>
      <c r="AZ452" s="1"/>
      <c r="BA452" s="1"/>
      <c r="BB452" s="1"/>
      <c r="BC452" s="1"/>
    </row>
    <row r="453" spans="1:55" ht="27.6" customHeight="1" x14ac:dyDescent="0.25">
      <c r="A453" s="3">
        <v>448</v>
      </c>
      <c r="B453" s="9" t="s">
        <v>123</v>
      </c>
      <c r="C453" s="9" t="s">
        <v>17</v>
      </c>
      <c r="D453" s="9" t="s">
        <v>18</v>
      </c>
      <c r="E453" s="9" t="str">
        <f t="shared" si="96"/>
        <v>Nguyễn Lê Nhật Nam</v>
      </c>
      <c r="F453" s="9" t="b">
        <f t="shared" si="97"/>
        <v>0</v>
      </c>
      <c r="G453" s="9" t="s">
        <v>19</v>
      </c>
      <c r="H453" s="9" t="str">
        <f t="shared" si="98"/>
        <v>2015</v>
      </c>
      <c r="I453" s="9" t="s">
        <v>18</v>
      </c>
      <c r="J453" s="9" t="str">
        <f t="shared" si="99"/>
        <v>3CI1</v>
      </c>
      <c r="K453" s="48">
        <v>140</v>
      </c>
      <c r="L453" s="48">
        <v>34</v>
      </c>
      <c r="M453" s="9" t="s">
        <v>20</v>
      </c>
      <c r="N453" s="9"/>
      <c r="O453" s="9"/>
      <c r="P453" s="9" t="s">
        <v>21</v>
      </c>
      <c r="Q453" s="9"/>
      <c r="R453" s="9"/>
      <c r="S453" s="9" t="s">
        <v>22</v>
      </c>
      <c r="T453" s="9" t="s">
        <v>23</v>
      </c>
      <c r="U453" s="9" t="s">
        <v>24</v>
      </c>
      <c r="V453" s="30" t="s">
        <v>3754</v>
      </c>
      <c r="W453" s="9">
        <v>1</v>
      </c>
      <c r="X453" s="48" t="str">
        <f>INDEX(table1,MATCH($K453,'Tham chiếu'!$A$3:$A$13,1),MATCH(DS!$L453,'Tham chiếu'!$B$2:$M$2,1))</f>
        <v>60A</v>
      </c>
      <c r="Y453" s="9">
        <v>1</v>
      </c>
      <c r="Z453" s="48" t="str">
        <f>INDEX(table1,MATCH($K453,'Tham chiếu'!$A$3:$A$13,1),MATCH(DS!$L453,'Tham chiếu'!$B$2:$M$2,1))</f>
        <v>60A</v>
      </c>
      <c r="AA453" s="9">
        <v>1</v>
      </c>
      <c r="AB453" s="50" t="str">
        <f>INDEX(table2,MATCH($K453,'Tham chiếu'!$A$17:$A$25,1),MATCH(DS!$L453,'Tham chiếu'!$B$16:$S$16,1))</f>
        <v>4A</v>
      </c>
      <c r="AC453" s="9"/>
      <c r="AD453" s="73"/>
      <c r="AE453" s="9">
        <v>1</v>
      </c>
      <c r="AF453" s="74" t="str">
        <f>INDEX(table3,MATCH($K453,'Tham chiếu'!$A$29:$A$37,1),MATCH(DS!$L453,'Tham chiếu'!$B$28:$T$28,1))</f>
        <v>4A</v>
      </c>
      <c r="AG453" s="9">
        <v>1</v>
      </c>
      <c r="AH453" s="48">
        <f>INDEX(table5,MATCH($K453,'Tham chiếu'!$A$53:$A$61,1),MATCH(DS!$L453,'Tham chiếu'!$B$52:$T$52,1))</f>
        <v>4</v>
      </c>
      <c r="AI453" s="9">
        <v>1</v>
      </c>
      <c r="AJ453" s="48">
        <f>INDEX(table5,MATCH($K453,'Tham chiếu'!$A$53:$A$61,1),MATCH(DS!$L453,'Tham chiếu'!$B$52:$T$52,1))</f>
        <v>4</v>
      </c>
      <c r="AK453" s="9">
        <v>1</v>
      </c>
      <c r="AL453" s="48">
        <f>INDEX(table5,MATCH($K453,'Tham chiếu'!$A$53:$A$61,1),MATCH(DS!$L453,'Tham chiếu'!$B$52:$T$52,1))</f>
        <v>4</v>
      </c>
      <c r="AM453" s="9">
        <v>1</v>
      </c>
      <c r="AN453" s="50" t="str">
        <f>INDEX(table2,MATCH($K453,'Tham chiếu'!$A$17:$A$25,1),MATCH(DS!$L453,'Tham chiếu'!$B$16:$S$16,1))</f>
        <v>4A</v>
      </c>
      <c r="AO453" s="9">
        <v>1</v>
      </c>
      <c r="AP453" s="48" t="str">
        <f>INDEX(table3,MATCH($K453,'Tham chiếu'!$A$29:$A$37,1),MATCH(DS!$L453,'Tham chiếu'!$B$28:$T$28,1))</f>
        <v>4A</v>
      </c>
      <c r="AQ453" s="48"/>
      <c r="AR453" s="77">
        <f>INDEX(table7,MATCH($K453,'Tham chiếu'!$A$78:$A$87,1),MATCH(DS!$L453,'Tham chiếu'!$B$77:$T$77,1))</f>
        <v>3</v>
      </c>
      <c r="AS453" s="9"/>
      <c r="AT453" s="48"/>
      <c r="AU453" s="57">
        <f t="shared" si="82"/>
        <v>1702000</v>
      </c>
      <c r="AV453" s="58">
        <v>678000</v>
      </c>
      <c r="AW453" s="59" t="b">
        <f t="shared" si="91"/>
        <v>0</v>
      </c>
      <c r="AX453" s="1"/>
      <c r="AY453" s="1"/>
      <c r="AZ453" s="1"/>
      <c r="BA453" s="1"/>
      <c r="BB453" s="1"/>
      <c r="BC453" s="1"/>
    </row>
    <row r="454" spans="1:55" ht="27.6" customHeight="1" x14ac:dyDescent="0.25">
      <c r="A454" s="3">
        <v>449</v>
      </c>
      <c r="B454" s="9" t="s">
        <v>123</v>
      </c>
      <c r="C454" s="9" t="s">
        <v>2475</v>
      </c>
      <c r="D454" s="9" t="s">
        <v>2476</v>
      </c>
      <c r="E454" s="9" t="str">
        <f t="shared" si="96"/>
        <v>NGÔ NHẬT MINH</v>
      </c>
      <c r="F454" s="9" t="b">
        <f t="shared" si="97"/>
        <v>0</v>
      </c>
      <c r="G454" s="9" t="s">
        <v>2481</v>
      </c>
      <c r="H454" s="9" t="str">
        <f t="shared" si="98"/>
        <v>2015</v>
      </c>
      <c r="I454" s="9" t="s">
        <v>18</v>
      </c>
      <c r="J454" s="9" t="str">
        <f t="shared" si="99"/>
        <v>3CI1</v>
      </c>
      <c r="K454" s="9">
        <v>133</v>
      </c>
      <c r="L454" s="9">
        <v>41</v>
      </c>
      <c r="M454" s="9" t="s">
        <v>20</v>
      </c>
      <c r="N454" s="9"/>
      <c r="O454" s="9"/>
      <c r="P454" s="9" t="s">
        <v>21</v>
      </c>
      <c r="Q454" s="9"/>
      <c r="R454" s="9"/>
      <c r="S454" s="9" t="s">
        <v>2950</v>
      </c>
      <c r="T454" s="9" t="s">
        <v>2951</v>
      </c>
      <c r="U454" s="9" t="s">
        <v>2952</v>
      </c>
      <c r="V454" s="30" t="s">
        <v>3993</v>
      </c>
      <c r="W454" s="48">
        <v>1</v>
      </c>
      <c r="X454" s="48">
        <f>INDEX(table1,MATCH($K454,'Tham chiếu'!$A$3:$A$13,1),MATCH(DS!$L454,'Tham chiếu'!$B$2:$M$2,1))</f>
        <v>62</v>
      </c>
      <c r="Y454" s="49">
        <v>1</v>
      </c>
      <c r="Z454" s="48">
        <f>INDEX(table1,MATCH($K454,'Tham chiếu'!$A$3:$A$13,1),MATCH(DS!$L454,'Tham chiếu'!$B$2:$M$2,1))</f>
        <v>62</v>
      </c>
      <c r="AA454" s="50"/>
      <c r="AB454" s="50"/>
      <c r="AC454" s="53"/>
      <c r="AD454" s="73"/>
      <c r="AE454" s="54"/>
      <c r="AF454" s="74"/>
      <c r="AG454" s="48">
        <v>1</v>
      </c>
      <c r="AH454" s="48">
        <f>INDEX(table5,MATCH($K454,'Tham chiếu'!$A$53:$A$61,1),MATCH(DS!$L454,'Tham chiếu'!$B$52:$T$52,1))</f>
        <v>5</v>
      </c>
      <c r="AI454" s="49">
        <v>2</v>
      </c>
      <c r="AJ454" s="48">
        <f>INDEX(table5,MATCH($K454,'Tham chiếu'!$A$53:$A$61,1),MATCH(DS!$L454,'Tham chiếu'!$B$52:$T$52,1))</f>
        <v>5</v>
      </c>
      <c r="AK454" s="53">
        <v>1</v>
      </c>
      <c r="AL454" s="48">
        <f>INDEX(table5,MATCH($K454,'Tham chiếu'!$A$53:$A$61,1),MATCH(DS!$L454,'Tham chiếu'!$B$52:$T$52,1))</f>
        <v>5</v>
      </c>
      <c r="AM454" s="50"/>
      <c r="AN454" s="50"/>
      <c r="AO454" s="54"/>
      <c r="AP454" s="48"/>
      <c r="AQ454" s="48">
        <v>1</v>
      </c>
      <c r="AR454" s="77">
        <f>INDEX(table7,MATCH($K454,'Tham chiếu'!$A$78:$A$87,1),MATCH(DS!$L454,'Tham chiếu'!$B$77:$T$77,1))</f>
        <v>4</v>
      </c>
      <c r="AS454" s="49"/>
      <c r="AT454" s="48"/>
      <c r="AU454" s="57">
        <f t="shared" ref="AU454:AU517" si="100">(W454*$W$3+Y454*$Y$3+AA454*$AA$3+AC454*$AC$3+AE454*$AE$3+AG454*$AG$3+AI454*$AI$3+AK454*$AK$3+AM454*$AM$3+AO454*$AO$3+AQ454*$AQ$3+AS454*$AS$3)*1000</f>
        <v>1383000</v>
      </c>
      <c r="AV454" s="58">
        <v>1107000</v>
      </c>
      <c r="AW454" s="59" t="b">
        <f t="shared" si="91"/>
        <v>0</v>
      </c>
      <c r="AX454" s="1"/>
      <c r="AY454" s="1"/>
      <c r="AZ454" s="1"/>
      <c r="BA454" s="1"/>
      <c r="BB454" s="1"/>
      <c r="BC454" s="1"/>
    </row>
    <row r="455" spans="1:55" ht="27.6" customHeight="1" x14ac:dyDescent="0.25">
      <c r="A455" s="3">
        <v>450</v>
      </c>
      <c r="B455" s="9" t="s">
        <v>123</v>
      </c>
      <c r="C455" s="9" t="s">
        <v>639</v>
      </c>
      <c r="D455" s="9" t="s">
        <v>2142</v>
      </c>
      <c r="E455" s="9" t="str">
        <f t="shared" si="96"/>
        <v>Phạm Hoàng Sang</v>
      </c>
      <c r="F455" s="9" t="b">
        <f t="shared" si="97"/>
        <v>0</v>
      </c>
      <c r="G455" s="9" t="s">
        <v>2143</v>
      </c>
      <c r="H455" s="9" t="str">
        <f t="shared" si="98"/>
        <v>2015</v>
      </c>
      <c r="I455" s="9" t="s">
        <v>18</v>
      </c>
      <c r="J455" s="9" t="str">
        <f t="shared" si="99"/>
        <v>3CI1</v>
      </c>
      <c r="K455" s="48">
        <v>133</v>
      </c>
      <c r="L455" s="48">
        <v>35</v>
      </c>
      <c r="M455" s="9" t="s">
        <v>20</v>
      </c>
      <c r="N455" s="9"/>
      <c r="O455" s="9"/>
      <c r="P455" s="9" t="s">
        <v>21</v>
      </c>
      <c r="Q455" s="9"/>
      <c r="R455" s="9"/>
      <c r="S455" s="9" t="s">
        <v>2144</v>
      </c>
      <c r="T455" s="9" t="s">
        <v>2145</v>
      </c>
      <c r="U455" s="9" t="s">
        <v>2146</v>
      </c>
      <c r="V455" s="30" t="s">
        <v>3994</v>
      </c>
      <c r="W455" s="9">
        <v>2</v>
      </c>
      <c r="X455" s="48">
        <f>INDEX(table1,MATCH($K455,'Tham chiếu'!$A$3:$A$13,1),MATCH(DS!$L455,'Tham chiếu'!$B$2:$M$2,1))</f>
        <v>60</v>
      </c>
      <c r="Y455" s="9">
        <v>2</v>
      </c>
      <c r="Z455" s="48">
        <f>INDEX(table1,MATCH($K455,'Tham chiếu'!$A$3:$A$13,1),MATCH(DS!$L455,'Tham chiếu'!$B$2:$M$2,1))</f>
        <v>60</v>
      </c>
      <c r="AA455" s="9">
        <v>2</v>
      </c>
      <c r="AB455" s="50" t="str">
        <f>INDEX(table2,MATCH($K455,'Tham chiếu'!$A$17:$A$25,1),MATCH(DS!$L455,'Tham chiếu'!$B$16:$S$16,1))</f>
        <v>4B</v>
      </c>
      <c r="AC455" s="9"/>
      <c r="AD455" s="73" t="str">
        <f>INDEX(table4,MATCH($K455,'Tham chiếu'!$A$41:$A$49,1),MATCH(DS!$L455,'Tham chiếu'!$B$40:$T$40,1))</f>
        <v>4B</v>
      </c>
      <c r="AE455" s="9">
        <v>1</v>
      </c>
      <c r="AF455" s="74" t="str">
        <f>INDEX(table3,MATCH($K455,'Tham chiếu'!$A$29:$A$37,1),MATCH(DS!$L455,'Tham chiếu'!$B$28:$T$28,1))</f>
        <v>4A</v>
      </c>
      <c r="AG455" s="9">
        <v>2</v>
      </c>
      <c r="AH455" s="48">
        <f>INDEX(table5,MATCH($K455,'Tham chiếu'!$A$53:$A$61,1),MATCH(DS!$L455,'Tham chiếu'!$B$52:$T$52,1))</f>
        <v>5</v>
      </c>
      <c r="AI455" s="9">
        <v>2</v>
      </c>
      <c r="AJ455" s="48">
        <f>INDEX(table5,MATCH($K455,'Tham chiếu'!$A$53:$A$61,1),MATCH(DS!$L455,'Tham chiếu'!$B$52:$T$52,1))</f>
        <v>5</v>
      </c>
      <c r="AK455" s="9">
        <v>2</v>
      </c>
      <c r="AL455" s="48">
        <f>INDEX(table5,MATCH($K455,'Tham chiếu'!$A$53:$A$61,1),MATCH(DS!$L455,'Tham chiếu'!$B$52:$T$52,1))</f>
        <v>5</v>
      </c>
      <c r="AM455" s="9">
        <v>2</v>
      </c>
      <c r="AN455" s="50" t="str">
        <f>INDEX(table2,MATCH($K455,'Tham chiếu'!$A$17:$A$25,1),MATCH(DS!$L455,'Tham chiếu'!$B$16:$S$16,1))</f>
        <v>4B</v>
      </c>
      <c r="AO455" s="9">
        <v>2</v>
      </c>
      <c r="AP455" s="48" t="str">
        <f>INDEX(table3,MATCH($K455,'Tham chiếu'!$A$29:$A$37,1),MATCH(DS!$L455,'Tham chiếu'!$B$28:$T$28,1))</f>
        <v>4A</v>
      </c>
      <c r="AQ455" s="48">
        <v>2</v>
      </c>
      <c r="AR455" s="77">
        <f>INDEX(table7,MATCH($K455,'Tham chiếu'!$A$78:$A$87,1),MATCH(DS!$L455,'Tham chiếu'!$B$77:$T$77,1))</f>
        <v>3</v>
      </c>
      <c r="AS455" s="9">
        <v>1</v>
      </c>
      <c r="AT455" s="48">
        <f>INDEX(table6,MATCH($K455,'Tham chiếu'!$A$65:$A$74,1),MATCH(DS!$L455,'Tham chiếu'!$B$64:$T$64,1))</f>
        <v>4</v>
      </c>
      <c r="AU455" s="57">
        <f t="shared" si="100"/>
        <v>4119000</v>
      </c>
      <c r="AV455" s="58">
        <v>2948000</v>
      </c>
      <c r="AW455" s="59" t="b">
        <f t="shared" si="91"/>
        <v>0</v>
      </c>
      <c r="AX455" s="1"/>
      <c r="AY455" s="1"/>
      <c r="AZ455" s="1"/>
      <c r="BA455" s="1"/>
      <c r="BB455" s="1"/>
      <c r="BC455" s="1"/>
    </row>
    <row r="456" spans="1:55" ht="24" customHeight="1" x14ac:dyDescent="0.25">
      <c r="A456" s="3">
        <v>451</v>
      </c>
      <c r="B456" s="9" t="s">
        <v>123</v>
      </c>
      <c r="C456" s="9" t="s">
        <v>2263</v>
      </c>
      <c r="D456" s="9" t="s">
        <v>166</v>
      </c>
      <c r="E456" s="9" t="str">
        <f t="shared" si="96"/>
        <v>Lê Châu Anh</v>
      </c>
      <c r="F456" s="9" t="b">
        <f t="shared" si="97"/>
        <v>0</v>
      </c>
      <c r="G456" s="9" t="s">
        <v>948</v>
      </c>
      <c r="H456" s="9" t="str">
        <f t="shared" si="98"/>
        <v>2015</v>
      </c>
      <c r="I456" s="9" t="s">
        <v>44</v>
      </c>
      <c r="J456" s="9" t="str">
        <f t="shared" si="99"/>
        <v>3CI10</v>
      </c>
      <c r="K456" s="48">
        <v>130</v>
      </c>
      <c r="L456" s="48">
        <v>24</v>
      </c>
      <c r="M456" s="9" t="s">
        <v>20</v>
      </c>
      <c r="N456" s="9"/>
      <c r="O456" s="9"/>
      <c r="P456" s="9" t="s">
        <v>630</v>
      </c>
      <c r="Q456" s="9"/>
      <c r="R456" s="9"/>
      <c r="S456" s="9" t="s">
        <v>949</v>
      </c>
      <c r="T456" s="9" t="s">
        <v>950</v>
      </c>
      <c r="U456" s="9" t="s">
        <v>951</v>
      </c>
      <c r="V456" s="30" t="s">
        <v>3995</v>
      </c>
      <c r="W456" s="9">
        <v>1</v>
      </c>
      <c r="X456" s="48">
        <f>INDEX(table1,MATCH($K456,'Tham chiếu'!$A$3:$A$13,1),MATCH(DS!$L456,'Tham chiếu'!$B$2:$M$2,1))</f>
        <v>55</v>
      </c>
      <c r="Y456" s="9">
        <v>1</v>
      </c>
      <c r="Z456" s="48">
        <f>INDEX(table1,MATCH($K456,'Tham chiếu'!$A$3:$A$13,1),MATCH(DS!$L456,'Tham chiếu'!$B$2:$M$2,1))</f>
        <v>55</v>
      </c>
      <c r="AA456" s="9"/>
      <c r="AB456" s="50"/>
      <c r="AC456" s="9">
        <v>1</v>
      </c>
      <c r="AD456" s="73">
        <f>INDEX(table4,MATCH($K456,'Tham chiếu'!$A$41:$A$49,1),MATCH(DS!$L456,'Tham chiếu'!$B$40:$T$40,1))</f>
        <v>4</v>
      </c>
      <c r="AE456" s="9"/>
      <c r="AF456" s="74"/>
      <c r="AG456" s="9">
        <v>1</v>
      </c>
      <c r="AH456" s="48">
        <f>INDEX(table5,MATCH($K456,'Tham chiếu'!$A$53:$A$61,1),MATCH(DS!$L456,'Tham chiếu'!$B$52:$T$52,1))</f>
        <v>4</v>
      </c>
      <c r="AI456" s="9">
        <v>1</v>
      </c>
      <c r="AJ456" s="48">
        <f>INDEX(table5,MATCH($K456,'Tham chiếu'!$A$53:$A$61,1),MATCH(DS!$L456,'Tham chiếu'!$B$52:$T$52,1))</f>
        <v>4</v>
      </c>
      <c r="AK456" s="9"/>
      <c r="AL456" s="48"/>
      <c r="AM456" s="9"/>
      <c r="AN456" s="50"/>
      <c r="AO456" s="9"/>
      <c r="AP456" s="48"/>
      <c r="AQ456" s="48">
        <v>1</v>
      </c>
      <c r="AR456" s="77">
        <f>INDEX(table7,MATCH($K456,'Tham chiếu'!$A$78:$A$87,1),MATCH(DS!$L456,'Tham chiếu'!$B$77:$T$77,1))</f>
        <v>2</v>
      </c>
      <c r="AS456" s="9"/>
      <c r="AT456" s="48"/>
      <c r="AU456" s="57">
        <f t="shared" si="100"/>
        <v>1242000</v>
      </c>
      <c r="AV456" s="58">
        <v>1307000</v>
      </c>
      <c r="AW456" s="59" t="b">
        <f t="shared" si="91"/>
        <v>0</v>
      </c>
      <c r="AX456" s="1"/>
      <c r="AY456" s="1"/>
      <c r="AZ456" s="1"/>
      <c r="BA456" s="1"/>
      <c r="BB456" s="1"/>
      <c r="BC456" s="1"/>
    </row>
    <row r="457" spans="1:55" ht="27.6" customHeight="1" x14ac:dyDescent="0.25">
      <c r="A457" s="3">
        <v>452</v>
      </c>
      <c r="B457" s="9" t="s">
        <v>123</v>
      </c>
      <c r="C457" s="9" t="s">
        <v>2482</v>
      </c>
      <c r="D457" s="9" t="s">
        <v>166</v>
      </c>
      <c r="E457" s="9" t="str">
        <f t="shared" si="96"/>
        <v>Lê Ngọc Châu Anh</v>
      </c>
      <c r="F457" s="9" t="b">
        <f t="shared" si="97"/>
        <v>0</v>
      </c>
      <c r="G457" s="9" t="s">
        <v>629</v>
      </c>
      <c r="H457" s="9" t="str">
        <f t="shared" si="98"/>
        <v>2015</v>
      </c>
      <c r="I457" s="9" t="s">
        <v>44</v>
      </c>
      <c r="J457" s="9" t="str">
        <f t="shared" si="99"/>
        <v>3CI10</v>
      </c>
      <c r="K457" s="9">
        <v>130</v>
      </c>
      <c r="L457" s="9">
        <v>30</v>
      </c>
      <c r="M457" s="9" t="s">
        <v>20</v>
      </c>
      <c r="N457" s="9"/>
      <c r="O457" s="9"/>
      <c r="P457" s="9" t="s">
        <v>630</v>
      </c>
      <c r="Q457" s="9"/>
      <c r="R457" s="9"/>
      <c r="S457" s="9" t="s">
        <v>2953</v>
      </c>
      <c r="T457" s="9" t="s">
        <v>2954</v>
      </c>
      <c r="U457" s="9" t="s">
        <v>2955</v>
      </c>
      <c r="V457" s="30" t="s">
        <v>3734</v>
      </c>
      <c r="W457" s="48">
        <v>1</v>
      </c>
      <c r="X457" s="48">
        <f>INDEX(table1,MATCH($K457,'Tham chiếu'!$A$3:$A$13,1),MATCH(DS!$L457,'Tham chiếu'!$B$2:$M$2,1))</f>
        <v>58</v>
      </c>
      <c r="Y457" s="49">
        <v>1</v>
      </c>
      <c r="Z457" s="48">
        <f>INDEX(table1,MATCH($K457,'Tham chiếu'!$A$3:$A$13,1),MATCH(DS!$L457,'Tham chiếu'!$B$2:$M$2,1))</f>
        <v>58</v>
      </c>
      <c r="AA457" s="50">
        <v>1</v>
      </c>
      <c r="AB457" s="50" t="str">
        <f>INDEX(table2,MATCH($K457,'Tham chiếu'!$A$17:$A$25,1),MATCH(DS!$L457,'Tham chiếu'!$B$16:$S$16,1))</f>
        <v>3B</v>
      </c>
      <c r="AC457" s="53">
        <v>2</v>
      </c>
      <c r="AD457" s="73" t="str">
        <f>INDEX(table4,MATCH($K457,'Tham chiếu'!$A$41:$A$49,1),MATCH(DS!$L457,'Tham chiếu'!$B$40:$T$40,1))</f>
        <v>3B</v>
      </c>
      <c r="AE457" s="54"/>
      <c r="AF457" s="74"/>
      <c r="AG457" s="48">
        <v>1</v>
      </c>
      <c r="AH457" s="48">
        <f>INDEX(table5,MATCH($K457,'Tham chiếu'!$A$53:$A$61,1),MATCH(DS!$L457,'Tham chiếu'!$B$52:$T$52,1))</f>
        <v>4</v>
      </c>
      <c r="AI457" s="49">
        <v>2</v>
      </c>
      <c r="AJ457" s="48">
        <f>INDEX(table5,MATCH($K457,'Tham chiếu'!$A$53:$A$61,1),MATCH(DS!$L457,'Tham chiếu'!$B$52:$T$52,1))</f>
        <v>4</v>
      </c>
      <c r="AK457" s="53">
        <v>1</v>
      </c>
      <c r="AL457" s="48">
        <f>INDEX(table5,MATCH($K457,'Tham chiếu'!$A$53:$A$61,1),MATCH(DS!$L457,'Tham chiếu'!$B$52:$T$52,1))</f>
        <v>4</v>
      </c>
      <c r="AM457" s="50">
        <v>1</v>
      </c>
      <c r="AN457" s="50" t="str">
        <f>INDEX(table2,MATCH($K457,'Tham chiếu'!$A$17:$A$25,1),MATCH(DS!$L457,'Tham chiếu'!$B$16:$S$16,1))</f>
        <v>3B</v>
      </c>
      <c r="AO457" s="54">
        <v>1</v>
      </c>
      <c r="AP457" s="48" t="str">
        <f>INDEX(table3,MATCH($K457,'Tham chiếu'!$A$29:$A$37,1),MATCH(DS!$L457,'Tham chiếu'!$B$28:$T$28,1))</f>
        <v>4A</v>
      </c>
      <c r="AQ457" s="48">
        <v>1</v>
      </c>
      <c r="AR457" s="77">
        <f>INDEX(table7,MATCH($K457,'Tham chiếu'!$A$78:$A$87,1),MATCH(DS!$L457,'Tham chiếu'!$B$77:$T$77,1))</f>
        <v>3</v>
      </c>
      <c r="AS457" s="49">
        <v>1</v>
      </c>
      <c r="AT457" s="48">
        <f>INDEX(table6,MATCH($K457,'Tham chiếu'!$A$65:$A$74,1),MATCH(DS!$L457,'Tham chiếu'!$B$64:$T$64,1))</f>
        <v>3</v>
      </c>
      <c r="AU457" s="57">
        <f t="shared" si="100"/>
        <v>2687000</v>
      </c>
      <c r="AV457" s="58">
        <v>200000</v>
      </c>
      <c r="AW457" s="59" t="b">
        <f t="shared" si="91"/>
        <v>0</v>
      </c>
      <c r="AX457" s="1"/>
      <c r="AY457" s="1"/>
      <c r="AZ457" s="1"/>
      <c r="BA457" s="1"/>
      <c r="BB457" s="1"/>
      <c r="BC457" s="1"/>
    </row>
    <row r="458" spans="1:55" ht="27.6" customHeight="1" x14ac:dyDescent="0.25">
      <c r="A458" s="3">
        <v>453</v>
      </c>
      <c r="B458" s="9" t="s">
        <v>123</v>
      </c>
      <c r="C458" s="9" t="s">
        <v>4928</v>
      </c>
      <c r="D458" s="9" t="s">
        <v>378</v>
      </c>
      <c r="E458" s="9" t="str">
        <f t="shared" si="96"/>
        <v>Bùi Trí Dũng</v>
      </c>
      <c r="F458" s="9" t="b">
        <f t="shared" si="97"/>
        <v>0</v>
      </c>
      <c r="G458" s="9" t="s">
        <v>2488</v>
      </c>
      <c r="H458" s="9" t="str">
        <f t="shared" si="98"/>
        <v>2015</v>
      </c>
      <c r="I458" s="9" t="s">
        <v>18</v>
      </c>
      <c r="J458" s="9" t="str">
        <f t="shared" si="99"/>
        <v>3CI10</v>
      </c>
      <c r="K458" s="9">
        <v>130</v>
      </c>
      <c r="L458" s="9">
        <v>27</v>
      </c>
      <c r="M458" s="9" t="s">
        <v>20</v>
      </c>
      <c r="N458" s="9"/>
      <c r="O458" s="9"/>
      <c r="P458" s="9" t="s">
        <v>630</v>
      </c>
      <c r="Q458" s="9"/>
      <c r="R458" s="9"/>
      <c r="S458" s="9" t="s">
        <v>2965</v>
      </c>
      <c r="T458" s="9" t="s">
        <v>2966</v>
      </c>
      <c r="U458" s="9" t="s">
        <v>2967</v>
      </c>
      <c r="V458" s="30" t="s">
        <v>4003</v>
      </c>
      <c r="W458" s="48">
        <v>1</v>
      </c>
      <c r="X458" s="48">
        <f>INDEX(table1,MATCH($K458,'Tham chiếu'!$A$3:$A$13,1),MATCH(DS!$L458,'Tham chiếu'!$B$2:$M$2,1))</f>
        <v>55</v>
      </c>
      <c r="Y458" s="49">
        <v>1</v>
      </c>
      <c r="Z458" s="48">
        <f>INDEX(table1,MATCH($K458,'Tham chiếu'!$A$3:$A$13,1),MATCH(DS!$L458,'Tham chiếu'!$B$2:$M$2,1))</f>
        <v>55</v>
      </c>
      <c r="AA458" s="50">
        <v>2</v>
      </c>
      <c r="AB458" s="50" t="str">
        <f>INDEX(table2,MATCH($K458,'Tham chiếu'!$A$17:$A$25,1),MATCH(DS!$L458,'Tham chiếu'!$B$16:$S$16,1))</f>
        <v>2C</v>
      </c>
      <c r="AC458" s="53"/>
      <c r="AD458" s="73" t="str">
        <f>INDEX(table4,MATCH($K458,'Tham chiếu'!$A$41:$A$49,1),MATCH(DS!$L458,'Tham chiếu'!$B$40:$T$40,1))</f>
        <v>3A</v>
      </c>
      <c r="AE458" s="54"/>
      <c r="AF458" s="74"/>
      <c r="AG458" s="48">
        <v>2</v>
      </c>
      <c r="AH458" s="48">
        <f>INDEX(table5,MATCH($K458,'Tham chiếu'!$A$53:$A$61,1),MATCH(DS!$L458,'Tham chiếu'!$B$52:$T$52,1))</f>
        <v>3</v>
      </c>
      <c r="AI458" s="49">
        <v>2</v>
      </c>
      <c r="AJ458" s="48">
        <f>INDEX(table5,MATCH($K458,'Tham chiếu'!$A$53:$A$61,1),MATCH(DS!$L458,'Tham chiếu'!$B$52:$T$52,1))</f>
        <v>3</v>
      </c>
      <c r="AK458" s="53">
        <v>1</v>
      </c>
      <c r="AL458" s="48">
        <f>INDEX(table5,MATCH($K458,'Tham chiếu'!$A$53:$A$61,1),MATCH(DS!$L458,'Tham chiếu'!$B$52:$T$52,1))</f>
        <v>3</v>
      </c>
      <c r="AM458" s="50">
        <v>1</v>
      </c>
      <c r="AN458" s="50" t="str">
        <f>INDEX(table2,MATCH($K458,'Tham chiếu'!$A$17:$A$25,1),MATCH(DS!$L458,'Tham chiếu'!$B$16:$S$16,1))</f>
        <v>2C</v>
      </c>
      <c r="AO458" s="54">
        <v>1</v>
      </c>
      <c r="AP458" s="48" t="str">
        <f>INDEX(table3,MATCH($K458,'Tham chiếu'!$A$29:$A$37,1),MATCH(DS!$L458,'Tham chiếu'!$B$28:$T$28,1))</f>
        <v>3A</v>
      </c>
      <c r="AQ458" s="48">
        <v>1</v>
      </c>
      <c r="AR458" s="77">
        <f>INDEX(table7,MATCH($K458,'Tham chiếu'!$A$78:$A$87,1),MATCH(DS!$L458,'Tham chiếu'!$B$77:$T$77,1))</f>
        <v>3</v>
      </c>
      <c r="AS458" s="49">
        <v>1</v>
      </c>
      <c r="AT458" s="48">
        <f>INDEX(table6,MATCH($K458,'Tham chiếu'!$A$65:$A$74,1),MATCH(DS!$L458,'Tham chiếu'!$B$64:$T$64,1))</f>
        <v>3</v>
      </c>
      <c r="AU458" s="57">
        <f t="shared" si="100"/>
        <v>2794000</v>
      </c>
      <c r="AV458" s="58">
        <v>1209000</v>
      </c>
      <c r="AW458" s="59" t="b">
        <f t="shared" si="91"/>
        <v>0</v>
      </c>
      <c r="AX458" s="1"/>
      <c r="AY458" s="1"/>
      <c r="AZ458" s="1"/>
      <c r="BA458" s="1"/>
      <c r="BB458" s="1"/>
      <c r="BC458" s="1"/>
    </row>
    <row r="459" spans="1:55" ht="27.6" customHeight="1" x14ac:dyDescent="0.25">
      <c r="A459" s="3">
        <v>454</v>
      </c>
      <c r="B459" s="9" t="s">
        <v>123</v>
      </c>
      <c r="C459" s="9" t="s">
        <v>1404</v>
      </c>
      <c r="D459" s="9" t="s">
        <v>378</v>
      </c>
      <c r="E459" s="9" t="str">
        <f t="shared" si="96"/>
        <v>Đỗ Đức Dũng</v>
      </c>
      <c r="F459" s="9" t="b">
        <f t="shared" si="97"/>
        <v>0</v>
      </c>
      <c r="G459" s="9" t="s">
        <v>1405</v>
      </c>
      <c r="H459" s="9" t="str">
        <f t="shared" si="98"/>
        <v>2015</v>
      </c>
      <c r="I459" s="9" t="s">
        <v>18</v>
      </c>
      <c r="J459" s="9" t="str">
        <f t="shared" si="99"/>
        <v>3CI10</v>
      </c>
      <c r="K459" s="48">
        <v>133</v>
      </c>
      <c r="L459" s="48">
        <v>38</v>
      </c>
      <c r="M459" s="9" t="s">
        <v>20</v>
      </c>
      <c r="N459" s="9"/>
      <c r="O459" s="9"/>
      <c r="P459" s="9" t="s">
        <v>630</v>
      </c>
      <c r="Q459" s="9"/>
      <c r="R459" s="9"/>
      <c r="S459" s="9" t="s">
        <v>642</v>
      </c>
      <c r="T459" s="9" t="s">
        <v>1406</v>
      </c>
      <c r="U459" s="9" t="s">
        <v>1407</v>
      </c>
      <c r="V459" s="30" t="s">
        <v>3996</v>
      </c>
      <c r="W459" s="9">
        <v>2</v>
      </c>
      <c r="X459" s="48">
        <f>INDEX(table1,MATCH($K459,'Tham chiếu'!$A$3:$A$13,1),MATCH(DS!$L459,'Tham chiếu'!$B$2:$M$2,1))</f>
        <v>60</v>
      </c>
      <c r="Y459" s="9">
        <v>2</v>
      </c>
      <c r="Z459" s="48">
        <f>INDEX(table1,MATCH($K459,'Tham chiếu'!$A$3:$A$13,1),MATCH(DS!$L459,'Tham chiếu'!$B$2:$M$2,1))</f>
        <v>60</v>
      </c>
      <c r="AA459" s="9">
        <v>1</v>
      </c>
      <c r="AB459" s="50" t="str">
        <f>INDEX(table2,MATCH($K459,'Tham chiếu'!$A$17:$A$25,1),MATCH(DS!$L459,'Tham chiếu'!$B$16:$S$16,1))</f>
        <v>4C</v>
      </c>
      <c r="AC459" s="9"/>
      <c r="AD459" s="73"/>
      <c r="AE459" s="9">
        <v>2</v>
      </c>
      <c r="AF459" s="74" t="str">
        <f>INDEX(table3,MATCH($K459,'Tham chiếu'!$A$29:$A$37,1),MATCH(DS!$L459,'Tham chiếu'!$B$28:$T$28,1))</f>
        <v>4B</v>
      </c>
      <c r="AG459" s="9">
        <v>2</v>
      </c>
      <c r="AH459" s="48">
        <f>INDEX(table5,MATCH($K459,'Tham chiếu'!$A$53:$A$61,1),MATCH(DS!$L459,'Tham chiếu'!$B$52:$T$52,1))</f>
        <v>5</v>
      </c>
      <c r="AI459" s="9">
        <v>2</v>
      </c>
      <c r="AJ459" s="48">
        <f>INDEX(table5,MATCH($K459,'Tham chiếu'!$A$53:$A$61,1),MATCH(DS!$L459,'Tham chiếu'!$B$52:$T$52,1))</f>
        <v>5</v>
      </c>
      <c r="AK459" s="9">
        <v>2</v>
      </c>
      <c r="AL459" s="48">
        <f>INDEX(table5,MATCH($K459,'Tham chiếu'!$A$53:$A$61,1),MATCH(DS!$L459,'Tham chiếu'!$B$52:$T$52,1))</f>
        <v>5</v>
      </c>
      <c r="AM459" s="9">
        <v>1</v>
      </c>
      <c r="AN459" s="50" t="str">
        <f>INDEX(table2,MATCH($K459,'Tham chiếu'!$A$17:$A$25,1),MATCH(DS!$L459,'Tham chiếu'!$B$16:$S$16,1))</f>
        <v>4C</v>
      </c>
      <c r="AO459" s="9">
        <v>2</v>
      </c>
      <c r="AP459" s="48" t="str">
        <f>INDEX(table3,MATCH($K459,'Tham chiếu'!$A$29:$A$37,1),MATCH(DS!$L459,'Tham chiếu'!$B$28:$T$28,1))</f>
        <v>4B</v>
      </c>
      <c r="AQ459" s="48">
        <v>1</v>
      </c>
      <c r="AR459" s="77">
        <f>INDEX(table7,MATCH($K459,'Tham chiếu'!$A$78:$A$87,1),MATCH(DS!$L459,'Tham chiếu'!$B$77:$T$77,1))</f>
        <v>4</v>
      </c>
      <c r="AS459" s="9">
        <v>1</v>
      </c>
      <c r="AT459" s="48">
        <f>INDEX(table6,MATCH($K459,'Tham chiếu'!$A$65:$A$74,1),MATCH(DS!$L459,'Tham chiếu'!$B$64:$T$64,1))</f>
        <v>5</v>
      </c>
      <c r="AU459" s="57">
        <f t="shared" si="100"/>
        <v>3606000</v>
      </c>
      <c r="AV459" s="58">
        <v>2457000</v>
      </c>
      <c r="AW459" s="59" t="b">
        <f t="shared" si="91"/>
        <v>0</v>
      </c>
      <c r="AX459" s="1"/>
      <c r="AY459" s="1"/>
      <c r="AZ459" s="1"/>
      <c r="BA459" s="1"/>
      <c r="BB459" s="1"/>
      <c r="BC459" s="1"/>
    </row>
    <row r="460" spans="1:55" ht="27.6" customHeight="1" x14ac:dyDescent="0.25">
      <c r="A460" s="3">
        <v>455</v>
      </c>
      <c r="B460" s="9" t="s">
        <v>123</v>
      </c>
      <c r="C460" s="9" t="s">
        <v>2483</v>
      </c>
      <c r="D460" s="9" t="s">
        <v>83</v>
      </c>
      <c r="E460" s="9" t="str">
        <f t="shared" si="96"/>
        <v>Đặng Minh Đức</v>
      </c>
      <c r="F460" s="9" t="b">
        <f t="shared" si="97"/>
        <v>0</v>
      </c>
      <c r="G460" s="9" t="s">
        <v>2480</v>
      </c>
      <c r="H460" s="9" t="str">
        <f t="shared" si="98"/>
        <v>2015</v>
      </c>
      <c r="I460" s="9" t="s">
        <v>18</v>
      </c>
      <c r="J460" s="9" t="str">
        <f t="shared" si="99"/>
        <v>3CI10</v>
      </c>
      <c r="K460" s="9">
        <v>134</v>
      </c>
      <c r="L460" s="9">
        <v>38</v>
      </c>
      <c r="M460" s="9" t="s">
        <v>20</v>
      </c>
      <c r="N460" s="9"/>
      <c r="O460" s="9"/>
      <c r="P460" s="9" t="s">
        <v>630</v>
      </c>
      <c r="Q460" s="9"/>
      <c r="R460" s="9"/>
      <c r="S460" s="9" t="s">
        <v>2956</v>
      </c>
      <c r="T460" s="9" t="s">
        <v>2957</v>
      </c>
      <c r="U460" s="9" t="s">
        <v>2958</v>
      </c>
      <c r="V460" s="30" t="s">
        <v>3997</v>
      </c>
      <c r="W460" s="48"/>
      <c r="X460" s="48"/>
      <c r="Y460" s="49">
        <v>1</v>
      </c>
      <c r="Z460" s="48">
        <f>INDEX(table1,MATCH($K460,'Tham chiếu'!$A$3:$A$13,1),MATCH(DS!$L460,'Tham chiếu'!$B$2:$M$2,1))</f>
        <v>60</v>
      </c>
      <c r="AA460" s="50">
        <v>1</v>
      </c>
      <c r="AB460" s="50" t="str">
        <f>INDEX(table2,MATCH($K460,'Tham chiếu'!$A$17:$A$25,1),MATCH(DS!$L460,'Tham chiếu'!$B$16:$S$16,1))</f>
        <v>4C</v>
      </c>
      <c r="AC460" s="53"/>
      <c r="AD460" s="73"/>
      <c r="AE460" s="54">
        <v>1</v>
      </c>
      <c r="AF460" s="74" t="str">
        <f>INDEX(table3,MATCH($K460,'Tham chiếu'!$A$29:$A$37,1),MATCH(DS!$L460,'Tham chiếu'!$B$28:$T$28,1))</f>
        <v>4B</v>
      </c>
      <c r="AG460" s="48">
        <v>1</v>
      </c>
      <c r="AH460" s="48">
        <f>INDEX(table5,MATCH($K460,'Tham chiếu'!$A$53:$A$61,1),MATCH(DS!$L460,'Tham chiếu'!$B$52:$T$52,1))</f>
        <v>5</v>
      </c>
      <c r="AI460" s="49">
        <v>1</v>
      </c>
      <c r="AJ460" s="48">
        <f>INDEX(table5,MATCH($K460,'Tham chiếu'!$A$53:$A$61,1),MATCH(DS!$L460,'Tham chiếu'!$B$52:$T$52,1))</f>
        <v>5</v>
      </c>
      <c r="AK460" s="53">
        <v>1</v>
      </c>
      <c r="AL460" s="48">
        <f>INDEX(table5,MATCH($K460,'Tham chiếu'!$A$53:$A$61,1),MATCH(DS!$L460,'Tham chiếu'!$B$52:$T$52,1))</f>
        <v>5</v>
      </c>
      <c r="AM460" s="50">
        <v>1</v>
      </c>
      <c r="AN460" s="50" t="str">
        <f>INDEX(table2,MATCH($K460,'Tham chiếu'!$A$17:$A$25,1),MATCH(DS!$L460,'Tham chiếu'!$B$16:$S$16,1))</f>
        <v>4C</v>
      </c>
      <c r="AO460" s="54">
        <v>1</v>
      </c>
      <c r="AP460" s="48" t="str">
        <f>INDEX(table3,MATCH($K460,'Tham chiếu'!$A$29:$A$37,1),MATCH(DS!$L460,'Tham chiếu'!$B$28:$T$28,1))</f>
        <v>4B</v>
      </c>
      <c r="AQ460" s="48">
        <v>1</v>
      </c>
      <c r="AR460" s="77">
        <f>INDEX(table7,MATCH($K460,'Tham chiếu'!$A$78:$A$87,1),MATCH(DS!$L460,'Tham chiếu'!$B$77:$T$77,1))</f>
        <v>4</v>
      </c>
      <c r="AS460" s="49"/>
      <c r="AT460" s="48"/>
      <c r="AU460" s="57">
        <f t="shared" si="100"/>
        <v>1782000</v>
      </c>
      <c r="AV460" s="58">
        <v>2478000</v>
      </c>
      <c r="AW460" s="59" t="b">
        <f t="shared" si="91"/>
        <v>0</v>
      </c>
      <c r="AX460" s="1"/>
      <c r="AY460" s="1"/>
      <c r="AZ460" s="1"/>
      <c r="BA460" s="1"/>
      <c r="BB460" s="1"/>
      <c r="BC460" s="1"/>
    </row>
    <row r="461" spans="1:55" ht="27.6" customHeight="1" x14ac:dyDescent="0.25">
      <c r="A461" s="3">
        <v>456</v>
      </c>
      <c r="B461" s="9" t="s">
        <v>123</v>
      </c>
      <c r="C461" s="9" t="s">
        <v>729</v>
      </c>
      <c r="D461" s="9" t="s">
        <v>730</v>
      </c>
      <c r="E461" s="9" t="str">
        <f t="shared" si="96"/>
        <v>TRẦN BẢO HÂN</v>
      </c>
      <c r="F461" s="9" t="b">
        <f t="shared" si="97"/>
        <v>0</v>
      </c>
      <c r="G461" s="9" t="s">
        <v>731</v>
      </c>
      <c r="H461" s="9" t="str">
        <f t="shared" si="98"/>
        <v>2015</v>
      </c>
      <c r="I461" s="9" t="s">
        <v>44</v>
      </c>
      <c r="J461" s="9" t="str">
        <f t="shared" si="99"/>
        <v>3CI10</v>
      </c>
      <c r="K461" s="48">
        <v>140</v>
      </c>
      <c r="L461" s="48">
        <v>40</v>
      </c>
      <c r="M461" s="9" t="s">
        <v>20</v>
      </c>
      <c r="N461" s="9"/>
      <c r="O461" s="9"/>
      <c r="P461" s="9" t="s">
        <v>630</v>
      </c>
      <c r="Q461" s="9"/>
      <c r="R461" s="9"/>
      <c r="S461" s="9" t="s">
        <v>732</v>
      </c>
      <c r="T461" s="9" t="s">
        <v>733</v>
      </c>
      <c r="U461" s="9" t="s">
        <v>734</v>
      </c>
      <c r="V461" s="30" t="s">
        <v>3736</v>
      </c>
      <c r="W461" s="9">
        <v>1</v>
      </c>
      <c r="X461" s="48">
        <f>INDEX(table1,MATCH($K461,'Tham chiếu'!$A$3:$A$13,1),MATCH(DS!$L461,'Tham chiếu'!$B$2:$M$2,1))</f>
        <v>62</v>
      </c>
      <c r="Y461" s="9">
        <v>1</v>
      </c>
      <c r="Z461" s="48">
        <f>INDEX(table1,MATCH($K461,'Tham chiếu'!$A$3:$A$13,1),MATCH(DS!$L461,'Tham chiếu'!$B$2:$M$2,1))</f>
        <v>62</v>
      </c>
      <c r="AA461" s="9"/>
      <c r="AB461" s="50"/>
      <c r="AC461" s="9">
        <v>1</v>
      </c>
      <c r="AD461" s="73" t="str">
        <f>INDEX(table4,MATCH($K461,'Tham chiếu'!$A$41:$A$49,1),MATCH(DS!$L461,'Tham chiếu'!$B$40:$T$40,1))</f>
        <v>4C</v>
      </c>
      <c r="AE461" s="9"/>
      <c r="AF461" s="74"/>
      <c r="AG461" s="9"/>
      <c r="AH461" s="48"/>
      <c r="AI461" s="9"/>
      <c r="AJ461" s="48"/>
      <c r="AK461" s="9">
        <v>1</v>
      </c>
      <c r="AL461" s="48">
        <f>INDEX(table5,MATCH($K461,'Tham chiếu'!$A$53:$A$61,1),MATCH(DS!$L461,'Tham chiếu'!$B$52:$T$52,1))</f>
        <v>5</v>
      </c>
      <c r="AM461" s="9">
        <v>1</v>
      </c>
      <c r="AN461" s="50" t="str">
        <f>INDEX(table2,MATCH($K461,'Tham chiếu'!$A$17:$A$25,1),MATCH(DS!$L461,'Tham chiếu'!$B$16:$S$16,1))</f>
        <v>4C</v>
      </c>
      <c r="AO461" s="9">
        <v>1</v>
      </c>
      <c r="AP461" s="48" t="str">
        <f>INDEX(table3,MATCH($K461,'Tham chiếu'!$A$29:$A$37,1),MATCH(DS!$L461,'Tham chiếu'!$B$28:$T$28,1))</f>
        <v>4C</v>
      </c>
      <c r="AQ461" s="48">
        <v>1</v>
      </c>
      <c r="AR461" s="77">
        <f>INDEX(table7,MATCH($K461,'Tham chiếu'!$A$78:$A$87,1),MATCH(DS!$L461,'Tham chiếu'!$B$77:$T$77,1))</f>
        <v>4</v>
      </c>
      <c r="AS461" s="9"/>
      <c r="AT461" s="48"/>
      <c r="AU461" s="57">
        <f t="shared" si="100"/>
        <v>1293000</v>
      </c>
      <c r="AV461" s="58">
        <v>1192000</v>
      </c>
      <c r="AW461" s="59" t="b">
        <f t="shared" si="91"/>
        <v>0</v>
      </c>
      <c r="AX461" s="1"/>
      <c r="AY461" s="1"/>
      <c r="AZ461" s="1"/>
      <c r="BA461" s="1"/>
      <c r="BB461" s="1"/>
      <c r="BC461" s="1"/>
    </row>
    <row r="462" spans="1:55" ht="27.6" customHeight="1" x14ac:dyDescent="0.25">
      <c r="A462" s="3">
        <v>457</v>
      </c>
      <c r="B462" s="9" t="s">
        <v>123</v>
      </c>
      <c r="C462" s="9" t="s">
        <v>926</v>
      </c>
      <c r="D462" s="9" t="s">
        <v>343</v>
      </c>
      <c r="E462" s="9" t="str">
        <f t="shared" si="96"/>
        <v>Đinh Minh Khánh</v>
      </c>
      <c r="F462" s="9" t="b">
        <f t="shared" si="97"/>
        <v>0</v>
      </c>
      <c r="G462" s="9" t="s">
        <v>2486</v>
      </c>
      <c r="H462" s="9" t="str">
        <f t="shared" si="98"/>
        <v>2015</v>
      </c>
      <c r="I462" s="9" t="s">
        <v>18</v>
      </c>
      <c r="J462" s="9" t="str">
        <f t="shared" si="99"/>
        <v>3CI10</v>
      </c>
      <c r="K462" s="9">
        <v>132</v>
      </c>
      <c r="L462" s="9">
        <v>30</v>
      </c>
      <c r="M462" s="9" t="s">
        <v>20</v>
      </c>
      <c r="N462" s="9"/>
      <c r="O462" s="9"/>
      <c r="P462" s="9" t="s">
        <v>630</v>
      </c>
      <c r="Q462" s="9"/>
      <c r="R462" s="9"/>
      <c r="S462" s="9" t="s">
        <v>2959</v>
      </c>
      <c r="T462" s="9" t="s">
        <v>2960</v>
      </c>
      <c r="U462" s="9" t="s">
        <v>2961</v>
      </c>
      <c r="V462" s="30" t="s">
        <v>3998</v>
      </c>
      <c r="W462" s="48">
        <v>1</v>
      </c>
      <c r="X462" s="48">
        <f>INDEX(table1,MATCH($K462,'Tham chiếu'!$A$3:$A$13,1),MATCH(DS!$L462,'Tham chiếu'!$B$2:$M$2,1))</f>
        <v>58</v>
      </c>
      <c r="Y462" s="49">
        <v>1</v>
      </c>
      <c r="Z462" s="48">
        <f>INDEX(table1,MATCH($K462,'Tham chiếu'!$A$3:$A$13,1),MATCH(DS!$L462,'Tham chiếu'!$B$2:$M$2,1))</f>
        <v>58</v>
      </c>
      <c r="AA462" s="50">
        <v>1</v>
      </c>
      <c r="AB462" s="50" t="str">
        <f>INDEX(table2,MATCH($K462,'Tham chiếu'!$A$17:$A$25,1),MATCH(DS!$L462,'Tham chiếu'!$B$16:$S$16,1))</f>
        <v>3B</v>
      </c>
      <c r="AC462" s="53"/>
      <c r="AD462" s="73" t="str">
        <f>INDEX(table4,MATCH($K462,'Tham chiếu'!$A$41:$A$49,1),MATCH(DS!$L462,'Tham chiếu'!$B$40:$T$40,1))</f>
        <v>3B</v>
      </c>
      <c r="AE462" s="54"/>
      <c r="AF462" s="74"/>
      <c r="AG462" s="48"/>
      <c r="AH462" s="48">
        <f>INDEX(table5,MATCH($K462,'Tham chiếu'!$A$53:$A$61,1),MATCH(DS!$L462,'Tham chiếu'!$B$52:$T$52,1))</f>
        <v>4</v>
      </c>
      <c r="AI462" s="49"/>
      <c r="AJ462" s="48">
        <f>INDEX(table5,MATCH($K462,'Tham chiếu'!$A$53:$A$61,1),MATCH(DS!$L462,'Tham chiếu'!$B$52:$T$52,1))</f>
        <v>4</v>
      </c>
      <c r="AK462" s="53"/>
      <c r="AL462" s="48">
        <f>INDEX(table5,MATCH($K462,'Tham chiếu'!$A$53:$A$61,1),MATCH(DS!$L462,'Tham chiếu'!$B$52:$T$52,1))</f>
        <v>4</v>
      </c>
      <c r="AM462" s="50"/>
      <c r="AN462" s="50" t="str">
        <f>INDEX(table2,MATCH($K462,'Tham chiếu'!$A$17:$A$25,1),MATCH(DS!$L462,'Tham chiếu'!$B$16:$S$16,1))</f>
        <v>3B</v>
      </c>
      <c r="AO462" s="54"/>
      <c r="AP462" s="48" t="str">
        <f>INDEX(table3,MATCH($K462,'Tham chiếu'!$A$29:$A$37,1),MATCH(DS!$L462,'Tham chiếu'!$B$28:$T$28,1))</f>
        <v>4A</v>
      </c>
      <c r="AQ462" s="48"/>
      <c r="AR462" s="77">
        <f>INDEX(table7,MATCH($K462,'Tham chiếu'!$A$78:$A$87,1),MATCH(DS!$L462,'Tham chiếu'!$B$77:$T$77,1))</f>
        <v>3</v>
      </c>
      <c r="AS462" s="49"/>
      <c r="AT462" s="48"/>
      <c r="AU462" s="57">
        <f t="shared" si="100"/>
        <v>678000</v>
      </c>
      <c r="AV462" s="58">
        <v>1803000</v>
      </c>
      <c r="AW462" s="59" t="b">
        <f t="shared" si="91"/>
        <v>0</v>
      </c>
      <c r="AX462" s="1"/>
      <c r="AY462" s="1"/>
      <c r="AZ462" s="1"/>
      <c r="BA462" s="1"/>
      <c r="BB462" s="1"/>
      <c r="BC462" s="1"/>
    </row>
    <row r="463" spans="1:55" ht="27.6" customHeight="1" x14ac:dyDescent="0.25">
      <c r="A463" s="3">
        <v>458</v>
      </c>
      <c r="B463" s="9" t="s">
        <v>123</v>
      </c>
      <c r="C463" s="9" t="s">
        <v>1052</v>
      </c>
      <c r="D463" s="9" t="s">
        <v>343</v>
      </c>
      <c r="E463" s="9" t="str">
        <f t="shared" si="96"/>
        <v>Hoàng Lê Nam Khánh</v>
      </c>
      <c r="F463" s="9" t="b">
        <f t="shared" si="97"/>
        <v>0</v>
      </c>
      <c r="G463" s="9" t="s">
        <v>1053</v>
      </c>
      <c r="H463" s="9" t="str">
        <f t="shared" si="98"/>
        <v>2015</v>
      </c>
      <c r="I463" s="9" t="s">
        <v>18</v>
      </c>
      <c r="J463" s="9" t="str">
        <f t="shared" si="99"/>
        <v>3CI10</v>
      </c>
      <c r="K463" s="48">
        <v>130</v>
      </c>
      <c r="L463" s="48">
        <v>35</v>
      </c>
      <c r="M463" s="9" t="s">
        <v>20</v>
      </c>
      <c r="N463" s="9"/>
      <c r="O463" s="9"/>
      <c r="P463" s="9" t="s">
        <v>630</v>
      </c>
      <c r="Q463" s="9"/>
      <c r="R463" s="9"/>
      <c r="S463" s="9" t="s">
        <v>1054</v>
      </c>
      <c r="T463" s="9" t="s">
        <v>1055</v>
      </c>
      <c r="U463" s="9" t="s">
        <v>1056</v>
      </c>
      <c r="V463" s="30" t="s">
        <v>3999</v>
      </c>
      <c r="W463" s="9">
        <v>2</v>
      </c>
      <c r="X463" s="48">
        <f>INDEX(table1,MATCH($K463,'Tham chiếu'!$A$3:$A$13,1),MATCH(DS!$L463,'Tham chiếu'!$B$2:$M$2,1))</f>
        <v>60</v>
      </c>
      <c r="Y463" s="9">
        <v>2</v>
      </c>
      <c r="Z463" s="48">
        <f>INDEX(table1,MATCH($K463,'Tham chiếu'!$A$3:$A$13,1),MATCH(DS!$L463,'Tham chiếu'!$B$2:$M$2,1))</f>
        <v>60</v>
      </c>
      <c r="AA463" s="9">
        <v>2</v>
      </c>
      <c r="AB463" s="50" t="str">
        <f>INDEX(table2,MATCH($K463,'Tham chiếu'!$A$17:$A$25,1),MATCH(DS!$L463,'Tham chiếu'!$B$16:$S$16,1))</f>
        <v>4B</v>
      </c>
      <c r="AC463" s="9"/>
      <c r="AD463" s="73" t="str">
        <f>INDEX(table4,MATCH($K463,'Tham chiếu'!$A$41:$A$49,1),MATCH(DS!$L463,'Tham chiếu'!$B$40:$T$40,1))</f>
        <v>4B</v>
      </c>
      <c r="AE463" s="9">
        <v>1</v>
      </c>
      <c r="AF463" s="74" t="str">
        <f>INDEX(table3,MATCH($K463,'Tham chiếu'!$A$29:$A$37,1),MATCH(DS!$L463,'Tham chiếu'!$B$28:$T$28,1))</f>
        <v>4A</v>
      </c>
      <c r="AG463" s="9">
        <v>1</v>
      </c>
      <c r="AH463" s="48">
        <f>INDEX(table5,MATCH($K463,'Tham chiếu'!$A$53:$A$61,1),MATCH(DS!$L463,'Tham chiếu'!$B$52:$T$52,1))</f>
        <v>5</v>
      </c>
      <c r="AI463" s="9">
        <v>1</v>
      </c>
      <c r="AJ463" s="48">
        <f>INDEX(table5,MATCH($K463,'Tham chiếu'!$A$53:$A$61,1),MATCH(DS!$L463,'Tham chiếu'!$B$52:$T$52,1))</f>
        <v>5</v>
      </c>
      <c r="AK463" s="9">
        <v>1</v>
      </c>
      <c r="AL463" s="48">
        <f>INDEX(table5,MATCH($K463,'Tham chiếu'!$A$53:$A$61,1),MATCH(DS!$L463,'Tham chiếu'!$B$52:$T$52,1))</f>
        <v>5</v>
      </c>
      <c r="AM463" s="9">
        <v>1</v>
      </c>
      <c r="AN463" s="50" t="str">
        <f>INDEX(table2,MATCH($K463,'Tham chiếu'!$A$17:$A$25,1),MATCH(DS!$L463,'Tham chiếu'!$B$16:$S$16,1))</f>
        <v>4B</v>
      </c>
      <c r="AO463" s="9">
        <v>1</v>
      </c>
      <c r="AP463" s="48" t="str">
        <f>INDEX(table3,MATCH($K463,'Tham chiếu'!$A$29:$A$37,1),MATCH(DS!$L463,'Tham chiếu'!$B$28:$T$28,1))</f>
        <v>4A</v>
      </c>
      <c r="AQ463" s="48">
        <v>1</v>
      </c>
      <c r="AR463" s="77">
        <f>INDEX(table7,MATCH($K463,'Tham chiếu'!$A$78:$A$87,1),MATCH(DS!$L463,'Tham chiếu'!$B$77:$T$77,1))</f>
        <v>3</v>
      </c>
      <c r="AS463" s="9">
        <v>1</v>
      </c>
      <c r="AT463" s="48">
        <f>INDEX(table6,MATCH($K463,'Tham chiếu'!$A$65:$A$74,1),MATCH(DS!$L463,'Tham chiếu'!$B$64:$T$64,1))</f>
        <v>4</v>
      </c>
      <c r="AU463" s="57">
        <f t="shared" si="100"/>
        <v>3030000</v>
      </c>
      <c r="AV463" s="58">
        <v>2567000</v>
      </c>
      <c r="AW463" s="59" t="b">
        <f t="shared" si="91"/>
        <v>0</v>
      </c>
      <c r="AX463" s="1"/>
      <c r="AY463" s="1"/>
      <c r="AZ463" s="1"/>
      <c r="BA463" s="1"/>
      <c r="BB463" s="1"/>
      <c r="BC463" s="1"/>
    </row>
    <row r="464" spans="1:55" ht="27.6" customHeight="1" x14ac:dyDescent="0.25">
      <c r="A464" s="3">
        <v>459</v>
      </c>
      <c r="B464" s="9" t="s">
        <v>123</v>
      </c>
      <c r="C464" s="9" t="s">
        <v>1038</v>
      </c>
      <c r="D464" s="9" t="s">
        <v>34</v>
      </c>
      <c r="E464" s="9" t="str">
        <f t="shared" si="96"/>
        <v>Hà Hồng Minh</v>
      </c>
      <c r="F464" s="9" t="b">
        <f t="shared" si="97"/>
        <v>0</v>
      </c>
      <c r="G464" s="9" t="s">
        <v>1039</v>
      </c>
      <c r="H464" s="9" t="str">
        <f t="shared" si="98"/>
        <v>2015</v>
      </c>
      <c r="I464" s="9" t="s">
        <v>44</v>
      </c>
      <c r="J464" s="9" t="str">
        <f t="shared" si="99"/>
        <v>3CI10</v>
      </c>
      <c r="K464" s="48">
        <v>130</v>
      </c>
      <c r="L464" s="48">
        <v>23</v>
      </c>
      <c r="M464" s="9" t="s">
        <v>20</v>
      </c>
      <c r="N464" s="9"/>
      <c r="O464" s="9"/>
      <c r="P464" s="9" t="s">
        <v>630</v>
      </c>
      <c r="Q464" s="9"/>
      <c r="R464" s="9"/>
      <c r="S464" s="9" t="s">
        <v>1040</v>
      </c>
      <c r="T464" s="9" t="s">
        <v>1041</v>
      </c>
      <c r="U464" s="9" t="s">
        <v>1042</v>
      </c>
      <c r="V464" s="30" t="s">
        <v>4000</v>
      </c>
      <c r="W464" s="9">
        <v>1</v>
      </c>
      <c r="X464" s="48">
        <f>INDEX(table1,MATCH($K464,'Tham chiếu'!$A$3:$A$13,1),MATCH(DS!$L464,'Tham chiếu'!$B$2:$M$2,1))</f>
        <v>55</v>
      </c>
      <c r="Y464" s="9">
        <v>1</v>
      </c>
      <c r="Z464" s="48">
        <f>INDEX(table1,MATCH($K464,'Tham chiếu'!$A$3:$A$13,1),MATCH(DS!$L464,'Tham chiếu'!$B$2:$M$2,1))</f>
        <v>55</v>
      </c>
      <c r="AA464" s="9">
        <v>2</v>
      </c>
      <c r="AB464" s="50" t="str">
        <f>INDEX(table2,MATCH($K464,'Tham chiếu'!$A$17:$A$25,1),MATCH(DS!$L464,'Tham chiếu'!$B$16:$S$16,1))</f>
        <v>2B</v>
      </c>
      <c r="AC464" s="9">
        <v>1</v>
      </c>
      <c r="AD464" s="73">
        <f>INDEX(table4,MATCH($K464,'Tham chiếu'!$A$41:$A$49,1),MATCH(DS!$L464,'Tham chiếu'!$B$40:$T$40,1))</f>
        <v>4</v>
      </c>
      <c r="AE464" s="9"/>
      <c r="AF464" s="74"/>
      <c r="AG464" s="9"/>
      <c r="AH464" s="48">
        <f>INDEX(table5,MATCH($K464,'Tham chiếu'!$A$53:$A$61,1),MATCH(DS!$L464,'Tham chiếu'!$B$52:$T$52,1))</f>
        <v>4</v>
      </c>
      <c r="AI464" s="9">
        <v>1</v>
      </c>
      <c r="AJ464" s="48">
        <f>INDEX(table5,MATCH($K464,'Tham chiếu'!$A$53:$A$61,1),MATCH(DS!$L464,'Tham chiếu'!$B$52:$T$52,1))</f>
        <v>4</v>
      </c>
      <c r="AK464" s="9"/>
      <c r="AL464" s="48">
        <f>INDEX(table5,MATCH($K464,'Tham chiếu'!$A$53:$A$61,1),MATCH(DS!$L464,'Tham chiếu'!$B$52:$T$52,1))</f>
        <v>4</v>
      </c>
      <c r="AM464" s="9"/>
      <c r="AN464" s="50" t="str">
        <f>INDEX(table2,MATCH($K464,'Tham chiếu'!$A$17:$A$25,1),MATCH(DS!$L464,'Tham chiếu'!$B$16:$S$16,1))</f>
        <v>2B</v>
      </c>
      <c r="AO464" s="9"/>
      <c r="AP464" s="48">
        <f>INDEX(table3,MATCH($K464,'Tham chiếu'!$A$29:$A$37,1),MATCH(DS!$L464,'Tham chiếu'!$B$28:$T$28,1))</f>
        <v>3</v>
      </c>
      <c r="AQ464" s="48"/>
      <c r="AR464" s="77">
        <f>INDEX(table7,MATCH($K464,'Tham chiếu'!$A$78:$A$87,1),MATCH(DS!$L464,'Tham chiếu'!$B$77:$T$77,1))</f>
        <v>2</v>
      </c>
      <c r="AS464" s="9"/>
      <c r="AT464" s="48"/>
      <c r="AU464" s="57">
        <f t="shared" si="100"/>
        <v>1323000</v>
      </c>
      <c r="AV464" s="58">
        <v>2701000</v>
      </c>
      <c r="AW464" s="59" t="b">
        <f t="shared" si="91"/>
        <v>0</v>
      </c>
      <c r="AX464" s="1"/>
      <c r="AY464" s="1"/>
      <c r="AZ464" s="1"/>
      <c r="BA464" s="1"/>
      <c r="BB464" s="1"/>
      <c r="BC464" s="1"/>
    </row>
    <row r="465" spans="1:55" ht="27.6" customHeight="1" x14ac:dyDescent="0.25">
      <c r="A465" s="3">
        <v>460</v>
      </c>
      <c r="B465" s="9" t="s">
        <v>123</v>
      </c>
      <c r="C465" s="9" t="s">
        <v>698</v>
      </c>
      <c r="D465" s="9" t="s">
        <v>34</v>
      </c>
      <c r="E465" s="9" t="str">
        <f t="shared" si="96"/>
        <v>Nguyễn trần khả Minh</v>
      </c>
      <c r="F465" s="9" t="b">
        <f t="shared" si="97"/>
        <v>0</v>
      </c>
      <c r="G465" s="9" t="s">
        <v>699</v>
      </c>
      <c r="H465" s="9" t="str">
        <f t="shared" si="98"/>
        <v>2015</v>
      </c>
      <c r="I465" s="9" t="s">
        <v>18</v>
      </c>
      <c r="J465" s="9" t="str">
        <f t="shared" si="99"/>
        <v>3CI10</v>
      </c>
      <c r="K465" s="48">
        <v>130</v>
      </c>
      <c r="L465" s="48">
        <v>22</v>
      </c>
      <c r="M465" s="9" t="s">
        <v>20</v>
      </c>
      <c r="N465" s="9"/>
      <c r="O465" s="9"/>
      <c r="P465" s="9" t="s">
        <v>630</v>
      </c>
      <c r="Q465" s="9"/>
      <c r="R465" s="9"/>
      <c r="S465" s="9" t="s">
        <v>700</v>
      </c>
      <c r="T465" s="9" t="s">
        <v>701</v>
      </c>
      <c r="U465" s="9" t="s">
        <v>702</v>
      </c>
      <c r="V465" s="30" t="s">
        <v>4001</v>
      </c>
      <c r="W465" s="9">
        <v>1</v>
      </c>
      <c r="X465" s="48">
        <f>INDEX(table1,MATCH($K465,'Tham chiếu'!$A$3:$A$13,1),MATCH(DS!$L465,'Tham chiếu'!$B$2:$M$2,1))</f>
        <v>55</v>
      </c>
      <c r="Y465" s="9">
        <v>1</v>
      </c>
      <c r="Z465" s="48">
        <f>INDEX(table1,MATCH($K465,'Tham chiếu'!$A$3:$A$13,1),MATCH(DS!$L465,'Tham chiếu'!$B$2:$M$2,1))</f>
        <v>55</v>
      </c>
      <c r="AA465" s="9">
        <v>1</v>
      </c>
      <c r="AB465" s="50" t="str">
        <f>INDEX(table2,MATCH($K465,'Tham chiếu'!$A$17:$A$25,1),MATCH(DS!$L465,'Tham chiếu'!$B$16:$S$16,1))</f>
        <v>2B</v>
      </c>
      <c r="AC465" s="9"/>
      <c r="AD465" s="73">
        <f>INDEX(table4,MATCH($K465,'Tham chiếu'!$A$41:$A$49,1),MATCH(DS!$L465,'Tham chiếu'!$B$40:$T$40,1))</f>
        <v>4</v>
      </c>
      <c r="AE465" s="9">
        <v>3</v>
      </c>
      <c r="AF465" s="74">
        <f>INDEX(table3,MATCH($K465,'Tham chiếu'!$A$29:$A$37,1),MATCH(DS!$L465,'Tham chiếu'!$B$28:$T$28,1))</f>
        <v>3</v>
      </c>
      <c r="AG465" s="9">
        <v>2</v>
      </c>
      <c r="AH465" s="48">
        <f>INDEX(table5,MATCH($K465,'Tham chiếu'!$A$53:$A$61,1),MATCH(DS!$L465,'Tham chiếu'!$B$52:$T$52,1))</f>
        <v>4</v>
      </c>
      <c r="AI465" s="9">
        <v>3</v>
      </c>
      <c r="AJ465" s="48">
        <f>INDEX(table5,MATCH($K465,'Tham chiếu'!$A$53:$A$61,1),MATCH(DS!$L465,'Tham chiếu'!$B$52:$T$52,1))</f>
        <v>4</v>
      </c>
      <c r="AK465" s="9"/>
      <c r="AL465" s="48">
        <f>INDEX(table5,MATCH($K465,'Tham chiếu'!$A$53:$A$61,1),MATCH(DS!$L465,'Tham chiếu'!$B$52:$T$52,1))</f>
        <v>4</v>
      </c>
      <c r="AM465" s="9"/>
      <c r="AN465" s="50" t="str">
        <f>INDEX(table2,MATCH($K465,'Tham chiếu'!$A$17:$A$25,1),MATCH(DS!$L465,'Tham chiếu'!$B$16:$S$16,1))</f>
        <v>2B</v>
      </c>
      <c r="AO465" s="9"/>
      <c r="AP465" s="48">
        <f>INDEX(table3,MATCH($K465,'Tham chiếu'!$A$29:$A$37,1),MATCH(DS!$L465,'Tham chiếu'!$B$28:$T$28,1))</f>
        <v>3</v>
      </c>
      <c r="AQ465" s="48"/>
      <c r="AR465" s="77">
        <f>INDEX(table7,MATCH($K465,'Tham chiếu'!$A$78:$A$87,1),MATCH(DS!$L465,'Tham chiếu'!$B$77:$T$77,1))</f>
        <v>2</v>
      </c>
      <c r="AS465" s="9"/>
      <c r="AT465" s="48"/>
      <c r="AU465" s="57">
        <f t="shared" si="100"/>
        <v>2265000</v>
      </c>
      <c r="AV465" s="58">
        <v>2882000</v>
      </c>
      <c r="AW465" s="59" t="b">
        <f t="shared" si="91"/>
        <v>0</v>
      </c>
      <c r="AX465" s="1"/>
      <c r="AY465" s="1"/>
      <c r="AZ465" s="1"/>
      <c r="BA465" s="1"/>
      <c r="BB465" s="1"/>
      <c r="BC465" s="1"/>
    </row>
    <row r="466" spans="1:55" ht="27.6" customHeight="1" x14ac:dyDescent="0.25">
      <c r="A466" s="3">
        <v>461</v>
      </c>
      <c r="B466" s="9" t="s">
        <v>123</v>
      </c>
      <c r="C466" s="9" t="s">
        <v>2484</v>
      </c>
      <c r="D466" s="9" t="s">
        <v>276</v>
      </c>
      <c r="E466" s="9" t="str">
        <f t="shared" si="96"/>
        <v>Lê Viêt Diệu My</v>
      </c>
      <c r="F466" s="9" t="b">
        <f t="shared" si="97"/>
        <v>0</v>
      </c>
      <c r="G466" s="9" t="s">
        <v>1587</v>
      </c>
      <c r="H466" s="9" t="str">
        <f t="shared" si="98"/>
        <v>2015</v>
      </c>
      <c r="I466" s="9" t="s">
        <v>44</v>
      </c>
      <c r="J466" s="9" t="str">
        <f t="shared" si="99"/>
        <v>3CI10</v>
      </c>
      <c r="K466" s="9">
        <v>130</v>
      </c>
      <c r="L466" s="9">
        <v>30</v>
      </c>
      <c r="M466" s="9" t="s">
        <v>20</v>
      </c>
      <c r="N466" s="9"/>
      <c r="O466" s="9"/>
      <c r="P466" s="9" t="s">
        <v>630</v>
      </c>
      <c r="Q466" s="9"/>
      <c r="R466" s="9"/>
      <c r="S466" s="9" t="s">
        <v>2962</v>
      </c>
      <c r="T466" s="9" t="s">
        <v>2963</v>
      </c>
      <c r="U466" s="9" t="s">
        <v>2964</v>
      </c>
      <c r="V466" s="30" t="s">
        <v>3926</v>
      </c>
      <c r="W466" s="48">
        <v>1</v>
      </c>
      <c r="X466" s="48">
        <f>INDEX(table1,MATCH($K466,'Tham chiếu'!$A$3:$A$13,1),MATCH(DS!$L466,'Tham chiếu'!$B$2:$M$2,1))</f>
        <v>58</v>
      </c>
      <c r="Y466" s="49"/>
      <c r="Z466" s="48"/>
      <c r="AA466" s="50"/>
      <c r="AB466" s="50"/>
      <c r="AC466" s="53"/>
      <c r="AD466" s="73"/>
      <c r="AE466" s="54"/>
      <c r="AF466" s="74"/>
      <c r="AG466" s="48"/>
      <c r="AH466" s="48"/>
      <c r="AI466" s="49"/>
      <c r="AJ466" s="48"/>
      <c r="AK466" s="53"/>
      <c r="AL466" s="48"/>
      <c r="AM466" s="50"/>
      <c r="AN466" s="50"/>
      <c r="AO466" s="54"/>
      <c r="AP466" s="48"/>
      <c r="AQ466" s="48"/>
      <c r="AR466" s="77"/>
      <c r="AS466" s="49"/>
      <c r="AT466" s="48"/>
      <c r="AU466" s="57">
        <f t="shared" si="100"/>
        <v>200000</v>
      </c>
      <c r="AV466" s="58">
        <v>1592000</v>
      </c>
      <c r="AW466" s="59" t="b">
        <f t="shared" si="91"/>
        <v>0</v>
      </c>
      <c r="AX466" s="1"/>
      <c r="AY466" s="1"/>
      <c r="AZ466" s="1"/>
      <c r="BA466" s="1"/>
      <c r="BB466" s="1"/>
      <c r="BC466" s="1"/>
    </row>
    <row r="467" spans="1:55" ht="27.6" customHeight="1" x14ac:dyDescent="0.25">
      <c r="A467" s="3">
        <v>462</v>
      </c>
      <c r="B467" s="9" t="s">
        <v>123</v>
      </c>
      <c r="C467" s="9" t="s">
        <v>2264</v>
      </c>
      <c r="D467" s="9" t="s">
        <v>1244</v>
      </c>
      <c r="E467" s="9" t="str">
        <f t="shared" si="96"/>
        <v>Đỗ Thị Kim Ngân</v>
      </c>
      <c r="F467" s="9" t="b">
        <f t="shared" si="97"/>
        <v>0</v>
      </c>
      <c r="G467" s="9" t="s">
        <v>629</v>
      </c>
      <c r="H467" s="9" t="str">
        <f t="shared" si="98"/>
        <v>2015</v>
      </c>
      <c r="I467" s="9" t="s">
        <v>44</v>
      </c>
      <c r="J467" s="9" t="str">
        <f t="shared" si="99"/>
        <v>3CI10</v>
      </c>
      <c r="K467" s="48">
        <v>132</v>
      </c>
      <c r="L467" s="48">
        <v>25</v>
      </c>
      <c r="M467" s="9" t="s">
        <v>20</v>
      </c>
      <c r="N467" s="9"/>
      <c r="O467" s="9"/>
      <c r="P467" s="9" t="s">
        <v>630</v>
      </c>
      <c r="Q467" s="9"/>
      <c r="R467" s="9"/>
      <c r="S467" s="9" t="s">
        <v>631</v>
      </c>
      <c r="T467" s="9" t="s">
        <v>632</v>
      </c>
      <c r="U467" s="9" t="s">
        <v>633</v>
      </c>
      <c r="V467" s="30" t="s">
        <v>3995</v>
      </c>
      <c r="W467" s="9">
        <v>1</v>
      </c>
      <c r="X467" s="48">
        <f>INDEX(table1,MATCH($K467,'Tham chiếu'!$A$3:$A$13,1),MATCH(DS!$L467,'Tham chiếu'!$B$2:$M$2,1))</f>
        <v>55</v>
      </c>
      <c r="Y467" s="9">
        <v>1</v>
      </c>
      <c r="Z467" s="48">
        <f>INDEX(table1,MATCH($K467,'Tham chiếu'!$A$3:$A$13,1),MATCH(DS!$L467,'Tham chiếu'!$B$2:$M$2,1))</f>
        <v>55</v>
      </c>
      <c r="AA467" s="9"/>
      <c r="AB467" s="50"/>
      <c r="AC467" s="9">
        <v>1</v>
      </c>
      <c r="AD467" s="73" t="str">
        <f>INDEX(table4,MATCH($K467,'Tham chiếu'!$A$41:$A$49,1),MATCH(DS!$L467,'Tham chiếu'!$B$40:$T$40,1))</f>
        <v>3A</v>
      </c>
      <c r="AE467" s="9"/>
      <c r="AF467" s="74"/>
      <c r="AG467" s="9">
        <v>1</v>
      </c>
      <c r="AH467" s="48">
        <f>INDEX(table5,MATCH($K467,'Tham chiếu'!$A$53:$A$61,1),MATCH(DS!$L467,'Tham chiếu'!$B$52:$T$52,1))</f>
        <v>3</v>
      </c>
      <c r="AI467" s="9">
        <v>1</v>
      </c>
      <c r="AJ467" s="48">
        <f>INDEX(table5,MATCH($K467,'Tham chiếu'!$A$53:$A$61,1),MATCH(DS!$L467,'Tham chiếu'!$B$52:$T$52,1))</f>
        <v>3</v>
      </c>
      <c r="AK467" s="9"/>
      <c r="AL467" s="48"/>
      <c r="AM467" s="9"/>
      <c r="AN467" s="50"/>
      <c r="AO467" s="9"/>
      <c r="AP467" s="48"/>
      <c r="AQ467" s="48">
        <v>1</v>
      </c>
      <c r="AR467" s="77">
        <f>INDEX(table7,MATCH($K467,'Tham chiếu'!$A$78:$A$87,1),MATCH(DS!$L467,'Tham chiếu'!$B$77:$T$77,1))</f>
        <v>3</v>
      </c>
      <c r="AS467" s="9"/>
      <c r="AT467" s="48"/>
      <c r="AU467" s="57">
        <f t="shared" si="100"/>
        <v>1242000</v>
      </c>
      <c r="AV467" s="58">
        <v>2747000</v>
      </c>
      <c r="AW467" s="59" t="b">
        <f t="shared" si="91"/>
        <v>0</v>
      </c>
      <c r="AX467" s="1"/>
      <c r="AY467" s="1"/>
      <c r="AZ467" s="1"/>
      <c r="BA467" s="1"/>
      <c r="BB467" s="1"/>
      <c r="BC467" s="1"/>
    </row>
    <row r="468" spans="1:55" ht="27.6" customHeight="1" x14ac:dyDescent="0.25">
      <c r="A468" s="3">
        <v>463</v>
      </c>
      <c r="B468" s="9" t="s">
        <v>123</v>
      </c>
      <c r="C468" s="9" t="s">
        <v>957</v>
      </c>
      <c r="D468" s="9" t="s">
        <v>97</v>
      </c>
      <c r="E468" s="9" t="str">
        <f t="shared" si="96"/>
        <v>Lưu Kim Ngọc</v>
      </c>
      <c r="F468" s="9" t="b">
        <f t="shared" si="97"/>
        <v>0</v>
      </c>
      <c r="G468" s="9" t="s">
        <v>958</v>
      </c>
      <c r="H468" s="9" t="str">
        <f t="shared" si="98"/>
        <v>2015</v>
      </c>
      <c r="I468" s="9" t="s">
        <v>44</v>
      </c>
      <c r="J468" s="9" t="str">
        <f t="shared" si="99"/>
        <v>3CI10</v>
      </c>
      <c r="K468" s="48">
        <v>150</v>
      </c>
      <c r="L468" s="48">
        <v>45</v>
      </c>
      <c r="M468" s="9" t="s">
        <v>20</v>
      </c>
      <c r="N468" s="9"/>
      <c r="O468" s="9"/>
      <c r="P468" s="9" t="s">
        <v>630</v>
      </c>
      <c r="Q468" s="9"/>
      <c r="R468" s="9"/>
      <c r="S468" s="9" t="s">
        <v>959</v>
      </c>
      <c r="T468" s="9" t="s">
        <v>960</v>
      </c>
      <c r="U468" s="9" t="s">
        <v>961</v>
      </c>
      <c r="V468" s="30" t="s">
        <v>3995</v>
      </c>
      <c r="W468" s="9">
        <v>1</v>
      </c>
      <c r="X468" s="48">
        <f>INDEX(table1,MATCH($K468,'Tham chiếu'!$A$3:$A$13,1),MATCH(DS!$L468,'Tham chiếu'!$B$2:$M$2,1))</f>
        <v>65</v>
      </c>
      <c r="Y468" s="9">
        <v>1</v>
      </c>
      <c r="Z468" s="48">
        <f>INDEX(table1,MATCH($K468,'Tham chiếu'!$A$3:$A$13,1),MATCH(DS!$L468,'Tham chiếu'!$B$2:$M$2,1))</f>
        <v>65</v>
      </c>
      <c r="AA468" s="9"/>
      <c r="AB468" s="50"/>
      <c r="AC468" s="9">
        <v>1</v>
      </c>
      <c r="AD468" s="73" t="str">
        <f>INDEX(table4,MATCH($K468,'Tham chiếu'!$A$41:$A$49,1),MATCH(DS!$L468,'Tham chiếu'!$B$40:$T$40,1))</f>
        <v>5C</v>
      </c>
      <c r="AE468" s="9"/>
      <c r="AF468" s="74"/>
      <c r="AG468" s="9">
        <v>1</v>
      </c>
      <c r="AH468" s="48">
        <f>INDEX(table5,MATCH($K468,'Tham chiếu'!$A$53:$A$61,1),MATCH(DS!$L468,'Tham chiếu'!$B$52:$T$52,1))</f>
        <v>6</v>
      </c>
      <c r="AI468" s="9">
        <v>1</v>
      </c>
      <c r="AJ468" s="48">
        <f>INDEX(table5,MATCH($K468,'Tham chiếu'!$A$53:$A$61,1),MATCH(DS!$L468,'Tham chiếu'!$B$52:$T$52,1))</f>
        <v>6</v>
      </c>
      <c r="AK468" s="9"/>
      <c r="AL468" s="48"/>
      <c r="AM468" s="9"/>
      <c r="AN468" s="50"/>
      <c r="AO468" s="9"/>
      <c r="AP468" s="48"/>
      <c r="AQ468" s="48">
        <v>1</v>
      </c>
      <c r="AR468" s="77">
        <f>INDEX(table7,MATCH($K468,'Tham chiếu'!$A$78:$A$87,1),MATCH(DS!$L468,'Tham chiếu'!$B$77:$T$77,1))</f>
        <v>6</v>
      </c>
      <c r="AS468" s="9"/>
      <c r="AT468" s="48"/>
      <c r="AU468" s="57">
        <f t="shared" si="100"/>
        <v>1242000</v>
      </c>
      <c r="AV468" s="58">
        <v>2813000</v>
      </c>
      <c r="AW468" s="59" t="b">
        <f t="shared" si="91"/>
        <v>0</v>
      </c>
      <c r="AX468" s="1"/>
      <c r="AY468" s="1"/>
      <c r="AZ468" s="1"/>
      <c r="BA468" s="1"/>
      <c r="BB468" s="1"/>
      <c r="BC468" s="1"/>
    </row>
    <row r="469" spans="1:55" ht="27.6" customHeight="1" x14ac:dyDescent="0.25">
      <c r="A469" s="3">
        <v>464</v>
      </c>
      <c r="B469" s="9" t="s">
        <v>123</v>
      </c>
      <c r="C469" s="9" t="s">
        <v>2485</v>
      </c>
      <c r="D469" s="9" t="s">
        <v>58</v>
      </c>
      <c r="E469" s="9" t="str">
        <f t="shared" si="96"/>
        <v>An Khải Nguyên</v>
      </c>
      <c r="F469" s="9" t="b">
        <f t="shared" si="97"/>
        <v>0</v>
      </c>
      <c r="G469" s="9" t="s">
        <v>2487</v>
      </c>
      <c r="H469" s="9" t="str">
        <f t="shared" si="98"/>
        <v>2015</v>
      </c>
      <c r="I469" s="9" t="s">
        <v>18</v>
      </c>
      <c r="J469" s="9" t="str">
        <f t="shared" si="99"/>
        <v>3CI10</v>
      </c>
      <c r="K469" s="9">
        <v>140</v>
      </c>
      <c r="L469" s="9">
        <v>28</v>
      </c>
      <c r="M469" s="9" t="s">
        <v>20</v>
      </c>
      <c r="N469" s="9"/>
      <c r="O469" s="9"/>
      <c r="P469" s="9" t="s">
        <v>630</v>
      </c>
      <c r="Q469" s="9"/>
      <c r="R469" s="9"/>
      <c r="S469" s="9" t="s">
        <v>2754</v>
      </c>
      <c r="T469" s="9" t="s">
        <v>2755</v>
      </c>
      <c r="U469" s="9" t="s">
        <v>2756</v>
      </c>
      <c r="V469" s="30" t="s">
        <v>4002</v>
      </c>
      <c r="W469" s="48">
        <v>1</v>
      </c>
      <c r="X469" s="48">
        <f>INDEX(table1,MATCH($K469,'Tham chiếu'!$A$3:$A$13,1),MATCH(DS!$L469,'Tham chiếu'!$B$2:$M$2,1))</f>
        <v>60</v>
      </c>
      <c r="Y469" s="49">
        <v>1</v>
      </c>
      <c r="Z469" s="48">
        <f>INDEX(table1,MATCH($K469,'Tham chiếu'!$A$3:$A$13,1),MATCH(DS!$L469,'Tham chiếu'!$B$2:$M$2,1))</f>
        <v>60</v>
      </c>
      <c r="AA469" s="50">
        <v>1</v>
      </c>
      <c r="AB469" s="50">
        <f>INDEX(table2,MATCH($K469,'Tham chiếu'!$A$17:$A$25,1),MATCH(DS!$L469,'Tham chiếu'!$B$16:$S$16,1))</f>
        <v>4</v>
      </c>
      <c r="AC469" s="53"/>
      <c r="AD469" s="73">
        <f>INDEX(table4,MATCH($K469,'Tham chiếu'!$A$41:$A$49,1),MATCH(DS!$L469,'Tham chiếu'!$B$40:$T$40,1))</f>
        <v>4</v>
      </c>
      <c r="AE469" s="54"/>
      <c r="AF469" s="74"/>
      <c r="AG469" s="48"/>
      <c r="AH469" s="48">
        <f>INDEX(table5,MATCH($K469,'Tham chiếu'!$A$53:$A$61,1),MATCH(DS!$L469,'Tham chiếu'!$B$52:$T$52,1))</f>
        <v>4</v>
      </c>
      <c r="AI469" s="49">
        <v>1</v>
      </c>
      <c r="AJ469" s="48">
        <f>INDEX(table5,MATCH($K469,'Tham chiếu'!$A$53:$A$61,1),MATCH(DS!$L469,'Tham chiếu'!$B$52:$T$52,1))</f>
        <v>4</v>
      </c>
      <c r="AK469" s="53"/>
      <c r="AL469" s="48">
        <f>INDEX(table5,MATCH($K469,'Tham chiếu'!$A$53:$A$61,1),MATCH(DS!$L469,'Tham chiếu'!$B$52:$T$52,1))</f>
        <v>4</v>
      </c>
      <c r="AM469" s="50"/>
      <c r="AN469" s="50">
        <f>INDEX(table2,MATCH($K469,'Tham chiếu'!$A$17:$A$25,1),MATCH(DS!$L469,'Tham chiếu'!$B$16:$S$16,1))</f>
        <v>4</v>
      </c>
      <c r="AO469" s="54"/>
      <c r="AP469" s="48">
        <f>INDEX(table3,MATCH($K469,'Tham chiếu'!$A$29:$A$37,1),MATCH(DS!$L469,'Tham chiếu'!$B$28:$T$28,1))</f>
        <v>4</v>
      </c>
      <c r="AQ469" s="48"/>
      <c r="AR469" s="77">
        <f>INDEX(table7,MATCH($K469,'Tham chiếu'!$A$78:$A$87,1),MATCH(DS!$L469,'Tham chiếu'!$B$77:$T$77,1))</f>
        <v>3</v>
      </c>
      <c r="AS469" s="49"/>
      <c r="AT469" s="48"/>
      <c r="AU469" s="57">
        <f t="shared" si="100"/>
        <v>862000</v>
      </c>
      <c r="AV469" s="58">
        <v>1451000</v>
      </c>
      <c r="AW469" s="59" t="b">
        <f t="shared" si="91"/>
        <v>0</v>
      </c>
      <c r="AX469" s="1"/>
      <c r="AY469" s="1"/>
      <c r="AZ469" s="1"/>
      <c r="BA469" s="1"/>
      <c r="BB469" s="1"/>
      <c r="BC469" s="1"/>
    </row>
    <row r="470" spans="1:55" ht="27.6" customHeight="1" x14ac:dyDescent="0.25">
      <c r="A470" s="3">
        <v>465</v>
      </c>
      <c r="B470" s="9" t="s">
        <v>3680</v>
      </c>
      <c r="C470" s="9" t="s">
        <v>3499</v>
      </c>
      <c r="D470" s="9" t="s">
        <v>2208</v>
      </c>
      <c r="E470" s="9" t="str">
        <f t="shared" si="96"/>
        <v>NGUYỄN KHÁNH VINH</v>
      </c>
      <c r="F470" s="9" t="b">
        <f t="shared" si="97"/>
        <v>0</v>
      </c>
      <c r="G470" s="9" t="s">
        <v>3500</v>
      </c>
      <c r="H470" s="9"/>
      <c r="I470" s="9" t="s">
        <v>18</v>
      </c>
      <c r="J470" s="9" t="str">
        <f t="shared" si="99"/>
        <v>3CI10</v>
      </c>
      <c r="K470" s="9">
        <v>140</v>
      </c>
      <c r="L470" s="9">
        <v>45</v>
      </c>
      <c r="M470" s="9" t="s">
        <v>20</v>
      </c>
      <c r="N470" s="9"/>
      <c r="O470" s="9"/>
      <c r="P470" s="9" t="s">
        <v>630</v>
      </c>
      <c r="Q470" s="9"/>
      <c r="R470" s="9"/>
      <c r="S470" s="9" t="s">
        <v>3501</v>
      </c>
      <c r="T470" s="9" t="s">
        <v>3502</v>
      </c>
      <c r="U470" s="9" t="s">
        <v>3503</v>
      </c>
      <c r="V470" s="30" t="s">
        <v>4308</v>
      </c>
      <c r="W470" s="48">
        <v>2</v>
      </c>
      <c r="X470" s="48">
        <f>INDEX(table1,MATCH($K47,'Tham chiếu'!$A$3:$A$13,1),MATCH(DS!$L47,'Tham chiếu'!$B$2:$M$2,1))</f>
        <v>55</v>
      </c>
      <c r="Y470" s="49">
        <v>1</v>
      </c>
      <c r="Z470" s="48">
        <f>INDEX(table1,MATCH($K470,'Tham chiếu'!$A$3:$A$13,1),MATCH(DS!$L470,'Tham chiếu'!$B$2:$M$2,1))</f>
        <v>62</v>
      </c>
      <c r="AA470" s="50">
        <v>2</v>
      </c>
      <c r="AB470" s="50" t="str">
        <f>INDEX(table2,MATCH($K470,'Tham chiếu'!$A$17:$A$25,1),MATCH(DS!$L470,'Tham chiếu'!$B$16:$S$16,1))</f>
        <v>5C</v>
      </c>
      <c r="AC470" s="53"/>
      <c r="AD470" s="73" t="str">
        <f>INDEX(table4,MATCH($K470,'Tham chiếu'!$A$41:$A$49,1),MATCH(DS!$L470,'Tham chiếu'!$B$40:$T$40,1))</f>
        <v>5C</v>
      </c>
      <c r="AE470" s="54">
        <v>1</v>
      </c>
      <c r="AF470" s="74" t="str">
        <f>INDEX(table3,MATCH($K470,'Tham chiếu'!$A$29:$A$37,1),MATCH(DS!$L470,'Tham chiếu'!$B$28:$T$28,1))</f>
        <v>5C</v>
      </c>
      <c r="AG470" s="48">
        <v>1</v>
      </c>
      <c r="AH470" s="48">
        <f>INDEX(table5,MATCH($K470,'Tham chiếu'!$A$53:$A$61,1),MATCH(DS!$L470,'Tham chiếu'!$B$52:$T$52,1))</f>
        <v>6</v>
      </c>
      <c r="AI470" s="49">
        <v>1</v>
      </c>
      <c r="AJ470" s="48">
        <f>INDEX(table5,MATCH($K470,'Tham chiếu'!$A$53:$A$61,1),MATCH(DS!$L470,'Tham chiếu'!$B$52:$T$52,1))</f>
        <v>6</v>
      </c>
      <c r="AK470" s="50">
        <v>1</v>
      </c>
      <c r="AL470" s="48">
        <f>INDEX(table5,MATCH($K470,'Tham chiếu'!$A$53:$A$61,1),MATCH(DS!$L470,'Tham chiếu'!$B$52:$T$52,1))</f>
        <v>6</v>
      </c>
      <c r="AM470" s="53">
        <v>1</v>
      </c>
      <c r="AN470" s="50" t="str">
        <f>INDEX(table2,MATCH($K470,'Tham chiếu'!$A$17:$A$25,1),MATCH(DS!$L470,'Tham chiếu'!$B$16:$S$16,1))</f>
        <v>5C</v>
      </c>
      <c r="AO470" s="54">
        <v>1</v>
      </c>
      <c r="AP470" s="48" t="str">
        <f>INDEX(table3,MATCH($K470,'Tham chiếu'!$A$29:$A$37,1),MATCH(DS!$L470,'Tham chiếu'!$B$28:$T$28,1))</f>
        <v>5C</v>
      </c>
      <c r="AQ470" s="48">
        <v>2</v>
      </c>
      <c r="AR470" s="77">
        <f>INDEX(table7,MATCH($K470,'Tham chiếu'!$A$78:$A$87,1),MATCH(DS!$L470,'Tham chiếu'!$B$77:$T$77,1))</f>
        <v>5</v>
      </c>
      <c r="AS470" s="49">
        <v>1</v>
      </c>
      <c r="AT470" s="48">
        <f>INDEX(table6,MATCH($K470,'Tham chiếu'!$A$65:$A$74,1),MATCH(DS!$L470,'Tham chiếu'!$B$64:$T$64,1))</f>
        <v>6</v>
      </c>
      <c r="AU470" s="57">
        <f t="shared" si="100"/>
        <v>3110000</v>
      </c>
      <c r="AV470" s="58">
        <v>1469000</v>
      </c>
      <c r="AW470" s="59" t="b">
        <f t="shared" si="91"/>
        <v>0</v>
      </c>
      <c r="AX470" s="1"/>
      <c r="AY470" s="1"/>
      <c r="AZ470" s="1"/>
      <c r="BA470" s="1"/>
      <c r="BB470" s="1"/>
      <c r="BC470" s="1"/>
    </row>
    <row r="471" spans="1:55" ht="27.6" customHeight="1" x14ac:dyDescent="0.25">
      <c r="A471" s="3">
        <v>466</v>
      </c>
      <c r="B471" s="9" t="s">
        <v>2364</v>
      </c>
      <c r="C471" s="9" t="s">
        <v>3625</v>
      </c>
      <c r="D471" s="9" t="s">
        <v>166</v>
      </c>
      <c r="E471" s="9" t="str">
        <f t="shared" si="96"/>
        <v>Lê Vy Anh</v>
      </c>
      <c r="F471" s="9" t="b">
        <f t="shared" si="97"/>
        <v>0</v>
      </c>
      <c r="G471" s="9" t="s">
        <v>3626</v>
      </c>
      <c r="H471" s="9"/>
      <c r="I471" s="9" t="s">
        <v>44</v>
      </c>
      <c r="J471" s="9" t="str">
        <f t="shared" si="99"/>
        <v>3CI2</v>
      </c>
      <c r="K471" s="9">
        <v>130</v>
      </c>
      <c r="L471" s="9">
        <v>27</v>
      </c>
      <c r="M471" s="9" t="s">
        <v>20</v>
      </c>
      <c r="N471" s="9"/>
      <c r="O471" s="9"/>
      <c r="P471" s="9" t="s">
        <v>939</v>
      </c>
      <c r="Q471" s="9"/>
      <c r="R471" s="9"/>
      <c r="S471" s="9" t="s">
        <v>327</v>
      </c>
      <c r="T471" s="9" t="s">
        <v>3627</v>
      </c>
      <c r="U471" s="9" t="s">
        <v>3628</v>
      </c>
      <c r="V471" s="30" t="s">
        <v>4271</v>
      </c>
      <c r="W471" s="48">
        <v>2</v>
      </c>
      <c r="X471" s="48">
        <f>INDEX(table1,MATCH($K471,'Tham chiếu'!$A$3:$A$13,1),MATCH(DS!$L471,'Tham chiếu'!$B$2:$M$2,1))</f>
        <v>55</v>
      </c>
      <c r="Y471" s="49">
        <v>2</v>
      </c>
      <c r="Z471" s="48">
        <f>INDEX(table1,MATCH($K471,'Tham chiếu'!$A$3:$A$13,1),MATCH(DS!$L471,'Tham chiếu'!$B$2:$M$2,1))</f>
        <v>55</v>
      </c>
      <c r="AA471" s="50"/>
      <c r="AB471" s="50"/>
      <c r="AC471" s="53">
        <v>4</v>
      </c>
      <c r="AD471" s="73" t="str">
        <f>INDEX(table4,MATCH($K471,'Tham chiếu'!$A$41:$A$49,1),MATCH(DS!$L471,'Tham chiếu'!$B$40:$T$40,1))</f>
        <v>3A</v>
      </c>
      <c r="AE471" s="54">
        <v>1</v>
      </c>
      <c r="AF471" s="74" t="str">
        <f>INDEX(table3,MATCH($K471,'Tham chiếu'!$A$29:$A$37,1),MATCH(DS!$L471,'Tham chiếu'!$B$28:$T$28,1))</f>
        <v>3A</v>
      </c>
      <c r="AG471" s="48">
        <v>2</v>
      </c>
      <c r="AH471" s="48">
        <f>INDEX(table5,MATCH($K471,'Tham chiếu'!$A$53:$A$61,1),MATCH(DS!$L471,'Tham chiếu'!$B$52:$T$52,1))</f>
        <v>3</v>
      </c>
      <c r="AI471" s="49">
        <v>4</v>
      </c>
      <c r="AJ471" s="48">
        <f>INDEX(table5,MATCH($K471,'Tham chiếu'!$A$53:$A$61,1),MATCH(DS!$L471,'Tham chiếu'!$B$52:$T$52,1))</f>
        <v>3</v>
      </c>
      <c r="AK471" s="50">
        <v>2</v>
      </c>
      <c r="AL471" s="48">
        <f>INDEX(table5,MATCH($K471,'Tham chiếu'!$A$53:$A$61,1),MATCH(DS!$L471,'Tham chiếu'!$B$52:$T$52,1))</f>
        <v>3</v>
      </c>
      <c r="AM471" s="53">
        <v>2</v>
      </c>
      <c r="AN471" s="50" t="str">
        <f>INDEX(table2,MATCH($K471,'Tham chiếu'!$A$17:$A$25,1),MATCH(DS!$L471,'Tham chiếu'!$B$16:$S$16,1))</f>
        <v>2C</v>
      </c>
      <c r="AO471" s="54">
        <v>2</v>
      </c>
      <c r="AP471" s="48" t="str">
        <f>INDEX(table3,MATCH($K471,'Tham chiếu'!$A$29:$A$37,1),MATCH(DS!$L471,'Tham chiếu'!$B$28:$T$28,1))</f>
        <v>3A</v>
      </c>
      <c r="AQ471" s="48">
        <v>1</v>
      </c>
      <c r="AR471" s="77">
        <f>INDEX(table7,MATCH($K471,'Tham chiếu'!$A$78:$A$87,1),MATCH(DS!$L471,'Tham chiếu'!$B$77:$T$77,1))</f>
        <v>3</v>
      </c>
      <c r="AS471" s="49">
        <v>1</v>
      </c>
      <c r="AT471" s="48">
        <f>INDEX(table6,MATCH($K471,'Tham chiếu'!$A$65:$A$74,1),MATCH(DS!$L471,'Tham chiếu'!$B$64:$T$64,1))</f>
        <v>3</v>
      </c>
      <c r="AU471" s="57">
        <f t="shared" si="100"/>
        <v>4383000</v>
      </c>
      <c r="AV471" s="58">
        <v>2684000</v>
      </c>
      <c r="AW471" s="59" t="b">
        <f t="shared" si="91"/>
        <v>0</v>
      </c>
      <c r="AX471" s="1"/>
      <c r="AY471" s="1"/>
      <c r="AZ471" s="1"/>
      <c r="BA471" s="1"/>
      <c r="BB471" s="1"/>
      <c r="BC471" s="1"/>
    </row>
    <row r="472" spans="1:55" ht="27.6" customHeight="1" x14ac:dyDescent="0.25">
      <c r="A472" s="3">
        <v>467</v>
      </c>
      <c r="B472" s="9" t="s">
        <v>123</v>
      </c>
      <c r="C472" s="9" t="s">
        <v>550</v>
      </c>
      <c r="D472" s="9" t="s">
        <v>358</v>
      </c>
      <c r="E472" s="9" t="str">
        <f t="shared" si="96"/>
        <v>Nguyễn Nhật Ánh</v>
      </c>
      <c r="F472" s="9" t="b">
        <f t="shared" si="97"/>
        <v>0</v>
      </c>
      <c r="G472" s="9" t="s">
        <v>2488</v>
      </c>
      <c r="H472" s="9" t="str">
        <f>RIGHT(G472,4)</f>
        <v>2015</v>
      </c>
      <c r="I472" s="9" t="s">
        <v>44</v>
      </c>
      <c r="J472" s="9" t="str">
        <f t="shared" si="99"/>
        <v>3CI2</v>
      </c>
      <c r="K472" s="9">
        <v>133</v>
      </c>
      <c r="L472" s="9">
        <v>33</v>
      </c>
      <c r="M472" s="9" t="s">
        <v>20</v>
      </c>
      <c r="N472" s="9"/>
      <c r="O472" s="9"/>
      <c r="P472" s="9" t="s">
        <v>939</v>
      </c>
      <c r="Q472" s="9"/>
      <c r="R472" s="9"/>
      <c r="S472" s="9" t="s">
        <v>2968</v>
      </c>
      <c r="T472" s="9" t="s">
        <v>2969</v>
      </c>
      <c r="U472" s="9" t="s">
        <v>2970</v>
      </c>
      <c r="V472" s="30" t="s">
        <v>4004</v>
      </c>
      <c r="W472" s="48">
        <v>1</v>
      </c>
      <c r="X472" s="48">
        <f>INDEX(table1,MATCH($K472,'Tham chiếu'!$A$3:$A$13,1),MATCH(DS!$L472,'Tham chiếu'!$B$2:$M$2,1))</f>
        <v>60</v>
      </c>
      <c r="Y472" s="49"/>
      <c r="Z472" s="48"/>
      <c r="AA472" s="50"/>
      <c r="AB472" s="50"/>
      <c r="AC472" s="53">
        <v>2</v>
      </c>
      <c r="AD472" s="73" t="str">
        <f>INDEX(table4,MATCH($K472,'Tham chiếu'!$A$41:$A$49,1),MATCH(DS!$L472,'Tham chiếu'!$B$40:$T$40,1))</f>
        <v>3C</v>
      </c>
      <c r="AE472" s="54"/>
      <c r="AF472" s="74"/>
      <c r="AG472" s="48">
        <v>2</v>
      </c>
      <c r="AH472" s="48">
        <f>INDEX(table5,MATCH($K472,'Tham chiếu'!$A$53:$A$61,1),MATCH(DS!$L472,'Tham chiếu'!$B$52:$T$52,1))</f>
        <v>4</v>
      </c>
      <c r="AI472" s="49">
        <v>1</v>
      </c>
      <c r="AJ472" s="48">
        <f>INDEX(table5,MATCH($K472,'Tham chiếu'!$A$53:$A$61,1),MATCH(DS!$L472,'Tham chiếu'!$B$52:$T$52,1))</f>
        <v>4</v>
      </c>
      <c r="AK472" s="53"/>
      <c r="AL472" s="48"/>
      <c r="AM472" s="50"/>
      <c r="AN472" s="50"/>
      <c r="AO472" s="54"/>
      <c r="AP472" s="48"/>
      <c r="AQ472" s="48">
        <v>1</v>
      </c>
      <c r="AR472" s="77">
        <f>INDEX(table7,MATCH($K472,'Tham chiếu'!$A$78:$A$87,1),MATCH(DS!$L472,'Tham chiếu'!$B$77:$T$77,1))</f>
        <v>3</v>
      </c>
      <c r="AS472" s="49"/>
      <c r="AT472" s="48"/>
      <c r="AU472" s="57">
        <f t="shared" si="100"/>
        <v>1420000</v>
      </c>
      <c r="AV472" s="58">
        <v>2320000</v>
      </c>
      <c r="AW472" s="59" t="b">
        <f t="shared" si="91"/>
        <v>0</v>
      </c>
      <c r="AX472" s="1"/>
      <c r="AY472" s="1"/>
      <c r="AZ472" s="1"/>
      <c r="BA472" s="1"/>
      <c r="BB472" s="1"/>
      <c r="BC472" s="1"/>
    </row>
    <row r="473" spans="1:55" ht="27.6" customHeight="1" x14ac:dyDescent="0.25">
      <c r="A473" s="3">
        <v>468</v>
      </c>
      <c r="B473" s="9" t="s">
        <v>2364</v>
      </c>
      <c r="C473" s="9" t="s">
        <v>3470</v>
      </c>
      <c r="D473" s="9" t="s">
        <v>506</v>
      </c>
      <c r="E473" s="9" t="str">
        <f t="shared" si="96"/>
        <v>Vũ Linh Chi</v>
      </c>
      <c r="F473" s="9" t="b">
        <f t="shared" si="97"/>
        <v>0</v>
      </c>
      <c r="G473" s="9" t="s">
        <v>2489</v>
      </c>
      <c r="H473" s="9"/>
      <c r="I473" s="9" t="s">
        <v>44</v>
      </c>
      <c r="J473" s="9" t="str">
        <f t="shared" si="99"/>
        <v>3CI2</v>
      </c>
      <c r="K473" s="9">
        <v>123</v>
      </c>
      <c r="L473" s="9">
        <v>23</v>
      </c>
      <c r="M473" s="9" t="s">
        <v>20</v>
      </c>
      <c r="N473" s="9"/>
      <c r="O473" s="9"/>
      <c r="P473" s="9" t="s">
        <v>939</v>
      </c>
      <c r="Q473" s="9"/>
      <c r="R473" s="9"/>
      <c r="S473" s="9" t="s">
        <v>3471</v>
      </c>
      <c r="T473" s="9" t="s">
        <v>3472</v>
      </c>
      <c r="U473" s="9" t="s">
        <v>3473</v>
      </c>
      <c r="V473" s="30" t="s">
        <v>4278</v>
      </c>
      <c r="W473" s="48">
        <v>1</v>
      </c>
      <c r="X473" s="48">
        <f>INDEX(table1,MATCH($K473,'Tham chiếu'!$A$3:$A$13,1),MATCH(DS!$L473,'Tham chiếu'!$B$2:$M$2,1))</f>
        <v>50</v>
      </c>
      <c r="Y473" s="49">
        <v>1</v>
      </c>
      <c r="Z473" s="48">
        <f>INDEX(table1,MATCH($K473,'Tham chiếu'!$A$3:$A$13,1),MATCH(DS!$L473,'Tham chiếu'!$B$2:$M$2,1))</f>
        <v>50</v>
      </c>
      <c r="AA473" s="50">
        <v>1</v>
      </c>
      <c r="AB473" s="50" t="str">
        <f>INDEX(table2,MATCH($K473,'Tham chiếu'!$A$17:$A$25,1),MATCH(DS!$L473,'Tham chiếu'!$B$16:$S$16,1))</f>
        <v>2A</v>
      </c>
      <c r="AC473" s="53">
        <v>2</v>
      </c>
      <c r="AD473" s="73" t="str">
        <f>INDEX(table4,MATCH($K473,'Tham chiếu'!$A$41:$A$49,1),MATCH(DS!$L473,'Tham chiếu'!$B$40:$T$40,1))</f>
        <v>2A</v>
      </c>
      <c r="AE473" s="54"/>
      <c r="AF473" s="74"/>
      <c r="AG473" s="48">
        <v>2</v>
      </c>
      <c r="AH473" s="48">
        <f>INDEX(table5,MATCH($K473,'Tham chiếu'!$A$53:$A$61,1),MATCH(DS!$L473,'Tham chiếu'!$B$52:$T$52,1))</f>
        <v>3</v>
      </c>
      <c r="AI473" s="49">
        <v>2</v>
      </c>
      <c r="AJ473" s="48">
        <f>INDEX(table5,MATCH($K473,'Tham chiếu'!$A$53:$A$61,1),MATCH(DS!$L473,'Tham chiếu'!$B$52:$T$52,1))</f>
        <v>3</v>
      </c>
      <c r="AK473" s="50">
        <v>1</v>
      </c>
      <c r="AL473" s="48">
        <f>INDEX(table5,MATCH($K473,'Tham chiếu'!$A$53:$A$61,1),MATCH(DS!$L473,'Tham chiếu'!$B$52:$T$52,1))</f>
        <v>3</v>
      </c>
      <c r="AM473" s="53">
        <v>1</v>
      </c>
      <c r="AN473" s="50" t="str">
        <f>INDEX(table2,MATCH($K473,'Tham chiếu'!$A$17:$A$25,1),MATCH(DS!$L473,'Tham chiếu'!$B$16:$S$16,1))</f>
        <v>2A</v>
      </c>
      <c r="AO473" s="54">
        <v>1</v>
      </c>
      <c r="AP473" s="48" t="str">
        <f>INDEX(table3,MATCH($K473,'Tham chiếu'!$A$29:$A$37,1),MATCH(DS!$L473,'Tham chiếu'!$B$28:$T$28,1))</f>
        <v>2A</v>
      </c>
      <c r="AQ473" s="48">
        <v>1</v>
      </c>
      <c r="AR473" s="77">
        <f>INDEX(table7,MATCH($K473,'Tham chiếu'!$A$78:$A$87,1),MATCH(DS!$L473,'Tham chiếu'!$B$77:$T$77,1))</f>
        <v>1</v>
      </c>
      <c r="AS473" s="49"/>
      <c r="AT473" s="48"/>
      <c r="AU473" s="57">
        <f t="shared" si="100"/>
        <v>2512000</v>
      </c>
      <c r="AV473" s="58">
        <v>503000</v>
      </c>
      <c r="AW473" s="59" t="b">
        <f t="shared" si="91"/>
        <v>0</v>
      </c>
      <c r="AX473" s="1"/>
      <c r="AY473" s="1"/>
      <c r="AZ473" s="1"/>
      <c r="BA473" s="1"/>
      <c r="BB473" s="1"/>
      <c r="BC473" s="1"/>
    </row>
    <row r="474" spans="1:55" ht="27.6" customHeight="1" x14ac:dyDescent="0.25">
      <c r="A474" s="3">
        <v>469</v>
      </c>
      <c r="B474" s="9" t="s">
        <v>4613</v>
      </c>
      <c r="C474" s="9" t="s">
        <v>1499</v>
      </c>
      <c r="D474" s="9" t="s">
        <v>2106</v>
      </c>
      <c r="E474" s="9" t="s">
        <v>4662</v>
      </c>
      <c r="F474" s="9"/>
      <c r="G474" s="9" t="s">
        <v>4663</v>
      </c>
      <c r="H474" s="9" t="s">
        <v>4623</v>
      </c>
      <c r="I474" s="9" t="s">
        <v>18</v>
      </c>
      <c r="J474" s="9" t="s">
        <v>939</v>
      </c>
      <c r="K474" s="9">
        <v>140</v>
      </c>
      <c r="L474" s="9">
        <v>36</v>
      </c>
      <c r="M474" s="9" t="s">
        <v>20</v>
      </c>
      <c r="N474" s="9"/>
      <c r="O474" s="9"/>
      <c r="P474" s="9" t="s">
        <v>939</v>
      </c>
      <c r="Q474" s="9"/>
      <c r="R474" s="9"/>
      <c r="S474" s="9" t="s">
        <v>4664</v>
      </c>
      <c r="T474" s="9" t="s">
        <v>4665</v>
      </c>
      <c r="U474" s="9" t="s">
        <v>4666</v>
      </c>
      <c r="V474" s="61" t="s">
        <v>4667</v>
      </c>
      <c r="W474" s="9">
        <v>1</v>
      </c>
      <c r="X474" s="48" t="str">
        <f>INDEX(table1,MATCH($K474,'Tham chiếu'!$A$3:$A$13,1),MATCH(DS!$L474,'Tham chiếu'!$B$2:$M$2,1))</f>
        <v>60A</v>
      </c>
      <c r="Y474" s="9">
        <v>2</v>
      </c>
      <c r="Z474" s="48" t="str">
        <f>INDEX(table1,MATCH($K474,'Tham chiếu'!$A$3:$A$13,1),MATCH(DS!$L474,'Tham chiếu'!$B$2:$M$2,1))</f>
        <v>60A</v>
      </c>
      <c r="AA474" s="9">
        <v>3</v>
      </c>
      <c r="AB474" s="50" t="str">
        <f>INDEX(table2,MATCH($K474,'Tham chiếu'!$A$17:$A$25,1),MATCH(DS!$L474,'Tham chiếu'!$B$16:$S$16,1))</f>
        <v>4A</v>
      </c>
      <c r="AC474" s="9"/>
      <c r="AD474" s="73">
        <f>INDEX(table4,MATCH($K474,'Tham chiếu'!$A$41:$A$49,1),MATCH(DS!$L474,'Tham chiếu'!$B$40:$T$40,1))</f>
        <v>5</v>
      </c>
      <c r="AE474" s="9">
        <v>2</v>
      </c>
      <c r="AF474" s="74" t="str">
        <f>INDEX(table3,MATCH($K474,'Tham chiếu'!$A$29:$A$37,1),MATCH(DS!$L474,'Tham chiếu'!$B$28:$T$28,1))</f>
        <v>4B</v>
      </c>
      <c r="AG474" s="9">
        <v>3</v>
      </c>
      <c r="AH474" s="48">
        <f>INDEX(table5,MATCH($K474,'Tham chiếu'!$A$53:$A$61,1),MATCH(DS!$L474,'Tham chiếu'!$B$52:$T$52,1))</f>
        <v>5</v>
      </c>
      <c r="AI474" s="9">
        <v>3</v>
      </c>
      <c r="AJ474" s="48">
        <f>INDEX(table5,MATCH($K474,'Tham chiếu'!$A$53:$A$61,1),MATCH(DS!$L474,'Tham chiếu'!$B$52:$T$52,1))</f>
        <v>5</v>
      </c>
      <c r="AK474" s="9">
        <v>1</v>
      </c>
      <c r="AL474" s="48">
        <f>INDEX(table5,MATCH($K474,'Tham chiếu'!$A$53:$A$61,1),MATCH(DS!$L474,'Tham chiếu'!$B$52:$T$52,1))</f>
        <v>5</v>
      </c>
      <c r="AM474" s="9">
        <v>1</v>
      </c>
      <c r="AN474" s="50" t="str">
        <f>INDEX(table2,MATCH($K474,'Tham chiếu'!$A$17:$A$25,1),MATCH(DS!$L474,'Tham chiếu'!$B$16:$S$16,1))</f>
        <v>4A</v>
      </c>
      <c r="AO474" s="9">
        <v>1</v>
      </c>
      <c r="AP474" s="48" t="str">
        <f>INDEX(table3,MATCH($K474,'Tham chiếu'!$A$29:$A$37,1),MATCH(DS!$L474,'Tham chiếu'!$B$28:$T$28,1))</f>
        <v>4B</v>
      </c>
      <c r="AQ474" s="9">
        <v>2</v>
      </c>
      <c r="AR474" s="77">
        <f>INDEX(table7,MATCH($K474,'Tham chiếu'!$A$78:$A$87,1),MATCH(DS!$L474,'Tham chiếu'!$B$77:$T$77,1))</f>
        <v>3</v>
      </c>
      <c r="AS474" s="9">
        <v>2</v>
      </c>
      <c r="AT474" s="48">
        <f>INDEX(table6,MATCH($K474,'Tham chiếu'!$A$65:$A$74,1),MATCH(DS!$L474,'Tham chiếu'!$B$64:$T$64,1))</f>
        <v>4</v>
      </c>
      <c r="AU474" s="57">
        <f t="shared" si="100"/>
        <v>4731000</v>
      </c>
      <c r="AV474" s="58">
        <v>793000</v>
      </c>
      <c r="AW474" s="59" t="b">
        <f t="shared" si="91"/>
        <v>0</v>
      </c>
      <c r="AX474" s="1"/>
      <c r="AY474" s="1"/>
      <c r="AZ474" s="1"/>
      <c r="BA474" s="1"/>
      <c r="BB474" s="1"/>
      <c r="BC474" s="1"/>
    </row>
    <row r="475" spans="1:55" ht="27.6" customHeight="1" x14ac:dyDescent="0.25">
      <c r="A475" s="3">
        <v>470</v>
      </c>
      <c r="B475" s="9" t="s">
        <v>123</v>
      </c>
      <c r="C475" s="9" t="s">
        <v>33</v>
      </c>
      <c r="D475" s="9" t="s">
        <v>319</v>
      </c>
      <c r="E475" s="9" t="str">
        <f>C475&amp;" "&amp;D475</f>
        <v>Nguyễn Đức Huy</v>
      </c>
      <c r="F475" s="9" t="b">
        <f>E475=E476</f>
        <v>0</v>
      </c>
      <c r="G475" s="9" t="s">
        <v>2489</v>
      </c>
      <c r="H475" s="9" t="str">
        <f>RIGHT(G475,4)</f>
        <v>2015</v>
      </c>
      <c r="I475" s="9" t="s">
        <v>18</v>
      </c>
      <c r="J475" s="9" t="str">
        <f>N475&amp;O475&amp;P475&amp;Q475&amp;R475</f>
        <v>3CI2</v>
      </c>
      <c r="K475" s="9">
        <v>144</v>
      </c>
      <c r="L475" s="9">
        <v>41</v>
      </c>
      <c r="M475" s="9" t="s">
        <v>20</v>
      </c>
      <c r="N475" s="9"/>
      <c r="O475" s="9"/>
      <c r="P475" s="9" t="s">
        <v>939</v>
      </c>
      <c r="Q475" s="9"/>
      <c r="R475" s="9"/>
      <c r="S475" s="9" t="s">
        <v>2971</v>
      </c>
      <c r="T475" s="9" t="s">
        <v>2972</v>
      </c>
      <c r="U475" s="9" t="s">
        <v>2973</v>
      </c>
      <c r="V475" s="30" t="s">
        <v>4005</v>
      </c>
      <c r="W475" s="48">
        <v>1</v>
      </c>
      <c r="X475" s="48">
        <f>INDEX(table1,MATCH($K475,'Tham chiếu'!$A$3:$A$13,1),MATCH(DS!$L475,'Tham chiếu'!$B$2:$M$2,1))</f>
        <v>62</v>
      </c>
      <c r="Y475" s="49">
        <v>1</v>
      </c>
      <c r="Z475" s="48">
        <f>INDEX(table1,MATCH($K475,'Tham chiếu'!$A$3:$A$13,1),MATCH(DS!$L475,'Tham chiếu'!$B$2:$M$2,1))</f>
        <v>62</v>
      </c>
      <c r="AA475" s="50">
        <v>1</v>
      </c>
      <c r="AB475" s="50" t="str">
        <f>INDEX(table2,MATCH($K475,'Tham chiếu'!$A$17:$A$25,1),MATCH(DS!$L475,'Tham chiếu'!$B$16:$S$16,1))</f>
        <v>4C</v>
      </c>
      <c r="AC475" s="53"/>
      <c r="AD475" s="73" t="str">
        <f>INDEX(table4,MATCH($K475,'Tham chiếu'!$A$41:$A$49,1),MATCH(DS!$L475,'Tham chiếu'!$B$40:$T$40,1))</f>
        <v>4C</v>
      </c>
      <c r="AE475" s="54">
        <v>1</v>
      </c>
      <c r="AF475" s="74" t="str">
        <f>INDEX(table3,MATCH($K475,'Tham chiếu'!$A$29:$A$37,1),MATCH(DS!$L475,'Tham chiếu'!$B$28:$T$28,1))</f>
        <v>4C</v>
      </c>
      <c r="AG475" s="48">
        <v>1</v>
      </c>
      <c r="AH475" s="48">
        <f>INDEX(table5,MATCH($K475,'Tham chiếu'!$A$53:$A$61,1),MATCH(DS!$L475,'Tham chiếu'!$B$52:$T$52,1))</f>
        <v>5</v>
      </c>
      <c r="AI475" s="49">
        <v>1</v>
      </c>
      <c r="AJ475" s="48">
        <f>INDEX(table5,MATCH($K475,'Tham chiếu'!$A$53:$A$61,1),MATCH(DS!$L475,'Tham chiếu'!$B$52:$T$52,1))</f>
        <v>5</v>
      </c>
      <c r="AK475" s="53"/>
      <c r="AL475" s="48">
        <f>INDEX(table5,MATCH($K475,'Tham chiếu'!$A$53:$A$61,1),MATCH(DS!$L475,'Tham chiếu'!$B$52:$T$52,1))</f>
        <v>5</v>
      </c>
      <c r="AM475" s="50"/>
      <c r="AN475" s="50" t="str">
        <f>INDEX(table2,MATCH($K475,'Tham chiếu'!$A$17:$A$25,1),MATCH(DS!$L475,'Tham chiếu'!$B$16:$S$16,1))</f>
        <v>4C</v>
      </c>
      <c r="AO475" s="54"/>
      <c r="AP475" s="48" t="str">
        <f>INDEX(table3,MATCH($K475,'Tham chiếu'!$A$29:$A$37,1),MATCH(DS!$L475,'Tham chiếu'!$B$28:$T$28,1))</f>
        <v>4C</v>
      </c>
      <c r="AQ475" s="48"/>
      <c r="AR475" s="77">
        <f>INDEX(table7,MATCH($K475,'Tham chiếu'!$A$78:$A$87,1),MATCH(DS!$L475,'Tham chiếu'!$B$77:$T$77,1))</f>
        <v>4</v>
      </c>
      <c r="AS475" s="49">
        <v>1</v>
      </c>
      <c r="AT475" s="48">
        <f>INDEX(table6,MATCH($K475,'Tham chiếu'!$A$65:$A$74,1),MATCH(DS!$L475,'Tham chiếu'!$B$64:$T$64,1))</f>
        <v>5</v>
      </c>
      <c r="AU475" s="57">
        <f t="shared" si="100"/>
        <v>1642000</v>
      </c>
      <c r="AV475" s="58">
        <v>1549000</v>
      </c>
      <c r="AW475" s="59" t="b">
        <f t="shared" si="91"/>
        <v>0</v>
      </c>
      <c r="AX475" s="1"/>
      <c r="AY475" s="1"/>
      <c r="AZ475" s="1"/>
      <c r="BA475" s="1"/>
      <c r="BB475" s="1"/>
      <c r="BC475" s="1"/>
    </row>
    <row r="476" spans="1:55" ht="27.6" customHeight="1" x14ac:dyDescent="0.25">
      <c r="A476" s="3">
        <v>471</v>
      </c>
      <c r="B476" s="9" t="s">
        <v>123</v>
      </c>
      <c r="C476" s="9" t="s">
        <v>652</v>
      </c>
      <c r="D476" s="9" t="s">
        <v>319</v>
      </c>
      <c r="E476" s="9" t="str">
        <f>C476&amp;" "&amp;D476</f>
        <v>Nguyễn Tường Huy</v>
      </c>
      <c r="F476" s="9" t="b">
        <f>E476=E477</f>
        <v>0</v>
      </c>
      <c r="G476" s="9" t="s">
        <v>2490</v>
      </c>
      <c r="H476" s="9" t="str">
        <f>RIGHT(G476,4)</f>
        <v>2015</v>
      </c>
      <c r="I476" s="9" t="s">
        <v>18</v>
      </c>
      <c r="J476" s="9" t="str">
        <f>N476&amp;O476&amp;P476&amp;Q476&amp;R476</f>
        <v>3CI2</v>
      </c>
      <c r="K476" s="9">
        <v>137</v>
      </c>
      <c r="L476" s="9">
        <v>37</v>
      </c>
      <c r="M476" s="9" t="s">
        <v>20</v>
      </c>
      <c r="N476" s="9"/>
      <c r="O476" s="9"/>
      <c r="P476" s="9" t="s">
        <v>939</v>
      </c>
      <c r="Q476" s="9"/>
      <c r="R476" s="9"/>
      <c r="S476" s="9" t="s">
        <v>2572</v>
      </c>
      <c r="T476" s="9" t="s">
        <v>2573</v>
      </c>
      <c r="U476" s="9" t="s">
        <v>2574</v>
      </c>
      <c r="V476" s="30" t="s">
        <v>4006</v>
      </c>
      <c r="W476" s="48"/>
      <c r="X476" s="48"/>
      <c r="Y476" s="49">
        <v>1</v>
      </c>
      <c r="Z476" s="48">
        <f>INDEX(table1,MATCH($K476,'Tham chiếu'!$A$3:$A$13,1),MATCH(DS!$L476,'Tham chiếu'!$B$2:$M$2,1))</f>
        <v>60</v>
      </c>
      <c r="AA476" s="50">
        <v>2</v>
      </c>
      <c r="AB476" s="50" t="str">
        <f>INDEX(table2,MATCH($K476,'Tham chiếu'!$A$17:$A$25,1),MATCH(DS!$L476,'Tham chiếu'!$B$16:$S$16,1))</f>
        <v>4B</v>
      </c>
      <c r="AC476" s="53"/>
      <c r="AD476" s="73" t="str">
        <f>INDEX(table4,MATCH($K476,'Tham chiếu'!$A$41:$A$49,1),MATCH(DS!$L476,'Tham chiếu'!$B$40:$T$40,1))</f>
        <v>4B</v>
      </c>
      <c r="AE476" s="54">
        <v>2</v>
      </c>
      <c r="AF476" s="74" t="str">
        <f>INDEX(table3,MATCH($K476,'Tham chiếu'!$A$29:$A$37,1),MATCH(DS!$L476,'Tham chiếu'!$B$28:$T$28,1))</f>
        <v>4A</v>
      </c>
      <c r="AG476" s="48"/>
      <c r="AH476" s="48">
        <f>INDEX(table5,MATCH($K476,'Tham chiếu'!$A$53:$A$61,1),MATCH(DS!$L476,'Tham chiếu'!$B$52:$T$52,1))</f>
        <v>5</v>
      </c>
      <c r="AI476" s="49">
        <v>1</v>
      </c>
      <c r="AJ476" s="48">
        <f>INDEX(table5,MATCH($K476,'Tham chiếu'!$A$53:$A$61,1),MATCH(DS!$L476,'Tham chiếu'!$B$52:$T$52,1))</f>
        <v>5</v>
      </c>
      <c r="AK476" s="53"/>
      <c r="AL476" s="48">
        <f>INDEX(table5,MATCH($K476,'Tham chiếu'!$A$53:$A$61,1),MATCH(DS!$L476,'Tham chiếu'!$B$52:$T$52,1))</f>
        <v>5</v>
      </c>
      <c r="AM476" s="50">
        <v>1</v>
      </c>
      <c r="AN476" s="50" t="str">
        <f>INDEX(table2,MATCH($K476,'Tham chiếu'!$A$17:$A$25,1),MATCH(DS!$L476,'Tham chiếu'!$B$16:$S$16,1))</f>
        <v>4B</v>
      </c>
      <c r="AO476" s="54"/>
      <c r="AP476" s="48" t="str">
        <f>INDEX(table3,MATCH($K476,'Tham chiếu'!$A$29:$A$37,1),MATCH(DS!$L476,'Tham chiếu'!$B$28:$T$28,1))</f>
        <v>4A</v>
      </c>
      <c r="AQ476" s="48"/>
      <c r="AR476" s="77">
        <f>INDEX(table7,MATCH($K476,'Tham chiếu'!$A$78:$A$87,1),MATCH(DS!$L476,'Tham chiếu'!$B$77:$T$77,1))</f>
        <v>3</v>
      </c>
      <c r="AS476" s="49"/>
      <c r="AT476" s="48"/>
      <c r="AU476" s="57">
        <f t="shared" si="100"/>
        <v>1540000</v>
      </c>
      <c r="AV476" s="58">
        <v>1589000</v>
      </c>
      <c r="AW476" s="59" t="b">
        <f t="shared" si="91"/>
        <v>0</v>
      </c>
      <c r="AX476" s="1"/>
      <c r="AY476" s="1"/>
      <c r="AZ476" s="1"/>
      <c r="BA476" s="1"/>
      <c r="BB476" s="1"/>
      <c r="BC476" s="1"/>
    </row>
    <row r="477" spans="1:55" ht="27.6" customHeight="1" x14ac:dyDescent="0.25">
      <c r="A477" s="3">
        <v>472</v>
      </c>
      <c r="B477" s="56" t="s">
        <v>123</v>
      </c>
      <c r="C477" s="9" t="s">
        <v>1391</v>
      </c>
      <c r="D477" s="9" t="s">
        <v>962</v>
      </c>
      <c r="E477" s="9" t="str">
        <f>C477&amp;" "&amp;D477</f>
        <v>Trần Hoàng Mai Khanh</v>
      </c>
      <c r="F477" s="9" t="b">
        <f>E477=E478</f>
        <v>0</v>
      </c>
      <c r="G477" s="9" t="s">
        <v>1392</v>
      </c>
      <c r="H477" s="9" t="str">
        <f>RIGHT(G477,4)</f>
        <v>2015</v>
      </c>
      <c r="I477" s="9" t="s">
        <v>44</v>
      </c>
      <c r="J477" s="9" t="str">
        <f>N477&amp;O477&amp;P477&amp;Q477&amp;R477</f>
        <v>3CI2</v>
      </c>
      <c r="K477" s="48">
        <v>132</v>
      </c>
      <c r="L477" s="48">
        <v>38</v>
      </c>
      <c r="M477" s="9" t="s">
        <v>20</v>
      </c>
      <c r="N477" s="9"/>
      <c r="O477" s="9"/>
      <c r="P477" s="9" t="s">
        <v>939</v>
      </c>
      <c r="Q477" s="9"/>
      <c r="R477" s="9"/>
      <c r="S477" s="9" t="s">
        <v>1393</v>
      </c>
      <c r="T477" s="9" t="s">
        <v>1394</v>
      </c>
      <c r="U477" s="9" t="s">
        <v>1395</v>
      </c>
      <c r="V477" s="30" t="s">
        <v>4007</v>
      </c>
      <c r="W477" s="9"/>
      <c r="X477" s="48"/>
      <c r="Y477" s="9">
        <v>1</v>
      </c>
      <c r="Z477" s="48">
        <f>INDEX(table1,MATCH($K477,'Tham chiếu'!$A$3:$A$13,1),MATCH(DS!$L477,'Tham chiếu'!$B$2:$M$2,1))</f>
        <v>60</v>
      </c>
      <c r="AA477" s="9">
        <v>1</v>
      </c>
      <c r="AB477" s="50" t="str">
        <f>INDEX(table2,MATCH($K477,'Tham chiếu'!$A$17:$A$25,1),MATCH(DS!$L477,'Tham chiếu'!$B$16:$S$16,1))</f>
        <v>4C</v>
      </c>
      <c r="AC477" s="9">
        <v>3</v>
      </c>
      <c r="AD477" s="73" t="str">
        <f>INDEX(table4,MATCH($K477,'Tham chiếu'!$A$41:$A$49,1),MATCH(DS!$L477,'Tham chiếu'!$B$40:$T$40,1))</f>
        <v>4B</v>
      </c>
      <c r="AE477" s="9">
        <v>2</v>
      </c>
      <c r="AF477" s="74" t="str">
        <f>INDEX(table3,MATCH($K477,'Tham chiếu'!$A$29:$A$37,1),MATCH(DS!$L477,'Tham chiếu'!$B$28:$T$28,1))</f>
        <v>4B</v>
      </c>
      <c r="AG477" s="9">
        <v>1</v>
      </c>
      <c r="AH477" s="48">
        <f>INDEX(table5,MATCH($K477,'Tham chiếu'!$A$53:$A$61,1),MATCH(DS!$L477,'Tham chiếu'!$B$52:$T$52,1))</f>
        <v>5</v>
      </c>
      <c r="AI477" s="9">
        <v>2</v>
      </c>
      <c r="AJ477" s="48">
        <f>INDEX(table5,MATCH($K477,'Tham chiếu'!$A$53:$A$61,1),MATCH(DS!$L477,'Tham chiếu'!$B$52:$T$52,1))</f>
        <v>5</v>
      </c>
      <c r="AK477" s="9">
        <v>2</v>
      </c>
      <c r="AL477" s="48">
        <f>INDEX(table5,MATCH($K477,'Tham chiếu'!$A$53:$A$61,1),MATCH(DS!$L477,'Tham chiếu'!$B$52:$T$52,1))</f>
        <v>5</v>
      </c>
      <c r="AM477" s="9">
        <v>1</v>
      </c>
      <c r="AN477" s="50" t="str">
        <f>INDEX(table2,MATCH($K477,'Tham chiếu'!$A$17:$A$25,1),MATCH(DS!$L477,'Tham chiếu'!$B$16:$S$16,1))</f>
        <v>4C</v>
      </c>
      <c r="AO477" s="9">
        <v>1</v>
      </c>
      <c r="AP477" s="48" t="str">
        <f>INDEX(table3,MATCH($K477,'Tham chiếu'!$A$29:$A$37,1),MATCH(DS!$L477,'Tham chiếu'!$B$28:$T$28,1))</f>
        <v>4B</v>
      </c>
      <c r="AQ477" s="48">
        <v>1</v>
      </c>
      <c r="AR477" s="77">
        <f>INDEX(table7,MATCH($K477,'Tham chiếu'!$A$78:$A$87,1),MATCH(DS!$L477,'Tham chiếu'!$B$77:$T$77,1))</f>
        <v>4</v>
      </c>
      <c r="AS477" s="9">
        <v>1</v>
      </c>
      <c r="AT477" s="48">
        <f>INDEX(table6,MATCH($K477,'Tham chiếu'!$A$65:$A$74,1),MATCH(DS!$L477,'Tham chiếu'!$B$64:$T$64,1))</f>
        <v>5</v>
      </c>
      <c r="AU477" s="57">
        <f t="shared" si="100"/>
        <v>3240000</v>
      </c>
      <c r="AV477" s="58">
        <v>2352000</v>
      </c>
      <c r="AW477" s="59" t="b">
        <f t="shared" si="91"/>
        <v>0</v>
      </c>
      <c r="AX477" s="1"/>
      <c r="AY477" s="1"/>
      <c r="AZ477" s="1"/>
      <c r="BA477" s="1"/>
      <c r="BB477" s="1"/>
      <c r="BC477" s="1"/>
    </row>
    <row r="478" spans="1:55" ht="27.6" customHeight="1" x14ac:dyDescent="0.25">
      <c r="A478" s="3">
        <v>473</v>
      </c>
      <c r="B478" s="9" t="s">
        <v>2364</v>
      </c>
      <c r="C478" s="9" t="s">
        <v>3487</v>
      </c>
      <c r="D478" s="9" t="s">
        <v>34</v>
      </c>
      <c r="E478" s="9" t="str">
        <f>C478&amp;" "&amp;D478</f>
        <v>Lê Huy Minh</v>
      </c>
      <c r="F478" s="9" t="b">
        <f>E478=E479</f>
        <v>0</v>
      </c>
      <c r="G478" s="9" t="s">
        <v>456</v>
      </c>
      <c r="H478" s="9"/>
      <c r="I478" s="9" t="s">
        <v>18</v>
      </c>
      <c r="J478" s="9" t="str">
        <f>N478&amp;O478&amp;P478&amp;Q478&amp;R478</f>
        <v>3CI2</v>
      </c>
      <c r="K478" s="9">
        <v>134</v>
      </c>
      <c r="L478" s="9">
        <v>34</v>
      </c>
      <c r="M478" s="9" t="s">
        <v>20</v>
      </c>
      <c r="N478" s="9"/>
      <c r="O478" s="9"/>
      <c r="P478" s="9" t="s">
        <v>939</v>
      </c>
      <c r="Q478" s="9"/>
      <c r="R478" s="9"/>
      <c r="S478" s="9" t="s">
        <v>3488</v>
      </c>
      <c r="T478" s="9" t="s">
        <v>3489</v>
      </c>
      <c r="U478" s="9" t="s">
        <v>3490</v>
      </c>
      <c r="V478" s="30" t="s">
        <v>4293</v>
      </c>
      <c r="W478" s="48"/>
      <c r="X478" s="48"/>
      <c r="Y478" s="49">
        <v>1</v>
      </c>
      <c r="Z478" s="48">
        <f>INDEX(table1,MATCH($K478,'Tham chiếu'!$A$3:$A$13,1),MATCH(DS!$L478,'Tham chiếu'!$B$2:$M$2,1))</f>
        <v>60</v>
      </c>
      <c r="AA478" s="50">
        <v>1</v>
      </c>
      <c r="AB478" s="50" t="str">
        <f>INDEX(table2,MATCH($K478,'Tham chiếu'!$A$17:$A$25,1),MATCH(DS!$L478,'Tham chiếu'!$B$16:$S$16,1))</f>
        <v>3C</v>
      </c>
      <c r="AC478" s="53"/>
      <c r="AD478" s="73" t="str">
        <f>INDEX(table4,MATCH($K478,'Tham chiếu'!$A$41:$A$49,1),MATCH(DS!$L478,'Tham chiếu'!$B$40:$T$40,1))</f>
        <v>3C</v>
      </c>
      <c r="AE478" s="54">
        <v>2</v>
      </c>
      <c r="AF478" s="74" t="str">
        <f>INDEX(table3,MATCH($K478,'Tham chiếu'!$A$29:$A$37,1),MATCH(DS!$L478,'Tham chiếu'!$B$28:$T$28,1))</f>
        <v>4A</v>
      </c>
      <c r="AG478" s="48"/>
      <c r="AH478" s="48">
        <f>INDEX(table5,MATCH($K478,'Tham chiếu'!$A$53:$A$61,1),MATCH(DS!$L478,'Tham chiếu'!$B$52:$T$52,1))</f>
        <v>4</v>
      </c>
      <c r="AI478" s="49"/>
      <c r="AJ478" s="48">
        <f>INDEX(table5,MATCH($K478,'Tham chiếu'!$A$53:$A$61,1),MATCH(DS!$L478,'Tham chiếu'!$B$52:$T$52,1))</f>
        <v>4</v>
      </c>
      <c r="AK478" s="50"/>
      <c r="AL478" s="48">
        <f>INDEX(table5,MATCH($K478,'Tham chiếu'!$A$53:$A$61,1),MATCH(DS!$L478,'Tham chiếu'!$B$52:$T$52,1))</f>
        <v>4</v>
      </c>
      <c r="AM478" s="53"/>
      <c r="AN478" s="50" t="str">
        <f>INDEX(table2,MATCH($K478,'Tham chiếu'!$A$17:$A$25,1),MATCH(DS!$L478,'Tham chiếu'!$B$16:$S$16,1))</f>
        <v>3C</v>
      </c>
      <c r="AO478" s="54">
        <v>1</v>
      </c>
      <c r="AP478" s="48" t="str">
        <f>INDEX(table3,MATCH($K478,'Tham chiếu'!$A$29:$A$37,1),MATCH(DS!$L478,'Tham chiếu'!$B$28:$T$28,1))</f>
        <v>4A</v>
      </c>
      <c r="AQ478" s="48"/>
      <c r="AR478" s="77">
        <f>INDEX(table7,MATCH($K478,'Tham chiếu'!$A$78:$A$87,1),MATCH(DS!$L478,'Tham chiếu'!$B$77:$T$77,1))</f>
        <v>3</v>
      </c>
      <c r="AS478" s="49"/>
      <c r="AT478" s="48"/>
      <c r="AU478" s="57">
        <f t="shared" si="100"/>
        <v>1028000</v>
      </c>
      <c r="AV478" s="58">
        <v>2600000</v>
      </c>
      <c r="AW478" s="59" t="b">
        <f t="shared" si="91"/>
        <v>0</v>
      </c>
      <c r="AX478" s="1"/>
      <c r="AY478" s="1"/>
      <c r="AZ478" s="1"/>
      <c r="BA478" s="1"/>
      <c r="BB478" s="1"/>
      <c r="BC478" s="1"/>
    </row>
    <row r="479" spans="1:55" ht="27.6" customHeight="1" x14ac:dyDescent="0.25">
      <c r="A479" s="3">
        <v>474</v>
      </c>
      <c r="B479" s="9" t="s">
        <v>2364</v>
      </c>
      <c r="C479" s="9" t="s">
        <v>3694</v>
      </c>
      <c r="D479" s="9" t="s">
        <v>34</v>
      </c>
      <c r="E479" s="9" t="str">
        <f>C479&amp;" "&amp;D479</f>
        <v>Trịnh Trương Ngọc Minh</v>
      </c>
      <c r="F479" s="9" t="b">
        <f>E479=E480</f>
        <v>0</v>
      </c>
      <c r="G479" s="9" t="s">
        <v>3695</v>
      </c>
      <c r="H479" s="9"/>
      <c r="I479" s="9" t="s">
        <v>44</v>
      </c>
      <c r="J479" s="9" t="str">
        <f>N479&amp;O479&amp;P479&amp;Q479&amp;R479</f>
        <v>3CI2</v>
      </c>
      <c r="K479" s="9">
        <v>135</v>
      </c>
      <c r="L479" s="9">
        <v>30</v>
      </c>
      <c r="M479" s="9" t="s">
        <v>20</v>
      </c>
      <c r="N479" s="9"/>
      <c r="O479" s="9"/>
      <c r="P479" s="9" t="s">
        <v>939</v>
      </c>
      <c r="Q479" s="9"/>
      <c r="R479" s="9"/>
      <c r="S479" s="9" t="s">
        <v>3696</v>
      </c>
      <c r="T479" s="9" t="s">
        <v>3697</v>
      </c>
      <c r="U479" s="9" t="s">
        <v>3698</v>
      </c>
      <c r="V479" s="62" t="s">
        <v>4296</v>
      </c>
      <c r="W479" s="9"/>
      <c r="X479" s="48"/>
      <c r="Y479" s="9">
        <v>1</v>
      </c>
      <c r="Z479" s="48">
        <f>INDEX(table1,MATCH($K479,'Tham chiếu'!$A$3:$A$13,1),MATCH(DS!$L479,'Tham chiếu'!$B$2:$M$2,1))</f>
        <v>58</v>
      </c>
      <c r="AA479" s="9"/>
      <c r="AB479" s="50"/>
      <c r="AC479" s="9">
        <v>2</v>
      </c>
      <c r="AD479" s="73" t="str">
        <f>INDEX(table4,MATCH($K479,'Tham chiếu'!$A$41:$A$49,1),MATCH(DS!$L479,'Tham chiếu'!$B$40:$T$40,1))</f>
        <v>3B</v>
      </c>
      <c r="AE479" s="9"/>
      <c r="AF479" s="74"/>
      <c r="AG479" s="9"/>
      <c r="AH479" s="48"/>
      <c r="AI479" s="9">
        <v>1</v>
      </c>
      <c r="AJ479" s="48">
        <f>INDEX(table5,MATCH($K479,'Tham chiếu'!$A$53:$A$61,1),MATCH(DS!$L479,'Tham chiếu'!$B$52:$T$52,1))</f>
        <v>4</v>
      </c>
      <c r="AK479" s="9"/>
      <c r="AL479" s="48"/>
      <c r="AM479" s="9"/>
      <c r="AN479" s="50"/>
      <c r="AO479" s="9"/>
      <c r="AP479" s="48"/>
      <c r="AQ479" s="48"/>
      <c r="AR479" s="77"/>
      <c r="AS479" s="9"/>
      <c r="AT479" s="48"/>
      <c r="AU479" s="57">
        <f t="shared" si="100"/>
        <v>750000</v>
      </c>
      <c r="AV479" s="58">
        <v>2868000</v>
      </c>
      <c r="AW479" s="59" t="b">
        <f t="shared" si="91"/>
        <v>0</v>
      </c>
      <c r="AX479" s="1"/>
      <c r="AY479" s="1"/>
      <c r="AZ479" s="1"/>
      <c r="BA479" s="1"/>
      <c r="BB479" s="1"/>
      <c r="BC479" s="1"/>
    </row>
    <row r="480" spans="1:55" ht="27.6" customHeight="1" x14ac:dyDescent="0.25">
      <c r="A480" s="3">
        <v>475</v>
      </c>
      <c r="B480" s="9" t="s">
        <v>4610</v>
      </c>
      <c r="C480" s="9" t="s">
        <v>383</v>
      </c>
      <c r="D480" s="9" t="s">
        <v>331</v>
      </c>
      <c r="E480" s="9" t="s">
        <v>1054</v>
      </c>
      <c r="F480" s="9"/>
      <c r="G480" s="9" t="s">
        <v>3500</v>
      </c>
      <c r="H480" s="9" t="s">
        <v>4623</v>
      </c>
      <c r="I480" s="9" t="s">
        <v>44</v>
      </c>
      <c r="J480" s="9" t="s">
        <v>939</v>
      </c>
      <c r="K480" s="9">
        <v>138</v>
      </c>
      <c r="L480" s="9">
        <v>38</v>
      </c>
      <c r="M480" s="9" t="s">
        <v>20</v>
      </c>
      <c r="N480" s="9"/>
      <c r="O480" s="9"/>
      <c r="P480" s="9" t="s">
        <v>939</v>
      </c>
      <c r="Q480" s="9"/>
      <c r="R480" s="9"/>
      <c r="S480" s="9" t="s">
        <v>4901</v>
      </c>
      <c r="T480" s="9" t="s">
        <v>4902</v>
      </c>
      <c r="U480" s="9" t="s">
        <v>4903</v>
      </c>
      <c r="V480" s="61" t="s">
        <v>4904</v>
      </c>
      <c r="W480" s="9">
        <v>1</v>
      </c>
      <c r="X480" s="48">
        <f>INDEX(table1,MATCH($K48,'Tham chiếu'!$A$3:$A$13,1),MATCH(DS!$L48,'Tham chiếu'!$B$2:$M$2,1))</f>
        <v>50</v>
      </c>
      <c r="Y480" s="9">
        <v>1</v>
      </c>
      <c r="Z480" s="48">
        <f>INDEX(table1,MATCH($K480,'Tham chiếu'!$A$3:$A$13,1),MATCH(DS!$L480,'Tham chiếu'!$B$2:$M$2,1))</f>
        <v>60</v>
      </c>
      <c r="AA480" s="9"/>
      <c r="AB480" s="50"/>
      <c r="AC480" s="9">
        <v>1</v>
      </c>
      <c r="AD480" s="73" t="str">
        <f>INDEX(table4,MATCH($K480,'Tham chiếu'!$A$41:$A$49,1),MATCH(DS!$L480,'Tham chiếu'!$B$40:$T$40,1))</f>
        <v>4B</v>
      </c>
      <c r="AE480" s="9"/>
      <c r="AF480" s="74" t="str">
        <f>INDEX(table3,MATCH($K480,'Tham chiếu'!$A$29:$A$37,1),MATCH(DS!$L480,'Tham chiếu'!$B$28:$T$28,1))</f>
        <v>4B</v>
      </c>
      <c r="AG480" s="9">
        <v>1</v>
      </c>
      <c r="AH480" s="48">
        <f>INDEX(table5,MATCH($K480,'Tham chiếu'!$A$53:$A$61,1),MATCH(DS!$L480,'Tham chiếu'!$B$52:$T$52,1))</f>
        <v>5</v>
      </c>
      <c r="AI480" s="9">
        <v>1</v>
      </c>
      <c r="AJ480" s="48">
        <f>INDEX(table5,MATCH($K480,'Tham chiếu'!$A$53:$A$61,1),MATCH(DS!$L480,'Tham chiếu'!$B$52:$T$52,1))</f>
        <v>5</v>
      </c>
      <c r="AK480" s="9">
        <v>1</v>
      </c>
      <c r="AL480" s="48">
        <f>INDEX(table5,MATCH($K480,'Tham chiếu'!$A$53:$A$61,1),MATCH(DS!$L480,'Tham chiếu'!$B$52:$T$52,1))</f>
        <v>5</v>
      </c>
      <c r="AM480" s="9">
        <v>1</v>
      </c>
      <c r="AN480" s="50" t="str">
        <f>INDEX(table2,MATCH($K480,'Tham chiếu'!$A$17:$A$25,1),MATCH(DS!$L480,'Tham chiếu'!$B$16:$S$16,1))</f>
        <v>4C</v>
      </c>
      <c r="AO480" s="9">
        <v>1</v>
      </c>
      <c r="AP480" s="48" t="str">
        <f>INDEX(table3,MATCH($K480,'Tham chiếu'!$A$29:$A$37,1),MATCH(DS!$L480,'Tham chiếu'!$B$28:$T$28,1))</f>
        <v>4B</v>
      </c>
      <c r="AQ480" s="9">
        <v>1</v>
      </c>
      <c r="AR480" s="77">
        <f>INDEX(table7,MATCH($K480,'Tham chiếu'!$A$78:$A$87,1),MATCH(DS!$L480,'Tham chiếu'!$B$77:$T$77,1))</f>
        <v>4</v>
      </c>
      <c r="AS480" s="9"/>
      <c r="AT480" s="48">
        <f>INDEX(table6,MATCH($K480,'Tham chiếu'!$A$65:$A$74,1),MATCH(DS!$L480,'Tham chiếu'!$B$64:$T$64,1))</f>
        <v>5</v>
      </c>
      <c r="AU480" s="57">
        <f t="shared" si="100"/>
        <v>1672000</v>
      </c>
      <c r="AV480" s="58">
        <v>2238000</v>
      </c>
      <c r="AW480" s="59" t="b">
        <f t="shared" si="91"/>
        <v>0</v>
      </c>
      <c r="AX480" s="1"/>
      <c r="AY480" s="1"/>
      <c r="AZ480" s="1"/>
      <c r="BA480" s="1"/>
      <c r="BB480" s="1"/>
      <c r="BC480" s="1"/>
    </row>
    <row r="481" spans="1:55" ht="27.6" customHeight="1" x14ac:dyDescent="0.25">
      <c r="A481" s="3">
        <v>476</v>
      </c>
      <c r="B481" s="56" t="s">
        <v>123</v>
      </c>
      <c r="C481" s="9" t="s">
        <v>1138</v>
      </c>
      <c r="D481" s="9" t="s">
        <v>1315</v>
      </c>
      <c r="E481" s="9" t="str">
        <f t="shared" ref="E481:E488" si="101">C481&amp;" "&amp;D481</f>
        <v>Trần Hà Thanh</v>
      </c>
      <c r="F481" s="9" t="b">
        <f t="shared" ref="F481:F488" si="102">E481=E482</f>
        <v>0</v>
      </c>
      <c r="G481" s="9" t="s">
        <v>938</v>
      </c>
      <c r="H481" s="9" t="str">
        <f t="shared" ref="H481:H488" si="103">RIGHT(G481,4)</f>
        <v>2015</v>
      </c>
      <c r="I481" s="9" t="s">
        <v>44</v>
      </c>
      <c r="J481" s="9" t="str">
        <f t="shared" ref="J481:J488" si="104">N481&amp;O481&amp;P481&amp;Q481&amp;R481</f>
        <v>3CI2</v>
      </c>
      <c r="K481" s="48">
        <v>130</v>
      </c>
      <c r="L481" s="48">
        <v>22</v>
      </c>
      <c r="M481" s="9" t="s">
        <v>20</v>
      </c>
      <c r="N481" s="9"/>
      <c r="O481" s="9"/>
      <c r="P481" s="9" t="s">
        <v>939</v>
      </c>
      <c r="Q481" s="9"/>
      <c r="R481" s="9"/>
      <c r="S481" s="9" t="s">
        <v>940</v>
      </c>
      <c r="T481" s="9" t="s">
        <v>941</v>
      </c>
      <c r="U481" s="9" t="s">
        <v>942</v>
      </c>
      <c r="V481" s="30" t="s">
        <v>4008</v>
      </c>
      <c r="W481" s="9"/>
      <c r="X481" s="48"/>
      <c r="Y481" s="9">
        <v>1</v>
      </c>
      <c r="Z481" s="48">
        <f>INDEX(table1,MATCH($K481,'Tham chiếu'!$A$3:$A$13,1),MATCH(DS!$L481,'Tham chiếu'!$B$2:$M$2,1))</f>
        <v>55</v>
      </c>
      <c r="AA481" s="9"/>
      <c r="AB481" s="50"/>
      <c r="AC481" s="9">
        <v>1</v>
      </c>
      <c r="AD481" s="73">
        <f>INDEX(table4,MATCH($K481,'Tham chiếu'!$A$41:$A$49,1),MATCH(DS!$L481,'Tham chiếu'!$B$40:$T$40,1))</f>
        <v>4</v>
      </c>
      <c r="AE481" s="9"/>
      <c r="AF481" s="74"/>
      <c r="AG481" s="9"/>
      <c r="AH481" s="48"/>
      <c r="AI481" s="9">
        <v>1</v>
      </c>
      <c r="AJ481" s="48">
        <f>INDEX(table5,MATCH($K481,'Tham chiếu'!$A$53:$A$61,1),MATCH(DS!$L481,'Tham chiếu'!$B$52:$T$52,1))</f>
        <v>4</v>
      </c>
      <c r="AK481" s="9"/>
      <c r="AL481" s="48"/>
      <c r="AM481" s="9"/>
      <c r="AN481" s="50"/>
      <c r="AO481" s="9"/>
      <c r="AP481" s="48"/>
      <c r="AQ481" s="48"/>
      <c r="AR481" s="77"/>
      <c r="AS481" s="9"/>
      <c r="AT481" s="48"/>
      <c r="AU481" s="57">
        <f t="shared" si="100"/>
        <v>567000</v>
      </c>
      <c r="AV481" s="58">
        <v>2304000</v>
      </c>
      <c r="AW481" s="59" t="b">
        <f t="shared" si="91"/>
        <v>0</v>
      </c>
      <c r="AX481" s="1"/>
      <c r="AY481" s="1"/>
      <c r="AZ481" s="1"/>
      <c r="BA481" s="1"/>
      <c r="BB481" s="1"/>
      <c r="BC481" s="1"/>
    </row>
    <row r="482" spans="1:55" ht="27.6" customHeight="1" x14ac:dyDescent="0.25">
      <c r="A482" s="3">
        <v>477</v>
      </c>
      <c r="B482" s="9" t="s">
        <v>123</v>
      </c>
      <c r="C482" s="9" t="s">
        <v>2255</v>
      </c>
      <c r="D482" s="9" t="s">
        <v>219</v>
      </c>
      <c r="E482" s="9" t="str">
        <f t="shared" si="101"/>
        <v>Lê Hà An</v>
      </c>
      <c r="F482" s="9" t="b">
        <f t="shared" si="102"/>
        <v>0</v>
      </c>
      <c r="G482" s="9" t="s">
        <v>689</v>
      </c>
      <c r="H482" s="9" t="str">
        <f t="shared" si="103"/>
        <v>2015</v>
      </c>
      <c r="I482" s="9" t="s">
        <v>44</v>
      </c>
      <c r="J482" s="9" t="str">
        <f t="shared" si="104"/>
        <v>3CI3</v>
      </c>
      <c r="K482" s="9">
        <v>132</v>
      </c>
      <c r="L482" s="9">
        <v>28</v>
      </c>
      <c r="M482" s="9" t="s">
        <v>20</v>
      </c>
      <c r="N482" s="9"/>
      <c r="O482" s="9"/>
      <c r="P482" s="9" t="s">
        <v>117</v>
      </c>
      <c r="Q482" s="9"/>
      <c r="R482" s="9"/>
      <c r="S482" s="9" t="s">
        <v>2974</v>
      </c>
      <c r="T482" s="9" t="s">
        <v>2975</v>
      </c>
      <c r="U482" s="9" t="s">
        <v>2976</v>
      </c>
      <c r="V482" s="30" t="s">
        <v>4009</v>
      </c>
      <c r="W482" s="48"/>
      <c r="X482" s="48"/>
      <c r="Y482" s="49">
        <v>1</v>
      </c>
      <c r="Z482" s="48">
        <f>INDEX(table1,MATCH($K482,'Tham chiếu'!$A$3:$A$13,1),MATCH(DS!$L482,'Tham chiếu'!$B$2:$M$2,1))</f>
        <v>55</v>
      </c>
      <c r="AA482" s="50"/>
      <c r="AB482" s="50"/>
      <c r="AC482" s="53">
        <v>2</v>
      </c>
      <c r="AD482" s="73" t="str">
        <f>INDEX(table4,MATCH($K482,'Tham chiếu'!$A$41:$A$49,1),MATCH(DS!$L482,'Tham chiếu'!$B$40:$T$40,1))</f>
        <v>3A</v>
      </c>
      <c r="AE482" s="54"/>
      <c r="AF482" s="74"/>
      <c r="AG482" s="48"/>
      <c r="AH482" s="48"/>
      <c r="AI482" s="49">
        <v>2</v>
      </c>
      <c r="AJ482" s="48">
        <f>INDEX(table5,MATCH($K482,'Tham chiếu'!$A$53:$A$61,1),MATCH(DS!$L482,'Tham chiếu'!$B$52:$T$52,1))</f>
        <v>3</v>
      </c>
      <c r="AK482" s="53"/>
      <c r="AL482" s="48"/>
      <c r="AM482" s="50"/>
      <c r="AN482" s="50"/>
      <c r="AO482" s="54"/>
      <c r="AP482" s="48"/>
      <c r="AQ482" s="48"/>
      <c r="AR482" s="77"/>
      <c r="AS482" s="49">
        <v>1</v>
      </c>
      <c r="AT482" s="48">
        <f>INDEX(table6,MATCH($K482,'Tham chiếu'!$A$65:$A$74,1),MATCH(DS!$L482,'Tham chiếu'!$B$64:$T$64,1))</f>
        <v>3</v>
      </c>
      <c r="AU482" s="57">
        <f t="shared" si="100"/>
        <v>1304000</v>
      </c>
      <c r="AV482" s="58">
        <v>3380000</v>
      </c>
      <c r="AW482" s="59" t="b">
        <f t="shared" si="91"/>
        <v>0</v>
      </c>
      <c r="AX482" s="1"/>
      <c r="AY482" s="1"/>
      <c r="AZ482" s="1"/>
      <c r="BA482" s="1"/>
      <c r="BB482" s="1"/>
      <c r="BC482" s="1"/>
    </row>
    <row r="483" spans="1:55" ht="27.6" customHeight="1" x14ac:dyDescent="0.25">
      <c r="A483" s="3">
        <v>478</v>
      </c>
      <c r="B483" s="9" t="s">
        <v>123</v>
      </c>
      <c r="C483" s="9" t="s">
        <v>2006</v>
      </c>
      <c r="D483" s="9" t="s">
        <v>2007</v>
      </c>
      <c r="E483" s="9" t="str">
        <f t="shared" si="101"/>
        <v>LÊ BẢO ANH</v>
      </c>
      <c r="F483" s="9" t="b">
        <f t="shared" si="102"/>
        <v>0</v>
      </c>
      <c r="G483" s="9" t="s">
        <v>2008</v>
      </c>
      <c r="H483" s="9" t="str">
        <f t="shared" si="103"/>
        <v>2015</v>
      </c>
      <c r="I483" s="9" t="s">
        <v>44</v>
      </c>
      <c r="J483" s="9" t="str">
        <f t="shared" si="104"/>
        <v>3CI3</v>
      </c>
      <c r="K483" s="48">
        <v>132</v>
      </c>
      <c r="L483" s="48">
        <v>29</v>
      </c>
      <c r="M483" s="9" t="s">
        <v>20</v>
      </c>
      <c r="N483" s="9"/>
      <c r="O483" s="9"/>
      <c r="P483" s="9" t="s">
        <v>117</v>
      </c>
      <c r="Q483" s="9"/>
      <c r="R483" s="9"/>
      <c r="S483" s="9" t="s">
        <v>2009</v>
      </c>
      <c r="T483" s="9" t="s">
        <v>2010</v>
      </c>
      <c r="U483" s="9" t="s">
        <v>2011</v>
      </c>
      <c r="V483" s="30" t="s">
        <v>4010</v>
      </c>
      <c r="W483" s="9">
        <v>1</v>
      </c>
      <c r="X483" s="48">
        <f>INDEX(table1,MATCH($K483,'Tham chiếu'!$A$3:$A$13,1),MATCH(DS!$L483,'Tham chiếu'!$B$2:$M$2,1))</f>
        <v>55</v>
      </c>
      <c r="Y483" s="9">
        <v>1</v>
      </c>
      <c r="Z483" s="48">
        <f>INDEX(table1,MATCH($K483,'Tham chiếu'!$A$3:$A$13,1),MATCH(DS!$L483,'Tham chiếu'!$B$2:$M$2,1))</f>
        <v>55</v>
      </c>
      <c r="AA483" s="9"/>
      <c r="AB483" s="50"/>
      <c r="AC483" s="9">
        <v>2</v>
      </c>
      <c r="AD483" s="73" t="str">
        <f>INDEX(table4,MATCH($K483,'Tham chiếu'!$A$41:$A$49,1),MATCH(DS!$L483,'Tham chiếu'!$B$40:$T$40,1))</f>
        <v>3A</v>
      </c>
      <c r="AE483" s="9"/>
      <c r="AF483" s="74"/>
      <c r="AG483" s="9"/>
      <c r="AH483" s="48"/>
      <c r="AI483" s="9"/>
      <c r="AJ483" s="48"/>
      <c r="AK483" s="9"/>
      <c r="AL483" s="48"/>
      <c r="AM483" s="9"/>
      <c r="AN483" s="50"/>
      <c r="AO483" s="9"/>
      <c r="AP483" s="48"/>
      <c r="AQ483" s="48"/>
      <c r="AR483" s="77"/>
      <c r="AS483" s="9"/>
      <c r="AT483" s="48"/>
      <c r="AU483" s="57">
        <f t="shared" si="100"/>
        <v>766000</v>
      </c>
      <c r="AV483" s="58">
        <v>1806000</v>
      </c>
      <c r="AW483" s="59" t="b">
        <f t="shared" si="91"/>
        <v>0</v>
      </c>
      <c r="AX483" s="1"/>
      <c r="AY483" s="1"/>
      <c r="AZ483" s="1"/>
      <c r="BA483" s="1"/>
      <c r="BB483" s="1"/>
      <c r="BC483" s="1"/>
    </row>
    <row r="484" spans="1:55" ht="27.6" customHeight="1" x14ac:dyDescent="0.25">
      <c r="A484" s="3">
        <v>479</v>
      </c>
      <c r="B484" s="9" t="s">
        <v>123</v>
      </c>
      <c r="C484" s="9" t="s">
        <v>190</v>
      </c>
      <c r="D484" s="9" t="s">
        <v>166</v>
      </c>
      <c r="E484" s="9" t="str">
        <f t="shared" si="101"/>
        <v>Nguyễn Minh Anh</v>
      </c>
      <c r="F484" s="9" t="b">
        <f t="shared" si="102"/>
        <v>0</v>
      </c>
      <c r="G484" s="9" t="s">
        <v>1859</v>
      </c>
      <c r="H484" s="9" t="str">
        <f t="shared" si="103"/>
        <v>2015</v>
      </c>
      <c r="I484" s="9" t="s">
        <v>44</v>
      </c>
      <c r="J484" s="9" t="str">
        <f t="shared" si="104"/>
        <v>3CI3</v>
      </c>
      <c r="K484" s="48">
        <v>135</v>
      </c>
      <c r="L484" s="48">
        <v>34</v>
      </c>
      <c r="M484" s="9" t="s">
        <v>20</v>
      </c>
      <c r="N484" s="9"/>
      <c r="O484" s="9"/>
      <c r="P484" s="9" t="s">
        <v>117</v>
      </c>
      <c r="Q484" s="9"/>
      <c r="R484" s="9"/>
      <c r="S484" s="9" t="s">
        <v>1860</v>
      </c>
      <c r="T484" s="9" t="s">
        <v>1861</v>
      </c>
      <c r="U484" s="9" t="s">
        <v>1862</v>
      </c>
      <c r="V484" s="30" t="s">
        <v>3734</v>
      </c>
      <c r="W484" s="9">
        <v>1</v>
      </c>
      <c r="X484" s="48">
        <f>INDEX(table1,MATCH($K484,'Tham chiếu'!$A$3:$A$13,1),MATCH(DS!$L484,'Tham chiếu'!$B$2:$M$2,1))</f>
        <v>58</v>
      </c>
      <c r="Y484" s="9">
        <v>1</v>
      </c>
      <c r="Z484" s="48">
        <f>INDEX(table1,MATCH($K484,'Tham chiếu'!$A$3:$A$13,1),MATCH(DS!$L484,'Tham chiếu'!$B$2:$M$2,1))</f>
        <v>58</v>
      </c>
      <c r="AA484" s="9">
        <v>1</v>
      </c>
      <c r="AB484" s="50" t="str">
        <f>INDEX(table2,MATCH($K484,'Tham chiếu'!$A$17:$A$25,1),MATCH(DS!$L484,'Tham chiếu'!$B$16:$S$16,1))</f>
        <v>3C</v>
      </c>
      <c r="AC484" s="9">
        <v>2</v>
      </c>
      <c r="AD484" s="73" t="str">
        <f>INDEX(table4,MATCH($K484,'Tham chiếu'!$A$41:$A$49,1),MATCH(DS!$L484,'Tham chiếu'!$B$40:$T$40,1))</f>
        <v>3C</v>
      </c>
      <c r="AE484" s="9"/>
      <c r="AF484" s="74"/>
      <c r="AG484" s="9">
        <v>1</v>
      </c>
      <c r="AH484" s="48">
        <f>INDEX(table5,MATCH($K484,'Tham chiếu'!$A$53:$A$61,1),MATCH(DS!$L484,'Tham chiếu'!$B$52:$T$52,1))</f>
        <v>4</v>
      </c>
      <c r="AI484" s="9">
        <v>2</v>
      </c>
      <c r="AJ484" s="48">
        <f>INDEX(table5,MATCH($K484,'Tham chiếu'!$A$53:$A$61,1),MATCH(DS!$L484,'Tham chiếu'!$B$52:$T$52,1))</f>
        <v>4</v>
      </c>
      <c r="AK484" s="9">
        <v>1</v>
      </c>
      <c r="AL484" s="48">
        <f>INDEX(table5,MATCH($K484,'Tham chiếu'!$A$53:$A$61,1),MATCH(DS!$L484,'Tham chiếu'!$B$52:$T$52,1))</f>
        <v>4</v>
      </c>
      <c r="AM484" s="9">
        <v>1</v>
      </c>
      <c r="AN484" s="50" t="str">
        <f>INDEX(table2,MATCH($K484,'Tham chiếu'!$A$17:$A$25,1),MATCH(DS!$L484,'Tham chiếu'!$B$16:$S$16,1))</f>
        <v>3C</v>
      </c>
      <c r="AO484" s="9">
        <v>1</v>
      </c>
      <c r="AP484" s="48" t="str">
        <f>INDEX(table3,MATCH($K484,'Tham chiếu'!$A$29:$A$37,1),MATCH(DS!$L484,'Tham chiếu'!$B$28:$T$28,1))</f>
        <v>4A</v>
      </c>
      <c r="AQ484" s="48">
        <v>1</v>
      </c>
      <c r="AR484" s="77">
        <f>INDEX(table7,MATCH($K484,'Tham chiếu'!$A$78:$A$87,1),MATCH(DS!$L484,'Tham chiếu'!$B$77:$T$77,1))</f>
        <v>3</v>
      </c>
      <c r="AS484" s="9">
        <v>1</v>
      </c>
      <c r="AT484" s="48">
        <f>INDEX(table6,MATCH($K484,'Tham chiếu'!$A$65:$A$74,1),MATCH(DS!$L484,'Tham chiếu'!$B$64:$T$64,1))</f>
        <v>4</v>
      </c>
      <c r="AU484" s="57">
        <f t="shared" si="100"/>
        <v>2687000</v>
      </c>
      <c r="AV484" s="58">
        <v>2659000</v>
      </c>
      <c r="AW484" s="59" t="b">
        <f t="shared" si="91"/>
        <v>0</v>
      </c>
      <c r="AX484" s="1"/>
      <c r="AY484" s="1"/>
      <c r="AZ484" s="1"/>
      <c r="BA484" s="1"/>
      <c r="BB484" s="1"/>
      <c r="BC484" s="1"/>
    </row>
    <row r="485" spans="1:55" ht="27.6" customHeight="1" x14ac:dyDescent="0.25">
      <c r="A485" s="3">
        <v>480</v>
      </c>
      <c r="B485" s="9" t="s">
        <v>123</v>
      </c>
      <c r="C485" s="9" t="s">
        <v>550</v>
      </c>
      <c r="D485" s="9" t="s">
        <v>166</v>
      </c>
      <c r="E485" s="9" t="str">
        <f t="shared" si="101"/>
        <v>Nguyễn Nhật Anh</v>
      </c>
      <c r="F485" s="9" t="b">
        <f t="shared" si="102"/>
        <v>0</v>
      </c>
      <c r="G485" s="9" t="s">
        <v>551</v>
      </c>
      <c r="H485" s="9" t="str">
        <f t="shared" si="103"/>
        <v>2015</v>
      </c>
      <c r="I485" s="9" t="s">
        <v>44</v>
      </c>
      <c r="J485" s="9" t="str">
        <f t="shared" si="104"/>
        <v>3CI3</v>
      </c>
      <c r="K485" s="48">
        <v>135</v>
      </c>
      <c r="L485" s="48">
        <v>25</v>
      </c>
      <c r="M485" s="9" t="s">
        <v>20</v>
      </c>
      <c r="N485" s="9"/>
      <c r="O485" s="9"/>
      <c r="P485" s="9" t="s">
        <v>117</v>
      </c>
      <c r="Q485" s="9"/>
      <c r="R485" s="9"/>
      <c r="S485" s="9" t="s">
        <v>552</v>
      </c>
      <c r="T485" s="9" t="s">
        <v>553</v>
      </c>
      <c r="U485" s="9" t="s">
        <v>554</v>
      </c>
      <c r="V485" s="30" t="s">
        <v>4011</v>
      </c>
      <c r="W485" s="9">
        <v>1</v>
      </c>
      <c r="X485" s="48">
        <f>INDEX(table1,MATCH($K485,'Tham chiếu'!$A$3:$A$13,1),MATCH(DS!$L485,'Tham chiếu'!$B$2:$M$2,1))</f>
        <v>58</v>
      </c>
      <c r="Y485" s="9">
        <v>1</v>
      </c>
      <c r="Z485" s="48">
        <f>INDEX(table1,MATCH($K485,'Tham chiếu'!$A$3:$A$13,1),MATCH(DS!$L485,'Tham chiếu'!$B$2:$M$2,1))</f>
        <v>58</v>
      </c>
      <c r="AA485" s="9">
        <v>2</v>
      </c>
      <c r="AB485" s="50" t="str">
        <f>INDEX(table2,MATCH($K485,'Tham chiếu'!$A$17:$A$25,1),MATCH(DS!$L485,'Tham chiếu'!$B$16:$S$16,1))</f>
        <v>2C</v>
      </c>
      <c r="AC485" s="9">
        <v>2</v>
      </c>
      <c r="AD485" s="73" t="str">
        <f>INDEX(table4,MATCH($K485,'Tham chiếu'!$A$41:$A$49,1),MATCH(DS!$L485,'Tham chiếu'!$B$40:$T$40,1))</f>
        <v>3A</v>
      </c>
      <c r="AE485" s="9"/>
      <c r="AF485" s="74"/>
      <c r="AG485" s="9">
        <v>1</v>
      </c>
      <c r="AH485" s="48">
        <f>INDEX(table5,MATCH($K485,'Tham chiếu'!$A$53:$A$61,1),MATCH(DS!$L485,'Tham chiếu'!$B$52:$T$52,1))</f>
        <v>3</v>
      </c>
      <c r="AI485" s="9">
        <v>1</v>
      </c>
      <c r="AJ485" s="48">
        <f>INDEX(table5,MATCH($K485,'Tham chiếu'!$A$53:$A$61,1),MATCH(DS!$L485,'Tham chiếu'!$B$52:$T$52,1))</f>
        <v>3</v>
      </c>
      <c r="AK485" s="9"/>
      <c r="AL485" s="48">
        <f>INDEX(table5,MATCH($K485,'Tham chiếu'!$A$53:$A$61,1),MATCH(DS!$L485,'Tham chiếu'!$B$52:$T$52,1))</f>
        <v>3</v>
      </c>
      <c r="AM485" s="9">
        <v>1</v>
      </c>
      <c r="AN485" s="50" t="str">
        <f>INDEX(table2,MATCH($K485,'Tham chiếu'!$A$17:$A$25,1),MATCH(DS!$L485,'Tham chiếu'!$B$16:$S$16,1))</f>
        <v>2C</v>
      </c>
      <c r="AO485" s="9"/>
      <c r="AP485" s="48" t="str">
        <f>INDEX(table3,MATCH($K485,'Tham chiếu'!$A$29:$A$37,1),MATCH(DS!$L485,'Tham chiếu'!$B$28:$T$28,1))</f>
        <v>3A</v>
      </c>
      <c r="AQ485" s="48">
        <v>1</v>
      </c>
      <c r="AR485" s="77">
        <f>INDEX(table7,MATCH($K485,'Tham chiếu'!$A$78:$A$87,1),MATCH(DS!$L485,'Tham chiếu'!$B$77:$T$77,1))</f>
        <v>3</v>
      </c>
      <c r="AS485" s="9">
        <v>1</v>
      </c>
      <c r="AT485" s="48">
        <f>INDEX(table6,MATCH($K485,'Tham chiếu'!$A$65:$A$74,1),MATCH(DS!$L485,'Tham chiếu'!$B$64:$T$64,1))</f>
        <v>3</v>
      </c>
      <c r="AU485" s="57">
        <f t="shared" si="100"/>
        <v>2521000</v>
      </c>
      <c r="AV485" s="58">
        <v>1872000</v>
      </c>
      <c r="AW485" s="59" t="b">
        <f t="shared" si="91"/>
        <v>0</v>
      </c>
      <c r="AX485" s="1"/>
      <c r="AY485" s="1"/>
      <c r="AZ485" s="1"/>
      <c r="BA485" s="1"/>
      <c r="BB485" s="1"/>
      <c r="BC485" s="1"/>
    </row>
    <row r="486" spans="1:55" ht="27.6" customHeight="1" x14ac:dyDescent="0.25">
      <c r="A486" s="3">
        <v>481</v>
      </c>
      <c r="B486" s="9" t="s">
        <v>123</v>
      </c>
      <c r="C486" s="9" t="s">
        <v>997</v>
      </c>
      <c r="D486" s="9" t="s">
        <v>998</v>
      </c>
      <c r="E486" s="9" t="str">
        <f t="shared" si="101"/>
        <v>Nguyễn Ngọc Bích</v>
      </c>
      <c r="F486" s="9" t="b">
        <f t="shared" si="102"/>
        <v>0</v>
      </c>
      <c r="G486" s="9" t="s">
        <v>999</v>
      </c>
      <c r="H486" s="9" t="str">
        <f t="shared" si="103"/>
        <v>2015</v>
      </c>
      <c r="I486" s="9" t="s">
        <v>44</v>
      </c>
      <c r="J486" s="9" t="str">
        <f t="shared" si="104"/>
        <v>3CI3</v>
      </c>
      <c r="K486" s="48">
        <v>130</v>
      </c>
      <c r="L486" s="48">
        <v>30</v>
      </c>
      <c r="M486" s="9" t="s">
        <v>20</v>
      </c>
      <c r="N486" s="9"/>
      <c r="O486" s="9"/>
      <c r="P486" s="9" t="s">
        <v>117</v>
      </c>
      <c r="Q486" s="9"/>
      <c r="R486" s="9"/>
      <c r="S486" s="9" t="s">
        <v>1000</v>
      </c>
      <c r="T486" s="9" t="s">
        <v>1001</v>
      </c>
      <c r="U486" s="9" t="s">
        <v>1002</v>
      </c>
      <c r="V486" s="30" t="s">
        <v>4012</v>
      </c>
      <c r="W486" s="9">
        <v>1</v>
      </c>
      <c r="X486" s="48">
        <f>INDEX(table1,MATCH($K486,'Tham chiếu'!$A$3:$A$13,1),MATCH(DS!$L486,'Tham chiếu'!$B$2:$M$2,1))</f>
        <v>58</v>
      </c>
      <c r="Y486" s="9">
        <v>1</v>
      </c>
      <c r="Z486" s="48">
        <f>INDEX(table1,MATCH($K486,'Tham chiếu'!$A$3:$A$13,1),MATCH(DS!$L486,'Tham chiếu'!$B$2:$M$2,1))</f>
        <v>58</v>
      </c>
      <c r="AA486" s="9">
        <v>1</v>
      </c>
      <c r="AB486" s="50" t="str">
        <f>INDEX(table2,MATCH($K486,'Tham chiếu'!$A$17:$A$25,1),MATCH(DS!$L486,'Tham chiếu'!$B$16:$S$16,1))</f>
        <v>3B</v>
      </c>
      <c r="AC486" s="9">
        <v>3</v>
      </c>
      <c r="AD486" s="73" t="str">
        <f>INDEX(table4,MATCH($K486,'Tham chiếu'!$A$41:$A$49,1),MATCH(DS!$L486,'Tham chiếu'!$B$40:$T$40,1))</f>
        <v>3B</v>
      </c>
      <c r="AE486" s="9"/>
      <c r="AF486" s="74"/>
      <c r="AG486" s="9">
        <v>2</v>
      </c>
      <c r="AH486" s="48">
        <f>INDEX(table5,MATCH($K486,'Tham chiếu'!$A$53:$A$61,1),MATCH(DS!$L486,'Tham chiếu'!$B$52:$T$52,1))</f>
        <v>4</v>
      </c>
      <c r="AI486" s="9">
        <v>3</v>
      </c>
      <c r="AJ486" s="48">
        <f>INDEX(table5,MATCH($K486,'Tham chiếu'!$A$53:$A$61,1),MATCH(DS!$L486,'Tham chiếu'!$B$52:$T$52,1))</f>
        <v>4</v>
      </c>
      <c r="AK486" s="9">
        <v>1</v>
      </c>
      <c r="AL486" s="48">
        <f>INDEX(table5,MATCH($K486,'Tham chiếu'!$A$53:$A$61,1),MATCH(DS!$L486,'Tham chiếu'!$B$52:$T$52,1))</f>
        <v>4</v>
      </c>
      <c r="AM486" s="9">
        <v>1</v>
      </c>
      <c r="AN486" s="50" t="str">
        <f>INDEX(table2,MATCH($K486,'Tham chiếu'!$A$17:$A$25,1),MATCH(DS!$L486,'Tham chiếu'!$B$16:$S$16,1))</f>
        <v>3B</v>
      </c>
      <c r="AO486" s="9"/>
      <c r="AP486" s="48" t="str">
        <f>INDEX(table3,MATCH($K486,'Tham chiếu'!$A$29:$A$37,1),MATCH(DS!$L486,'Tham chiếu'!$B$28:$T$28,1))</f>
        <v>4A</v>
      </c>
      <c r="AQ486" s="48">
        <v>1</v>
      </c>
      <c r="AR486" s="77">
        <f>INDEX(table7,MATCH($K486,'Tham chiếu'!$A$78:$A$87,1),MATCH(DS!$L486,'Tham chiếu'!$B$77:$T$77,1))</f>
        <v>3</v>
      </c>
      <c r="AS486" s="9">
        <v>1</v>
      </c>
      <c r="AT486" s="48">
        <f>INDEX(table6,MATCH($K486,'Tham chiếu'!$A$65:$A$74,1),MATCH(DS!$L486,'Tham chiếu'!$B$64:$T$64,1))</f>
        <v>3</v>
      </c>
      <c r="AU486" s="57">
        <f t="shared" si="100"/>
        <v>3129000</v>
      </c>
      <c r="AV486" s="58">
        <v>1227000</v>
      </c>
      <c r="AW486" s="59" t="b">
        <f t="shared" si="91"/>
        <v>0</v>
      </c>
      <c r="AX486" s="1"/>
      <c r="AY486" s="1"/>
      <c r="AZ486" s="1"/>
      <c r="BA486" s="1"/>
      <c r="BB486" s="1"/>
      <c r="BC486" s="1"/>
    </row>
    <row r="487" spans="1:55" ht="27.6" customHeight="1" x14ac:dyDescent="0.25">
      <c r="A487" s="3">
        <v>482</v>
      </c>
      <c r="B487" s="9" t="s">
        <v>123</v>
      </c>
      <c r="C487" s="9" t="s">
        <v>121</v>
      </c>
      <c r="D487" s="9" t="s">
        <v>122</v>
      </c>
      <c r="E487" s="9" t="str">
        <f t="shared" si="101"/>
        <v>Đinh Thành Công</v>
      </c>
      <c r="F487" s="9" t="b">
        <f t="shared" si="102"/>
        <v>0</v>
      </c>
      <c r="G487" s="9" t="s">
        <v>116</v>
      </c>
      <c r="H487" s="9" t="str">
        <f t="shared" si="103"/>
        <v>2015</v>
      </c>
      <c r="I487" s="9" t="s">
        <v>18</v>
      </c>
      <c r="J487" s="9" t="str">
        <f t="shared" si="104"/>
        <v>3CI3</v>
      </c>
      <c r="K487" s="48">
        <v>132</v>
      </c>
      <c r="L487" s="48">
        <v>26</v>
      </c>
      <c r="M487" s="9" t="s">
        <v>20</v>
      </c>
      <c r="N487" s="9"/>
      <c r="O487" s="9"/>
      <c r="P487" s="9" t="s">
        <v>117</v>
      </c>
      <c r="Q487" s="9"/>
      <c r="R487" s="9"/>
      <c r="S487" s="9" t="s">
        <v>118</v>
      </c>
      <c r="T487" s="9" t="s">
        <v>119</v>
      </c>
      <c r="U487" s="9" t="s">
        <v>120</v>
      </c>
      <c r="V487" s="30" t="s">
        <v>3729</v>
      </c>
      <c r="W487" s="9">
        <v>1</v>
      </c>
      <c r="X487" s="48">
        <f>INDEX(table1,MATCH($K487,'Tham chiếu'!$A$3:$A$13,1),MATCH(DS!$L487,'Tham chiếu'!$B$2:$M$2,1))</f>
        <v>55</v>
      </c>
      <c r="Y487" s="9">
        <v>1</v>
      </c>
      <c r="Z487" s="48">
        <f>INDEX(table1,MATCH($K487,'Tham chiếu'!$A$3:$A$13,1),MATCH(DS!$L487,'Tham chiếu'!$B$2:$M$2,1))</f>
        <v>55</v>
      </c>
      <c r="AA487" s="9">
        <v>2</v>
      </c>
      <c r="AB487" s="50" t="str">
        <f>INDEX(table2,MATCH($K487,'Tham chiếu'!$A$17:$A$25,1),MATCH(DS!$L487,'Tham chiếu'!$B$16:$S$16,1))</f>
        <v>2C</v>
      </c>
      <c r="AC487" s="9"/>
      <c r="AD487" s="73" t="str">
        <f>INDEX(table4,MATCH($K487,'Tham chiếu'!$A$41:$A$49,1),MATCH(DS!$L487,'Tham chiếu'!$B$40:$T$40,1))</f>
        <v>3A</v>
      </c>
      <c r="AE487" s="9">
        <v>2</v>
      </c>
      <c r="AF487" s="74" t="str">
        <f>INDEX(table3,MATCH($K487,'Tham chiếu'!$A$29:$A$37,1),MATCH(DS!$L487,'Tham chiếu'!$B$28:$T$28,1))</f>
        <v>3A</v>
      </c>
      <c r="AG487" s="9">
        <v>1</v>
      </c>
      <c r="AH487" s="48">
        <f>INDEX(table5,MATCH($K487,'Tham chiếu'!$A$53:$A$61,1),MATCH(DS!$L487,'Tham chiếu'!$B$52:$T$52,1))</f>
        <v>3</v>
      </c>
      <c r="AI487" s="9">
        <v>2</v>
      </c>
      <c r="AJ487" s="48">
        <f>INDEX(table5,MATCH($K487,'Tham chiếu'!$A$53:$A$61,1),MATCH(DS!$L487,'Tham chiếu'!$B$52:$T$52,1))</f>
        <v>3</v>
      </c>
      <c r="AK487" s="9">
        <v>1</v>
      </c>
      <c r="AL487" s="48">
        <f>INDEX(table5,MATCH($K487,'Tham chiếu'!$A$53:$A$61,1),MATCH(DS!$L487,'Tham chiếu'!$B$52:$T$52,1))</f>
        <v>3</v>
      </c>
      <c r="AM487" s="9">
        <v>1</v>
      </c>
      <c r="AN487" s="50" t="str">
        <f>INDEX(table2,MATCH($K487,'Tham chiếu'!$A$17:$A$25,1),MATCH(DS!$L487,'Tham chiếu'!$B$16:$S$16,1))</f>
        <v>2C</v>
      </c>
      <c r="AO487" s="9">
        <v>1</v>
      </c>
      <c r="AP487" s="48" t="str">
        <f>INDEX(table3,MATCH($K487,'Tham chiếu'!$A$29:$A$37,1),MATCH(DS!$L487,'Tham chiếu'!$B$28:$T$28,1))</f>
        <v>3A</v>
      </c>
      <c r="AQ487" s="48">
        <v>1</v>
      </c>
      <c r="AR487" s="77">
        <f>INDEX(table7,MATCH($K487,'Tham chiếu'!$A$78:$A$87,1),MATCH(DS!$L487,'Tham chiếu'!$B$77:$T$77,1))</f>
        <v>3</v>
      </c>
      <c r="AS487" s="9">
        <v>1</v>
      </c>
      <c r="AT487" s="48">
        <f>INDEX(table6,MATCH($K487,'Tham chiếu'!$A$65:$A$74,1),MATCH(DS!$L487,'Tham chiếu'!$B$64:$T$64,1))</f>
        <v>3</v>
      </c>
      <c r="AU487" s="57">
        <f t="shared" si="100"/>
        <v>3029000</v>
      </c>
      <c r="AV487" s="58">
        <v>2895000</v>
      </c>
      <c r="AW487" s="59" t="b">
        <f t="shared" si="91"/>
        <v>0</v>
      </c>
      <c r="AX487" s="1"/>
      <c r="AY487" s="1"/>
      <c r="AZ487" s="1"/>
      <c r="BA487" s="1"/>
      <c r="BB487" s="1"/>
      <c r="BC487" s="1"/>
    </row>
    <row r="488" spans="1:55" ht="27.6" customHeight="1" x14ac:dyDescent="0.25">
      <c r="A488" s="3">
        <v>483</v>
      </c>
      <c r="B488" s="9" t="s">
        <v>123</v>
      </c>
      <c r="C488" s="9" t="s">
        <v>1523</v>
      </c>
      <c r="D488" s="9" t="s">
        <v>506</v>
      </c>
      <c r="E488" s="9" t="str">
        <f t="shared" si="101"/>
        <v>Nguyễn Diệp Chi</v>
      </c>
      <c r="F488" s="9" t="b">
        <f t="shared" si="102"/>
        <v>0</v>
      </c>
      <c r="G488" s="9" t="s">
        <v>2491</v>
      </c>
      <c r="H488" s="9" t="str">
        <f t="shared" si="103"/>
        <v>2015</v>
      </c>
      <c r="I488" s="9" t="s">
        <v>44</v>
      </c>
      <c r="J488" s="9" t="str">
        <f t="shared" si="104"/>
        <v>3CI3</v>
      </c>
      <c r="K488" s="9">
        <v>130</v>
      </c>
      <c r="L488" s="9">
        <v>35</v>
      </c>
      <c r="M488" s="9" t="s">
        <v>20</v>
      </c>
      <c r="N488" s="9"/>
      <c r="O488" s="9"/>
      <c r="P488" s="9" t="s">
        <v>117</v>
      </c>
      <c r="Q488" s="9"/>
      <c r="R488" s="9"/>
      <c r="S488" s="9" t="s">
        <v>2977</v>
      </c>
      <c r="T488" s="9" t="s">
        <v>2978</v>
      </c>
      <c r="U488" s="9" t="s">
        <v>2979</v>
      </c>
      <c r="V488" s="30" t="s">
        <v>4013</v>
      </c>
      <c r="W488" s="48">
        <v>2</v>
      </c>
      <c r="X488" s="48">
        <f>INDEX(table1,MATCH($K488,'Tham chiếu'!$A$3:$A$13,1),MATCH(DS!$L488,'Tham chiếu'!$B$2:$M$2,1))</f>
        <v>60</v>
      </c>
      <c r="Y488" s="49">
        <v>2</v>
      </c>
      <c r="Z488" s="48">
        <f>INDEX(table1,MATCH($K488,'Tham chiếu'!$A$3:$A$13,1),MATCH(DS!$L488,'Tham chiếu'!$B$2:$M$2,1))</f>
        <v>60</v>
      </c>
      <c r="AA488" s="50">
        <v>2</v>
      </c>
      <c r="AB488" s="50" t="str">
        <f>INDEX(table2,MATCH($K488,'Tham chiếu'!$A$17:$A$25,1),MATCH(DS!$L488,'Tham chiếu'!$B$16:$S$16,1))</f>
        <v>4B</v>
      </c>
      <c r="AC488" s="53">
        <v>2</v>
      </c>
      <c r="AD488" s="73" t="str">
        <f>INDEX(table4,MATCH($K488,'Tham chiếu'!$A$41:$A$49,1),MATCH(DS!$L488,'Tham chiếu'!$B$40:$T$40,1))</f>
        <v>4B</v>
      </c>
      <c r="AE488" s="54">
        <v>2</v>
      </c>
      <c r="AF488" s="74" t="str">
        <f>INDEX(table3,MATCH($K488,'Tham chiếu'!$A$29:$A$37,1),MATCH(DS!$L488,'Tham chiếu'!$B$28:$T$28,1))</f>
        <v>4A</v>
      </c>
      <c r="AG488" s="48">
        <v>2</v>
      </c>
      <c r="AH488" s="48">
        <f>INDEX(table5,MATCH($K488,'Tham chiếu'!$A$53:$A$61,1),MATCH(DS!$L488,'Tham chiếu'!$B$52:$T$52,1))</f>
        <v>5</v>
      </c>
      <c r="AI488" s="49">
        <v>2</v>
      </c>
      <c r="AJ488" s="48">
        <f>INDEX(table5,MATCH($K488,'Tham chiếu'!$A$53:$A$61,1),MATCH(DS!$L488,'Tham chiếu'!$B$52:$T$52,1))</f>
        <v>5</v>
      </c>
      <c r="AK488" s="53">
        <v>2</v>
      </c>
      <c r="AL488" s="48">
        <f>INDEX(table5,MATCH($K488,'Tham chiếu'!$A$53:$A$61,1),MATCH(DS!$L488,'Tham chiếu'!$B$52:$T$52,1))</f>
        <v>5</v>
      </c>
      <c r="AM488" s="50">
        <v>2</v>
      </c>
      <c r="AN488" s="50" t="str">
        <f>INDEX(table2,MATCH($K488,'Tham chiếu'!$A$17:$A$25,1),MATCH(DS!$L488,'Tham chiếu'!$B$16:$S$16,1))</f>
        <v>4B</v>
      </c>
      <c r="AO488" s="54">
        <v>2</v>
      </c>
      <c r="AP488" s="48" t="str">
        <f>INDEX(table3,MATCH($K488,'Tham chiếu'!$A$29:$A$37,1),MATCH(DS!$L488,'Tham chiếu'!$B$28:$T$28,1))</f>
        <v>4A</v>
      </c>
      <c r="AQ488" s="48">
        <v>1</v>
      </c>
      <c r="AR488" s="77">
        <f>INDEX(table7,MATCH($K488,'Tham chiếu'!$A$78:$A$87,1),MATCH(DS!$L488,'Tham chiếu'!$B$77:$T$77,1))</f>
        <v>3</v>
      </c>
      <c r="AS488" s="49">
        <v>1</v>
      </c>
      <c r="AT488" s="48">
        <f>INDEX(table6,MATCH($K488,'Tham chiếu'!$A$65:$A$74,1),MATCH(DS!$L488,'Tham chiếu'!$B$64:$T$64,1))</f>
        <v>4</v>
      </c>
      <c r="AU488" s="57">
        <f t="shared" si="100"/>
        <v>4420000</v>
      </c>
      <c r="AV488" s="58">
        <v>1784000</v>
      </c>
      <c r="AW488" s="59" t="b">
        <f t="shared" si="91"/>
        <v>0</v>
      </c>
      <c r="AX488" s="1"/>
      <c r="AY488" s="1"/>
      <c r="AZ488" s="1"/>
      <c r="BA488" s="1"/>
      <c r="BB488" s="1"/>
      <c r="BC488" s="1"/>
    </row>
    <row r="489" spans="1:55" ht="27.6" customHeight="1" x14ac:dyDescent="0.25">
      <c r="A489" s="3">
        <v>484</v>
      </c>
      <c r="B489" s="9" t="s">
        <v>4636</v>
      </c>
      <c r="C489" s="9" t="s">
        <v>4637</v>
      </c>
      <c r="D489" s="9" t="s">
        <v>378</v>
      </c>
      <c r="E489" s="9" t="s">
        <v>4638</v>
      </c>
      <c r="F489" s="9"/>
      <c r="G489" s="9" t="s">
        <v>4639</v>
      </c>
      <c r="H489" s="9" t="s">
        <v>4623</v>
      </c>
      <c r="I489" s="9" t="s">
        <v>18</v>
      </c>
      <c r="J489" s="9" t="s">
        <v>117</v>
      </c>
      <c r="K489" s="9">
        <v>130</v>
      </c>
      <c r="L489" s="9">
        <v>30</v>
      </c>
      <c r="M489" s="9" t="s">
        <v>20</v>
      </c>
      <c r="N489" s="9"/>
      <c r="O489" s="9"/>
      <c r="P489" s="9" t="s">
        <v>117</v>
      </c>
      <c r="Q489" s="9"/>
      <c r="R489" s="9"/>
      <c r="S489" s="9" t="s">
        <v>4640</v>
      </c>
      <c r="T489" s="9" t="s">
        <v>4641</v>
      </c>
      <c r="U489" s="9" t="s">
        <v>4642</v>
      </c>
      <c r="V489" s="61" t="s">
        <v>4643</v>
      </c>
      <c r="W489" s="9">
        <v>2</v>
      </c>
      <c r="X489" s="48">
        <f>INDEX(table1,MATCH($K489,'Tham chiếu'!$A$3:$A$13,1),MATCH(DS!$L489,'Tham chiếu'!$B$2:$M$2,1))</f>
        <v>58</v>
      </c>
      <c r="Y489" s="9">
        <v>2</v>
      </c>
      <c r="Z489" s="48">
        <f>INDEX(table1,MATCH($K489,'Tham chiếu'!$A$3:$A$13,1),MATCH(DS!$L489,'Tham chiếu'!$B$2:$M$2,1))</f>
        <v>58</v>
      </c>
      <c r="AA489" s="9">
        <v>2</v>
      </c>
      <c r="AB489" s="50" t="str">
        <f>INDEX(table2,MATCH($K489,'Tham chiếu'!$A$17:$A$25,1),MATCH(DS!$L489,'Tham chiếu'!$B$16:$S$16,1))</f>
        <v>3B</v>
      </c>
      <c r="AC489" s="9"/>
      <c r="AD489" s="73" t="str">
        <f>INDEX(table4,MATCH($K489,'Tham chiếu'!$A$41:$A$49,1),MATCH(DS!$L489,'Tham chiếu'!$B$40:$T$40,1))</f>
        <v>3B</v>
      </c>
      <c r="AE489" s="9">
        <v>2</v>
      </c>
      <c r="AF489" s="74" t="str">
        <f>INDEX(table3,MATCH($K489,'Tham chiếu'!$A$29:$A$37,1),MATCH(DS!$L489,'Tham chiếu'!$B$28:$T$28,1))</f>
        <v>4A</v>
      </c>
      <c r="AG489" s="9">
        <v>1</v>
      </c>
      <c r="AH489" s="48">
        <f>INDEX(table5,MATCH($K489,'Tham chiếu'!$A$53:$A$61,1),MATCH(DS!$L489,'Tham chiếu'!$B$52:$T$52,1))</f>
        <v>4</v>
      </c>
      <c r="AI489" s="9">
        <v>2</v>
      </c>
      <c r="AJ489" s="48">
        <f>INDEX(table5,MATCH($K489,'Tham chiếu'!$A$53:$A$61,1),MATCH(DS!$L489,'Tham chiếu'!$B$52:$T$52,1))</f>
        <v>4</v>
      </c>
      <c r="AK489" s="9">
        <v>1</v>
      </c>
      <c r="AL489" s="48">
        <f>INDEX(table5,MATCH($K489,'Tham chiếu'!$A$53:$A$61,1),MATCH(DS!$L489,'Tham chiếu'!$B$52:$T$52,1))</f>
        <v>4</v>
      </c>
      <c r="AM489" s="9">
        <v>1</v>
      </c>
      <c r="AN489" s="50" t="str">
        <f>INDEX(table2,MATCH($K489,'Tham chiếu'!$A$17:$A$25,1),MATCH(DS!$L489,'Tham chiếu'!$B$16:$S$16,1))</f>
        <v>3B</v>
      </c>
      <c r="AO489" s="9">
        <v>1</v>
      </c>
      <c r="AP489" s="48" t="str">
        <f>INDEX(table3,MATCH($K489,'Tham chiếu'!$A$29:$A$37,1),MATCH(DS!$L489,'Tham chiếu'!$B$28:$T$28,1))</f>
        <v>4A</v>
      </c>
      <c r="AQ489" s="9">
        <v>1</v>
      </c>
      <c r="AR489" s="77">
        <f>INDEX(table7,MATCH($K489,'Tham chiếu'!$A$78:$A$87,1),MATCH(DS!$L489,'Tham chiếu'!$B$77:$T$77,1))</f>
        <v>3</v>
      </c>
      <c r="AS489" s="9">
        <v>1</v>
      </c>
      <c r="AT489" s="48">
        <f>INDEX(table6,MATCH($K489,'Tham chiếu'!$A$65:$A$74,1),MATCH(DS!$L489,'Tham chiếu'!$B$64:$T$64,1))</f>
        <v>3</v>
      </c>
      <c r="AU489" s="57">
        <f t="shared" si="100"/>
        <v>3429000</v>
      </c>
      <c r="AV489" s="58">
        <v>1289000</v>
      </c>
      <c r="AW489" s="59" t="b">
        <f t="shared" si="91"/>
        <v>0</v>
      </c>
      <c r="AX489" s="1"/>
      <c r="AY489" s="1"/>
      <c r="AZ489" s="1"/>
      <c r="BA489" s="1"/>
      <c r="BB489" s="1"/>
      <c r="BC489" s="1"/>
    </row>
    <row r="490" spans="1:55" ht="27.6" customHeight="1" x14ac:dyDescent="0.25">
      <c r="A490" s="3">
        <v>485</v>
      </c>
      <c r="B490" s="9" t="s">
        <v>123</v>
      </c>
      <c r="C490" s="9" t="s">
        <v>2265</v>
      </c>
      <c r="D490" s="9" t="s">
        <v>319</v>
      </c>
      <c r="E490" s="9" t="str">
        <f t="shared" ref="E490:E501" si="105">C490&amp;" "&amp;D490</f>
        <v>Nguyễn Đình Gia Huy</v>
      </c>
      <c r="F490" s="9" t="b">
        <f>E490=E491</f>
        <v>0</v>
      </c>
      <c r="G490" s="9" t="s">
        <v>2096</v>
      </c>
      <c r="H490" s="9" t="str">
        <f>RIGHT(G490,4)</f>
        <v>2015</v>
      </c>
      <c r="I490" s="9" t="s">
        <v>18</v>
      </c>
      <c r="J490" s="9" t="str">
        <f t="shared" ref="J490:J501" si="106">N490&amp;O490&amp;P490&amp;Q490&amp;R490</f>
        <v>3CI3</v>
      </c>
      <c r="K490" s="48">
        <v>130</v>
      </c>
      <c r="L490" s="48">
        <v>34</v>
      </c>
      <c r="M490" s="9" t="s">
        <v>20</v>
      </c>
      <c r="N490" s="9"/>
      <c r="O490" s="9"/>
      <c r="P490" s="9" t="s">
        <v>117</v>
      </c>
      <c r="Q490" s="9"/>
      <c r="R490" s="9"/>
      <c r="S490" s="9" t="s">
        <v>2097</v>
      </c>
      <c r="T490" s="9" t="s">
        <v>2098</v>
      </c>
      <c r="U490" s="9" t="s">
        <v>2099</v>
      </c>
      <c r="V490" s="30" t="s">
        <v>4014</v>
      </c>
      <c r="W490" s="9">
        <v>1</v>
      </c>
      <c r="X490" s="48">
        <f>INDEX(table1,MATCH($K49,'Tham chiếu'!$A$3:$A$13,1),MATCH(DS!$L49,'Tham chiếu'!$B$2:$M$2,1))</f>
        <v>50</v>
      </c>
      <c r="Y490" s="9">
        <v>2</v>
      </c>
      <c r="Z490" s="48">
        <f>INDEX(table1,MATCH($K490,'Tham chiếu'!$A$3:$A$13,1),MATCH(DS!$L490,'Tham chiếu'!$B$2:$M$2,1))</f>
        <v>60</v>
      </c>
      <c r="AA490" s="9">
        <v>1</v>
      </c>
      <c r="AB490" s="50" t="str">
        <f>INDEX(table2,MATCH($K490,'Tham chiếu'!$A$17:$A$25,1),MATCH(DS!$L490,'Tham chiếu'!$B$16:$S$16,1))</f>
        <v>3C</v>
      </c>
      <c r="AC490" s="9"/>
      <c r="AD490" s="73" t="str">
        <f>INDEX(table4,MATCH($K490,'Tham chiếu'!$A$41:$A$49,1),MATCH(DS!$L490,'Tham chiếu'!$B$40:$T$40,1))</f>
        <v>3C</v>
      </c>
      <c r="AE490" s="9">
        <v>2</v>
      </c>
      <c r="AF490" s="74" t="str">
        <f>INDEX(table3,MATCH($K490,'Tham chiếu'!$A$29:$A$37,1),MATCH(DS!$L490,'Tham chiếu'!$B$28:$T$28,1))</f>
        <v>4A</v>
      </c>
      <c r="AG490" s="9">
        <v>1</v>
      </c>
      <c r="AH490" s="48">
        <f>INDEX(table5,MATCH($K490,'Tham chiếu'!$A$53:$A$61,1),MATCH(DS!$L490,'Tham chiếu'!$B$52:$T$52,1))</f>
        <v>4</v>
      </c>
      <c r="AI490" s="9">
        <v>1</v>
      </c>
      <c r="AJ490" s="48">
        <f>INDEX(table5,MATCH($K490,'Tham chiếu'!$A$53:$A$61,1),MATCH(DS!$L490,'Tham chiếu'!$B$52:$T$52,1))</f>
        <v>4</v>
      </c>
      <c r="AK490" s="9">
        <v>1</v>
      </c>
      <c r="AL490" s="48">
        <f>INDEX(table5,MATCH($K490,'Tham chiếu'!$A$53:$A$61,1),MATCH(DS!$L490,'Tham chiếu'!$B$52:$T$52,1))</f>
        <v>4</v>
      </c>
      <c r="AM490" s="9">
        <v>1</v>
      </c>
      <c r="AN490" s="50" t="str">
        <f>INDEX(table2,MATCH($K490,'Tham chiếu'!$A$17:$A$25,1),MATCH(DS!$L490,'Tham chiếu'!$B$16:$S$16,1))</f>
        <v>3C</v>
      </c>
      <c r="AO490" s="9">
        <v>1</v>
      </c>
      <c r="AP490" s="48" t="str">
        <f>INDEX(table3,MATCH($K490,'Tham chiếu'!$A$29:$A$37,1),MATCH(DS!$L490,'Tham chiếu'!$B$28:$T$28,1))</f>
        <v>4A</v>
      </c>
      <c r="AQ490" s="48">
        <v>1</v>
      </c>
      <c r="AR490" s="77">
        <f>INDEX(table7,MATCH($K490,'Tham chiếu'!$A$78:$A$87,1),MATCH(DS!$L490,'Tham chiếu'!$B$77:$T$77,1))</f>
        <v>3</v>
      </c>
      <c r="AS490" s="9">
        <v>1</v>
      </c>
      <c r="AT490" s="48">
        <f>INDEX(table6,MATCH($K490,'Tham chiếu'!$A$65:$A$74,1),MATCH(DS!$L490,'Tham chiếu'!$B$64:$T$64,1))</f>
        <v>4</v>
      </c>
      <c r="AU490" s="57">
        <f t="shared" si="100"/>
        <v>2767000</v>
      </c>
      <c r="AV490" s="58">
        <v>2699000</v>
      </c>
      <c r="AW490" s="59" t="b">
        <f t="shared" si="91"/>
        <v>0</v>
      </c>
      <c r="AX490" s="1"/>
      <c r="AY490" s="1"/>
      <c r="AZ490" s="1"/>
      <c r="BA490" s="1"/>
      <c r="BB490" s="1"/>
      <c r="BC490" s="1"/>
    </row>
    <row r="491" spans="1:55" ht="27.6" customHeight="1" x14ac:dyDescent="0.25">
      <c r="A491" s="3">
        <v>486</v>
      </c>
      <c r="B491" s="9" t="s">
        <v>4676</v>
      </c>
      <c r="C491" s="9" t="s">
        <v>4937</v>
      </c>
      <c r="D491" s="9" t="s">
        <v>1891</v>
      </c>
      <c r="E491" s="9" t="str">
        <f t="shared" si="105"/>
        <v>Đào Anh Kiệt</v>
      </c>
      <c r="F491" s="9"/>
      <c r="G491" s="9" t="s">
        <v>19</v>
      </c>
      <c r="H491" s="9"/>
      <c r="I491" s="9" t="s">
        <v>18</v>
      </c>
      <c r="J491" s="9" t="str">
        <f t="shared" si="106"/>
        <v>3CI3</v>
      </c>
      <c r="K491" s="9">
        <v>144</v>
      </c>
      <c r="L491" s="9">
        <v>41</v>
      </c>
      <c r="M491" s="9" t="s">
        <v>20</v>
      </c>
      <c r="N491" s="9"/>
      <c r="O491" s="9"/>
      <c r="P491" s="9" t="s">
        <v>117</v>
      </c>
      <c r="Q491" s="9"/>
      <c r="R491" s="9"/>
      <c r="S491" s="9" t="s">
        <v>4938</v>
      </c>
      <c r="T491" s="9" t="s">
        <v>4939</v>
      </c>
      <c r="U491" s="9" t="s">
        <v>4940</v>
      </c>
      <c r="V491" s="65" t="s">
        <v>4941</v>
      </c>
      <c r="W491" s="9"/>
      <c r="X491" s="48"/>
      <c r="Y491" s="9">
        <v>1</v>
      </c>
      <c r="Z491" s="48">
        <f>INDEX(table1,MATCH($K491,'Tham chiếu'!$A$3:$A$13,1),MATCH(DS!$L491,'Tham chiếu'!$B$2:$M$2,1))</f>
        <v>62</v>
      </c>
      <c r="AA491" s="9">
        <v>1</v>
      </c>
      <c r="AB491" s="50" t="str">
        <f>INDEX(table2,MATCH($K491,'Tham chiếu'!$A$17:$A$25,1),MATCH(DS!$L491,'Tham chiếu'!$B$16:$S$16,1))</f>
        <v>4C</v>
      </c>
      <c r="AC491" s="9"/>
      <c r="AD491" s="73" t="str">
        <f>INDEX(table4,MATCH($K491,'Tham chiếu'!$A$41:$A$49,1),MATCH(DS!$L491,'Tham chiếu'!$B$40:$T$40,1))</f>
        <v>4C</v>
      </c>
      <c r="AE491" s="9">
        <v>1</v>
      </c>
      <c r="AF491" s="74" t="str">
        <f>INDEX(table3,MATCH($K491,'Tham chiếu'!$A$29:$A$37,1),MATCH(DS!$L491,'Tham chiếu'!$B$28:$T$28,1))</f>
        <v>4C</v>
      </c>
      <c r="AG491" s="9"/>
      <c r="AH491" s="48">
        <f>INDEX(table5,MATCH($K491,'Tham chiếu'!$A$53:$A$61,1),MATCH(DS!$L491,'Tham chiếu'!$B$52:$T$52,1))</f>
        <v>5</v>
      </c>
      <c r="AI491" s="9">
        <v>2</v>
      </c>
      <c r="AJ491" s="48">
        <f>INDEX(table5,MATCH($K491,'Tham chiếu'!$A$53:$A$61,1),MATCH(DS!$L491,'Tham chiếu'!$B$52:$T$52,1))</f>
        <v>5</v>
      </c>
      <c r="AK491" s="9">
        <v>2</v>
      </c>
      <c r="AL491" s="48">
        <f>INDEX(table5,MATCH($K491,'Tham chiếu'!$A$53:$A$61,1),MATCH(DS!$L491,'Tham chiếu'!$B$52:$T$52,1))</f>
        <v>5</v>
      </c>
      <c r="AM491" s="9"/>
      <c r="AN491" s="50" t="str">
        <f>INDEX(table2,MATCH($K491,'Tham chiếu'!$A$17:$A$25,1),MATCH(DS!$L491,'Tham chiếu'!$B$16:$S$16,1))</f>
        <v>4C</v>
      </c>
      <c r="AO491" s="9">
        <v>2</v>
      </c>
      <c r="AP491" s="48" t="str">
        <f>INDEX(table3,MATCH($K491,'Tham chiếu'!$A$29:$A$37,1),MATCH(DS!$L491,'Tham chiếu'!$B$28:$T$28,1))</f>
        <v>4C</v>
      </c>
      <c r="AQ491" s="9">
        <v>1</v>
      </c>
      <c r="AR491" s="77">
        <f>INDEX(table7,MATCH($K491,'Tham chiếu'!$A$78:$A$87,1),MATCH(DS!$L491,'Tham chiếu'!$B$77:$T$77,1))</f>
        <v>4</v>
      </c>
      <c r="AS491" s="9"/>
      <c r="AT491" s="48">
        <f>INDEX(table6,MATCH($K491,'Tham chiếu'!$A$65:$A$74,1),MATCH(DS!$L491,'Tham chiếu'!$B$64:$T$64,1))</f>
        <v>5</v>
      </c>
      <c r="AU491" s="57">
        <f t="shared" si="100"/>
        <v>1861000</v>
      </c>
      <c r="AV491" s="58">
        <v>1414000</v>
      </c>
      <c r="AW491" s="59" t="b">
        <f t="shared" si="91"/>
        <v>0</v>
      </c>
      <c r="AX491" s="1"/>
      <c r="AY491" s="1"/>
      <c r="AZ491" s="1"/>
      <c r="BA491" s="1"/>
      <c r="BB491" s="1"/>
      <c r="BC491" s="1"/>
    </row>
    <row r="492" spans="1:55" ht="27.6" customHeight="1" x14ac:dyDescent="0.25">
      <c r="A492" s="3">
        <v>487</v>
      </c>
      <c r="B492" s="9" t="s">
        <v>123</v>
      </c>
      <c r="C492" s="9" t="s">
        <v>1890</v>
      </c>
      <c r="D492" s="9" t="s">
        <v>1891</v>
      </c>
      <c r="E492" s="9" t="str">
        <f t="shared" si="105"/>
        <v>Đào Tuấn Kiệt</v>
      </c>
      <c r="F492" s="9" t="b">
        <f t="shared" ref="F492:F501" si="107">E492=E493</f>
        <v>0</v>
      </c>
      <c r="G492" s="9" t="s">
        <v>1892</v>
      </c>
      <c r="H492" s="9" t="str">
        <f>RIGHT(G492,4)</f>
        <v>2015</v>
      </c>
      <c r="I492" s="9" t="s">
        <v>18</v>
      </c>
      <c r="J492" s="9" t="str">
        <f t="shared" si="106"/>
        <v>3CI3</v>
      </c>
      <c r="K492" s="48">
        <v>133</v>
      </c>
      <c r="L492" s="48">
        <v>30</v>
      </c>
      <c r="M492" s="9" t="s">
        <v>20</v>
      </c>
      <c r="N492" s="9"/>
      <c r="O492" s="9"/>
      <c r="P492" s="9" t="s">
        <v>117</v>
      </c>
      <c r="Q492" s="9"/>
      <c r="R492" s="9"/>
      <c r="S492" s="9" t="s">
        <v>1893</v>
      </c>
      <c r="T492" s="9" t="s">
        <v>1894</v>
      </c>
      <c r="U492" s="9" t="s">
        <v>1895</v>
      </c>
      <c r="V492" s="30" t="s">
        <v>3785</v>
      </c>
      <c r="W492" s="9">
        <v>1</v>
      </c>
      <c r="X492" s="48">
        <f>INDEX(table1,MATCH($K492,'Tham chiếu'!$A$3:$A$13,1),MATCH(DS!$L492,'Tham chiếu'!$B$2:$M$2,1))</f>
        <v>58</v>
      </c>
      <c r="Y492" s="9">
        <v>1</v>
      </c>
      <c r="Z492" s="48">
        <f>INDEX(table1,MATCH($K492,'Tham chiếu'!$A$3:$A$13,1),MATCH(DS!$L492,'Tham chiếu'!$B$2:$M$2,1))</f>
        <v>58</v>
      </c>
      <c r="AA492" s="9">
        <v>2</v>
      </c>
      <c r="AB492" s="50" t="str">
        <f>INDEX(table2,MATCH($K492,'Tham chiếu'!$A$17:$A$25,1),MATCH(DS!$L492,'Tham chiếu'!$B$16:$S$16,1))</f>
        <v>3B</v>
      </c>
      <c r="AC492" s="9"/>
      <c r="AD492" s="73" t="str">
        <f>INDEX(table4,MATCH($K492,'Tham chiếu'!$A$41:$A$49,1),MATCH(DS!$L492,'Tham chiếu'!$B$40:$T$40,1))</f>
        <v>3B</v>
      </c>
      <c r="AE492" s="9">
        <v>2</v>
      </c>
      <c r="AF492" s="74" t="str">
        <f>INDEX(table3,MATCH($K492,'Tham chiếu'!$A$29:$A$37,1),MATCH(DS!$L492,'Tham chiếu'!$B$28:$T$28,1))</f>
        <v>4A</v>
      </c>
      <c r="AG492" s="9">
        <v>1</v>
      </c>
      <c r="AH492" s="48">
        <f>INDEX(table5,MATCH($K492,'Tham chiếu'!$A$53:$A$61,1),MATCH(DS!$L492,'Tham chiếu'!$B$52:$T$52,1))</f>
        <v>4</v>
      </c>
      <c r="AI492" s="9">
        <v>1</v>
      </c>
      <c r="AJ492" s="48">
        <f>INDEX(table5,MATCH($K492,'Tham chiếu'!$A$53:$A$61,1),MATCH(DS!$L492,'Tham chiếu'!$B$52:$T$52,1))</f>
        <v>4</v>
      </c>
      <c r="AK492" s="9">
        <v>1</v>
      </c>
      <c r="AL492" s="48">
        <f>INDEX(table5,MATCH($K492,'Tham chiếu'!$A$53:$A$61,1),MATCH(DS!$L492,'Tham chiếu'!$B$52:$T$52,1))</f>
        <v>4</v>
      </c>
      <c r="AM492" s="9">
        <v>1</v>
      </c>
      <c r="AN492" s="50" t="str">
        <f>INDEX(table2,MATCH($K492,'Tham chiếu'!$A$17:$A$25,1),MATCH(DS!$L492,'Tham chiếu'!$B$16:$S$16,1))</f>
        <v>3B</v>
      </c>
      <c r="AO492" s="9">
        <v>1</v>
      </c>
      <c r="AP492" s="48" t="str">
        <f>INDEX(table3,MATCH($K492,'Tham chiếu'!$A$29:$A$37,1),MATCH(DS!$L492,'Tham chiếu'!$B$28:$T$28,1))</f>
        <v>4A</v>
      </c>
      <c r="AQ492" s="48">
        <v>1</v>
      </c>
      <c r="AR492" s="77">
        <f>INDEX(table7,MATCH($K492,'Tham chiếu'!$A$78:$A$87,1),MATCH(DS!$L492,'Tham chiếu'!$B$77:$T$77,1))</f>
        <v>3</v>
      </c>
      <c r="AS492" s="9">
        <v>1</v>
      </c>
      <c r="AT492" s="48">
        <f>INDEX(table6,MATCH($K492,'Tham chiếu'!$A$65:$A$74,1),MATCH(DS!$L492,'Tham chiếu'!$B$64:$T$64,1))</f>
        <v>3</v>
      </c>
      <c r="AU492" s="57">
        <f t="shared" si="100"/>
        <v>2845000</v>
      </c>
      <c r="AV492" s="58">
        <v>1307000</v>
      </c>
      <c r="AW492" s="59" t="b">
        <f t="shared" si="91"/>
        <v>0</v>
      </c>
      <c r="AX492" s="1"/>
      <c r="AY492" s="1"/>
      <c r="AZ492" s="1"/>
      <c r="BA492" s="1"/>
      <c r="BB492" s="1"/>
      <c r="BC492" s="1"/>
    </row>
    <row r="493" spans="1:55" ht="27.6" customHeight="1" x14ac:dyDescent="0.25">
      <c r="A493" s="3">
        <v>488</v>
      </c>
      <c r="B493" s="9" t="s">
        <v>123</v>
      </c>
      <c r="C493" s="9" t="s">
        <v>1507</v>
      </c>
      <c r="D493" s="9" t="s">
        <v>343</v>
      </c>
      <c r="E493" s="9" t="str">
        <f t="shared" si="105"/>
        <v>Phạm Gia Khánh</v>
      </c>
      <c r="F493" s="9" t="b">
        <f t="shared" si="107"/>
        <v>0</v>
      </c>
      <c r="G493" s="9" t="s">
        <v>737</v>
      </c>
      <c r="H493" s="9" t="str">
        <f>RIGHT(G493,4)</f>
        <v>2015</v>
      </c>
      <c r="I493" s="9" t="s">
        <v>18</v>
      </c>
      <c r="J493" s="9" t="str">
        <f t="shared" si="106"/>
        <v>3CI3</v>
      </c>
      <c r="K493" s="48">
        <v>136</v>
      </c>
      <c r="L493" s="48">
        <v>32</v>
      </c>
      <c r="M493" s="9" t="s">
        <v>20</v>
      </c>
      <c r="N493" s="9"/>
      <c r="O493" s="9"/>
      <c r="P493" s="9" t="s">
        <v>117</v>
      </c>
      <c r="Q493" s="9"/>
      <c r="R493" s="9"/>
      <c r="S493" s="9" t="s">
        <v>1508</v>
      </c>
      <c r="T493" s="9" t="s">
        <v>1509</v>
      </c>
      <c r="U493" s="9" t="s">
        <v>1510</v>
      </c>
      <c r="V493" s="30" t="s">
        <v>4015</v>
      </c>
      <c r="W493" s="9">
        <v>1</v>
      </c>
      <c r="X493" s="48">
        <f>INDEX(table1,MATCH($K493,'Tham chiếu'!$A$3:$A$13,1),MATCH(DS!$L493,'Tham chiếu'!$B$2:$M$2,1))</f>
        <v>58</v>
      </c>
      <c r="Y493" s="9">
        <v>1</v>
      </c>
      <c r="Z493" s="48">
        <f>INDEX(table1,MATCH($K493,'Tham chiếu'!$A$3:$A$13,1),MATCH(DS!$L493,'Tham chiếu'!$B$2:$M$2,1))</f>
        <v>58</v>
      </c>
      <c r="AA493" s="9">
        <v>5</v>
      </c>
      <c r="AB493" s="50">
        <f>INDEX(table2,MATCH($K493,'Tham chiếu'!$A$17:$A$25,1),MATCH(DS!$L493,'Tham chiếu'!$B$16:$S$16,1))</f>
        <v>4</v>
      </c>
      <c r="AC493" s="9"/>
      <c r="AD493" s="73" t="str">
        <f>INDEX(table4,MATCH($K493,'Tham chiếu'!$A$41:$A$49,1),MATCH(DS!$L493,'Tham chiếu'!$B$40:$T$40,1))</f>
        <v>3B</v>
      </c>
      <c r="AE493" s="9">
        <v>5</v>
      </c>
      <c r="AF493" s="74" t="str">
        <f>INDEX(table3,MATCH($K493,'Tham chiếu'!$A$29:$A$37,1),MATCH(DS!$L493,'Tham chiếu'!$B$28:$T$28,1))</f>
        <v>4A</v>
      </c>
      <c r="AG493" s="9">
        <v>5</v>
      </c>
      <c r="AH493" s="48">
        <f>INDEX(table5,MATCH($K493,'Tham chiếu'!$A$53:$A$61,1),MATCH(DS!$L493,'Tham chiếu'!$B$52:$T$52,1))</f>
        <v>4</v>
      </c>
      <c r="AI493" s="9">
        <v>5</v>
      </c>
      <c r="AJ493" s="48">
        <f>INDEX(table5,MATCH($K493,'Tham chiếu'!$A$53:$A$61,1),MATCH(DS!$L493,'Tham chiếu'!$B$52:$T$52,1))</f>
        <v>4</v>
      </c>
      <c r="AK493" s="9">
        <v>3</v>
      </c>
      <c r="AL493" s="48">
        <f>INDEX(table5,MATCH($K493,'Tham chiếu'!$A$53:$A$61,1),MATCH(DS!$L493,'Tham chiếu'!$B$52:$T$52,1))</f>
        <v>4</v>
      </c>
      <c r="AM493" s="9">
        <v>3</v>
      </c>
      <c r="AN493" s="50">
        <f>INDEX(table2,MATCH($K493,'Tham chiếu'!$A$17:$A$25,1),MATCH(DS!$L493,'Tham chiếu'!$B$16:$S$16,1))</f>
        <v>4</v>
      </c>
      <c r="AO493" s="9">
        <v>3</v>
      </c>
      <c r="AP493" s="48" t="str">
        <f>INDEX(table3,MATCH($K493,'Tham chiếu'!$A$29:$A$37,1),MATCH(DS!$L493,'Tham chiếu'!$B$28:$T$28,1))</f>
        <v>4A</v>
      </c>
      <c r="AQ493" s="48">
        <v>1</v>
      </c>
      <c r="AR493" s="77">
        <f>INDEX(table7,MATCH($K493,'Tham chiếu'!$A$78:$A$87,1),MATCH(DS!$L493,'Tham chiếu'!$B$77:$T$77,1))</f>
        <v>3</v>
      </c>
      <c r="AS493" s="9">
        <v>1</v>
      </c>
      <c r="AT493" s="48">
        <f>INDEX(table6,MATCH($K493,'Tham chiếu'!$A$65:$A$74,1),MATCH(DS!$L493,'Tham chiếu'!$B$64:$T$64,1))</f>
        <v>4</v>
      </c>
      <c r="AU493" s="57">
        <f t="shared" si="100"/>
        <v>6700000</v>
      </c>
      <c r="AV493" s="58">
        <v>1758000</v>
      </c>
      <c r="AW493" s="59" t="b">
        <f t="shared" ref="AW493:AW556" si="108">AV493=AU493</f>
        <v>0</v>
      </c>
      <c r="AX493" s="1"/>
      <c r="AY493" s="1"/>
      <c r="AZ493" s="1"/>
      <c r="BA493" s="1"/>
      <c r="BB493" s="1"/>
      <c r="BC493" s="1"/>
    </row>
    <row r="494" spans="1:55" ht="27.6" customHeight="1" x14ac:dyDescent="0.25">
      <c r="A494" s="3">
        <v>489</v>
      </c>
      <c r="B494" s="9" t="s">
        <v>123</v>
      </c>
      <c r="C494" s="9" t="s">
        <v>545</v>
      </c>
      <c r="D494" s="9" t="s">
        <v>34</v>
      </c>
      <c r="E494" s="9" t="str">
        <f t="shared" si="105"/>
        <v>Lê Ngọc Minh</v>
      </c>
      <c r="F494" s="9" t="b">
        <f t="shared" si="107"/>
        <v>0</v>
      </c>
      <c r="G494" s="9" t="s">
        <v>546</v>
      </c>
      <c r="H494" s="9" t="str">
        <f>RIGHT(G494,4)</f>
        <v>2015</v>
      </c>
      <c r="I494" s="9" t="s">
        <v>18</v>
      </c>
      <c r="J494" s="9" t="str">
        <f t="shared" si="106"/>
        <v>3CI3</v>
      </c>
      <c r="K494" s="48">
        <v>137</v>
      </c>
      <c r="L494" s="48">
        <v>37</v>
      </c>
      <c r="M494" s="9" t="s">
        <v>20</v>
      </c>
      <c r="N494" s="9"/>
      <c r="O494" s="9"/>
      <c r="P494" s="9" t="s">
        <v>117</v>
      </c>
      <c r="Q494" s="9"/>
      <c r="R494" s="9"/>
      <c r="S494" s="9" t="s">
        <v>547</v>
      </c>
      <c r="T494" s="9" t="s">
        <v>548</v>
      </c>
      <c r="U494" s="9" t="s">
        <v>549</v>
      </c>
      <c r="V494" s="30" t="s">
        <v>4016</v>
      </c>
      <c r="W494" s="9">
        <v>1</v>
      </c>
      <c r="X494" s="48">
        <f>INDEX(table1,MATCH($K494,'Tham chiếu'!$A$3:$A$13,1),MATCH(DS!$L494,'Tham chiếu'!$B$2:$M$2,1))</f>
        <v>60</v>
      </c>
      <c r="Y494" s="9">
        <v>1</v>
      </c>
      <c r="Z494" s="48">
        <f>INDEX(table1,MATCH($K494,'Tham chiếu'!$A$3:$A$13,1),MATCH(DS!$L494,'Tham chiếu'!$B$2:$M$2,1))</f>
        <v>60</v>
      </c>
      <c r="AA494" s="9">
        <v>1</v>
      </c>
      <c r="AB494" s="50" t="str">
        <f>INDEX(table2,MATCH($K494,'Tham chiếu'!$A$17:$A$25,1),MATCH(DS!$L494,'Tham chiếu'!$B$16:$S$16,1))</f>
        <v>4B</v>
      </c>
      <c r="AC494" s="9"/>
      <c r="AD494" s="73" t="str">
        <f>INDEX(table4,MATCH($K494,'Tham chiếu'!$A$41:$A$49,1),MATCH(DS!$L494,'Tham chiếu'!$B$40:$T$40,1))</f>
        <v>4B</v>
      </c>
      <c r="AE494" s="9">
        <v>1</v>
      </c>
      <c r="AF494" s="74" t="str">
        <f>INDEX(table3,MATCH($K494,'Tham chiếu'!$A$29:$A$37,1),MATCH(DS!$L494,'Tham chiếu'!$B$28:$T$28,1))</f>
        <v>4A</v>
      </c>
      <c r="AG494" s="9">
        <v>1</v>
      </c>
      <c r="AH494" s="48">
        <f>INDEX(table5,MATCH($K494,'Tham chiếu'!$A$53:$A$61,1),MATCH(DS!$L494,'Tham chiếu'!$B$52:$T$52,1))</f>
        <v>5</v>
      </c>
      <c r="AI494" s="9">
        <v>1</v>
      </c>
      <c r="AJ494" s="48">
        <f>INDEX(table5,MATCH($K494,'Tham chiếu'!$A$53:$A$61,1),MATCH(DS!$L494,'Tham chiếu'!$B$52:$T$52,1))</f>
        <v>5</v>
      </c>
      <c r="AK494" s="9"/>
      <c r="AL494" s="48">
        <f>INDEX(table5,MATCH($K494,'Tham chiếu'!$A$53:$A$61,1),MATCH(DS!$L494,'Tham chiếu'!$B$52:$T$52,1))</f>
        <v>5</v>
      </c>
      <c r="AM494" s="9"/>
      <c r="AN494" s="50" t="str">
        <f>INDEX(table2,MATCH($K494,'Tham chiếu'!$A$17:$A$25,1),MATCH(DS!$L494,'Tham chiếu'!$B$16:$S$16,1))</f>
        <v>4B</v>
      </c>
      <c r="AO494" s="9"/>
      <c r="AP494" s="48" t="str">
        <f>INDEX(table3,MATCH($K494,'Tham chiếu'!$A$29:$A$37,1),MATCH(DS!$L494,'Tham chiếu'!$B$28:$T$28,1))</f>
        <v>4A</v>
      </c>
      <c r="AQ494" s="48">
        <v>2</v>
      </c>
      <c r="AR494" s="77">
        <f>INDEX(table7,MATCH($K494,'Tham chiếu'!$A$78:$A$87,1),MATCH(DS!$L494,'Tham chiếu'!$B$77:$T$77,1))</f>
        <v>3</v>
      </c>
      <c r="AS494" s="9">
        <v>1</v>
      </c>
      <c r="AT494" s="48">
        <f>INDEX(table6,MATCH($K494,'Tham chiếu'!$A$65:$A$74,1),MATCH(DS!$L494,'Tham chiếu'!$B$64:$T$64,1))</f>
        <v>4</v>
      </c>
      <c r="AU494" s="57">
        <f t="shared" si="100"/>
        <v>2202000</v>
      </c>
      <c r="AV494" s="58">
        <v>2654000</v>
      </c>
      <c r="AW494" s="59" t="b">
        <f t="shared" si="108"/>
        <v>0</v>
      </c>
      <c r="AX494" s="1"/>
      <c r="AY494" s="1"/>
      <c r="AZ494" s="1"/>
      <c r="BA494" s="1"/>
      <c r="BB494" s="1"/>
      <c r="BC494" s="1"/>
    </row>
    <row r="495" spans="1:55" ht="27.6" customHeight="1" x14ac:dyDescent="0.25">
      <c r="A495" s="3">
        <v>490</v>
      </c>
      <c r="B495" s="9" t="s">
        <v>2364</v>
      </c>
      <c r="C495" s="9" t="s">
        <v>3588</v>
      </c>
      <c r="D495" s="9" t="s">
        <v>97</v>
      </c>
      <c r="E495" s="9" t="str">
        <f t="shared" si="105"/>
        <v>Đỗ Hoàng Quang Ngọc</v>
      </c>
      <c r="F495" s="9" t="b">
        <f t="shared" si="107"/>
        <v>0</v>
      </c>
      <c r="G495" s="9" t="s">
        <v>3589</v>
      </c>
      <c r="H495" s="9"/>
      <c r="I495" s="9" t="s">
        <v>18</v>
      </c>
      <c r="J495" s="9" t="str">
        <f t="shared" si="106"/>
        <v>3CI3</v>
      </c>
      <c r="K495" s="9">
        <v>120</v>
      </c>
      <c r="L495" s="9">
        <v>23</v>
      </c>
      <c r="M495" s="9" t="s">
        <v>20</v>
      </c>
      <c r="N495" s="9"/>
      <c r="O495" s="9"/>
      <c r="P495" s="9" t="s">
        <v>117</v>
      </c>
      <c r="Q495" s="9"/>
      <c r="R495" s="9"/>
      <c r="S495" s="9" t="s">
        <v>3590</v>
      </c>
      <c r="T495" s="9" t="s">
        <v>3591</v>
      </c>
      <c r="U495" s="9" t="s">
        <v>3592</v>
      </c>
      <c r="V495" s="30" t="s">
        <v>4072</v>
      </c>
      <c r="W495" s="48">
        <v>1</v>
      </c>
      <c r="X495" s="48">
        <f>INDEX(table1,MATCH($K495,'Tham chiếu'!$A$3:$A$13,1),MATCH(DS!$L495,'Tham chiếu'!$B$2:$M$2,1))</f>
        <v>50</v>
      </c>
      <c r="Y495" s="49">
        <v>1</v>
      </c>
      <c r="Z495" s="48">
        <f>INDEX(table1,MATCH($K495,'Tham chiếu'!$A$3:$A$13,1),MATCH(DS!$L495,'Tham chiếu'!$B$2:$M$2,1))</f>
        <v>50</v>
      </c>
      <c r="AA495" s="50"/>
      <c r="AB495" s="50"/>
      <c r="AC495" s="53"/>
      <c r="AD495" s="73"/>
      <c r="AE495" s="54"/>
      <c r="AF495" s="74"/>
      <c r="AG495" s="48">
        <v>1</v>
      </c>
      <c r="AH495" s="48">
        <f>INDEX(table5,MATCH($K495,'Tham chiếu'!$A$53:$A$61,1),MATCH(DS!$L495,'Tham chiếu'!$B$52:$T$52,1))</f>
        <v>3</v>
      </c>
      <c r="AI495" s="49">
        <v>1</v>
      </c>
      <c r="AJ495" s="48">
        <f>INDEX(table5,MATCH($K495,'Tham chiếu'!$A$53:$A$61,1),MATCH(DS!$L495,'Tham chiếu'!$B$52:$T$52,1))</f>
        <v>3</v>
      </c>
      <c r="AK495" s="50"/>
      <c r="AL495" s="48"/>
      <c r="AM495" s="53"/>
      <c r="AN495" s="50"/>
      <c r="AO495" s="54"/>
      <c r="AP495" s="48"/>
      <c r="AQ495" s="48"/>
      <c r="AR495" s="77"/>
      <c r="AS495" s="49">
        <v>1</v>
      </c>
      <c r="AT495" s="48">
        <f>INDEX(table6,MATCH($K495,'Tham chiếu'!$A$65:$A$74,1),MATCH(DS!$L495,'Tham chiếu'!$B$64:$T$64,1))</f>
        <v>2</v>
      </c>
      <c r="AU495" s="57">
        <f t="shared" si="100"/>
        <v>1149000</v>
      </c>
      <c r="AV495" s="58">
        <v>1166000</v>
      </c>
      <c r="AW495" s="59" t="b">
        <f t="shared" si="108"/>
        <v>0</v>
      </c>
      <c r="AX495" s="1"/>
      <c r="AY495" s="1"/>
      <c r="AZ495" s="1"/>
      <c r="BA495" s="1"/>
      <c r="BB495" s="1"/>
      <c r="BC495" s="1"/>
    </row>
    <row r="496" spans="1:55" ht="27.6" customHeight="1" x14ac:dyDescent="0.25">
      <c r="A496" s="3">
        <v>491</v>
      </c>
      <c r="B496" s="9" t="s">
        <v>123</v>
      </c>
      <c r="C496" s="9" t="s">
        <v>473</v>
      </c>
      <c r="D496" s="9" t="s">
        <v>1110</v>
      </c>
      <c r="E496" s="9" t="str">
        <f t="shared" si="105"/>
        <v>Nguyễn Huy Quân</v>
      </c>
      <c r="F496" s="9" t="b">
        <f t="shared" si="107"/>
        <v>0</v>
      </c>
      <c r="G496" s="9" t="s">
        <v>2492</v>
      </c>
      <c r="H496" s="9" t="str">
        <f t="shared" ref="H496:H501" si="109">RIGHT(G496,4)</f>
        <v>2015</v>
      </c>
      <c r="I496" s="9" t="s">
        <v>18</v>
      </c>
      <c r="J496" s="9" t="str">
        <f t="shared" si="106"/>
        <v>3CI3</v>
      </c>
      <c r="K496" s="9">
        <v>133</v>
      </c>
      <c r="L496" s="9">
        <v>30</v>
      </c>
      <c r="M496" s="9" t="s">
        <v>20</v>
      </c>
      <c r="N496" s="9"/>
      <c r="O496" s="9"/>
      <c r="P496" s="9" t="s">
        <v>117</v>
      </c>
      <c r="Q496" s="9"/>
      <c r="R496" s="9"/>
      <c r="S496" s="9" t="s">
        <v>2980</v>
      </c>
      <c r="T496" s="9" t="s">
        <v>2981</v>
      </c>
      <c r="U496" s="9" t="s">
        <v>2982</v>
      </c>
      <c r="V496" s="30" t="s">
        <v>4017</v>
      </c>
      <c r="W496" s="48">
        <v>1</v>
      </c>
      <c r="X496" s="48">
        <f>INDEX(table1,MATCH($K496,'Tham chiếu'!$A$3:$A$13,1),MATCH(DS!$L496,'Tham chiếu'!$B$2:$M$2,1))</f>
        <v>58</v>
      </c>
      <c r="Y496" s="49">
        <v>1</v>
      </c>
      <c r="Z496" s="48">
        <f>INDEX(table1,MATCH($K496,'Tham chiếu'!$A$3:$A$13,1),MATCH(DS!$L496,'Tham chiếu'!$B$2:$M$2,1))</f>
        <v>58</v>
      </c>
      <c r="AA496" s="50"/>
      <c r="AB496" s="50"/>
      <c r="AC496" s="53"/>
      <c r="AD496" s="73"/>
      <c r="AE496" s="54"/>
      <c r="AF496" s="74"/>
      <c r="AG496" s="48">
        <v>1</v>
      </c>
      <c r="AH496" s="48">
        <f>INDEX(table5,MATCH($K496,'Tham chiếu'!$A$53:$A$61,1),MATCH(DS!$L496,'Tham chiếu'!$B$52:$T$52,1))</f>
        <v>4</v>
      </c>
      <c r="AI496" s="49">
        <v>1</v>
      </c>
      <c r="AJ496" s="48">
        <f>INDEX(table5,MATCH($K496,'Tham chiếu'!$A$53:$A$61,1),MATCH(DS!$L496,'Tham chiếu'!$B$52:$T$52,1))</f>
        <v>4</v>
      </c>
      <c r="AK496" s="53">
        <v>1</v>
      </c>
      <c r="AL496" s="48">
        <f>INDEX(table5,MATCH($K496,'Tham chiếu'!$A$53:$A$61,1),MATCH(DS!$L496,'Tham chiếu'!$B$52:$T$52,1))</f>
        <v>4</v>
      </c>
      <c r="AM496" s="50">
        <v>1</v>
      </c>
      <c r="AN496" s="50" t="str">
        <f>INDEX(table2,MATCH($K496,'Tham chiếu'!$A$17:$A$25,1),MATCH(DS!$L496,'Tham chiếu'!$B$16:$S$16,1))</f>
        <v>3B</v>
      </c>
      <c r="AO496" s="54">
        <v>1</v>
      </c>
      <c r="AP496" s="48" t="str">
        <f>INDEX(table3,MATCH($K496,'Tham chiếu'!$A$29:$A$37,1),MATCH(DS!$L496,'Tham chiếu'!$B$28:$T$28,1))</f>
        <v>4A</v>
      </c>
      <c r="AQ496" s="48">
        <v>1</v>
      </c>
      <c r="AR496" s="77">
        <f>INDEX(table7,MATCH($K496,'Tham chiếu'!$A$78:$A$87,1),MATCH(DS!$L496,'Tham chiếu'!$B$77:$T$77,1))</f>
        <v>3</v>
      </c>
      <c r="AS496" s="49">
        <v>1</v>
      </c>
      <c r="AT496" s="48">
        <f>INDEX(table6,MATCH($K496,'Tham chiếu'!$A$65:$A$74,1),MATCH(DS!$L496,'Tham chiếu'!$B$64:$T$64,1))</f>
        <v>3</v>
      </c>
      <c r="AU496" s="57">
        <f t="shared" si="100"/>
        <v>1859000</v>
      </c>
      <c r="AV496" s="58">
        <v>1232000</v>
      </c>
      <c r="AW496" s="59" t="b">
        <f t="shared" si="108"/>
        <v>0</v>
      </c>
      <c r="AX496" s="1"/>
      <c r="AY496" s="1"/>
      <c r="AZ496" s="1"/>
      <c r="BA496" s="1"/>
      <c r="BB496" s="1"/>
      <c r="BC496" s="1"/>
    </row>
    <row r="497" spans="1:55" ht="27.6" customHeight="1" x14ac:dyDescent="0.25">
      <c r="A497" s="3">
        <v>492</v>
      </c>
      <c r="B497" s="9" t="s">
        <v>123</v>
      </c>
      <c r="C497" s="9" t="s">
        <v>190</v>
      </c>
      <c r="D497" s="9" t="s">
        <v>1110</v>
      </c>
      <c r="E497" s="9" t="str">
        <f t="shared" si="105"/>
        <v>Nguyễn Minh Quân</v>
      </c>
      <c r="F497" s="9" t="b">
        <f t="shared" si="107"/>
        <v>0</v>
      </c>
      <c r="G497" s="9" t="s">
        <v>2493</v>
      </c>
      <c r="H497" s="9" t="str">
        <f t="shared" si="109"/>
        <v>2015</v>
      </c>
      <c r="I497" s="9" t="s">
        <v>18</v>
      </c>
      <c r="J497" s="9" t="str">
        <f t="shared" si="106"/>
        <v>3CI3</v>
      </c>
      <c r="K497" s="9">
        <v>136</v>
      </c>
      <c r="L497" s="9">
        <v>37</v>
      </c>
      <c r="M497" s="9" t="s">
        <v>20</v>
      </c>
      <c r="N497" s="9"/>
      <c r="O497" s="9"/>
      <c r="P497" s="9" t="s">
        <v>117</v>
      </c>
      <c r="Q497" s="9"/>
      <c r="R497" s="9"/>
      <c r="S497" s="9" t="s">
        <v>2983</v>
      </c>
      <c r="T497" s="9" t="s">
        <v>2984</v>
      </c>
      <c r="U497" s="9" t="s">
        <v>2985</v>
      </c>
      <c r="V497" s="30" t="s">
        <v>4324</v>
      </c>
      <c r="W497" s="9">
        <v>2</v>
      </c>
      <c r="X497" s="48">
        <f>INDEX(table1,MATCH($K497,'Tham chiếu'!$A$3:$A$13,1),MATCH(DS!$L497,'Tham chiếu'!$B$2:$M$2,1))</f>
        <v>60</v>
      </c>
      <c r="Y497" s="9">
        <v>1</v>
      </c>
      <c r="Z497" s="48">
        <f>INDEX(table1,MATCH($K497,'Tham chiếu'!$A$3:$A$13,1),MATCH(DS!$L497,'Tham chiếu'!$B$2:$M$2,1))</f>
        <v>60</v>
      </c>
      <c r="AA497" s="9">
        <v>2</v>
      </c>
      <c r="AB497" s="50" t="str">
        <f>INDEX(table2,MATCH($K497,'Tham chiếu'!$A$17:$A$25,1),MATCH(DS!$L497,'Tham chiếu'!$B$16:$S$16,1))</f>
        <v>4B</v>
      </c>
      <c r="AC497" s="9"/>
      <c r="AD497" s="73" t="str">
        <f>INDEX(table4,MATCH($K497,'Tham chiếu'!$A$41:$A$49,1),MATCH(DS!$L497,'Tham chiếu'!$B$40:$T$40,1))</f>
        <v>4B</v>
      </c>
      <c r="AE497" s="9">
        <v>2</v>
      </c>
      <c r="AF497" s="74" t="str">
        <f>INDEX(table3,MATCH($K497,'Tham chiếu'!$A$29:$A$37,1),MATCH(DS!$L497,'Tham chiếu'!$B$28:$T$28,1))</f>
        <v>4A</v>
      </c>
      <c r="AG497" s="9">
        <v>3</v>
      </c>
      <c r="AH497" s="48">
        <f>INDEX(table5,MATCH($K497,'Tham chiếu'!$A$53:$A$61,1),MATCH(DS!$L497,'Tham chiếu'!$B$52:$T$52,1))</f>
        <v>5</v>
      </c>
      <c r="AI497" s="9">
        <v>3</v>
      </c>
      <c r="AJ497" s="48">
        <f>INDEX(table5,MATCH($K497,'Tham chiếu'!$A$53:$A$61,1),MATCH(DS!$L497,'Tham chiếu'!$B$52:$T$52,1))</f>
        <v>5</v>
      </c>
      <c r="AK497" s="9">
        <v>1</v>
      </c>
      <c r="AL497" s="48">
        <f>INDEX(table5,MATCH($K497,'Tham chiếu'!$A$53:$A$61,1),MATCH(DS!$L497,'Tham chiếu'!$B$52:$T$52,1))</f>
        <v>5</v>
      </c>
      <c r="AM497" s="9">
        <v>1</v>
      </c>
      <c r="AN497" s="50" t="str">
        <f>INDEX(table2,MATCH($K497,'Tham chiếu'!$A$17:$A$25,1),MATCH(DS!$L497,'Tham chiếu'!$B$16:$S$16,1))</f>
        <v>4B</v>
      </c>
      <c r="AO497" s="9">
        <v>1</v>
      </c>
      <c r="AP497" s="48" t="str">
        <f>INDEX(table3,MATCH($K497,'Tham chiếu'!$A$29:$A$37,1),MATCH(DS!$L497,'Tham chiếu'!$B$28:$T$28,1))</f>
        <v>4A</v>
      </c>
      <c r="AQ497" s="9">
        <v>1</v>
      </c>
      <c r="AR497" s="77">
        <f>INDEX(table7,MATCH($K497,'Tham chiếu'!$A$78:$A$87,1),MATCH(DS!$L497,'Tham chiếu'!$B$77:$T$77,1))</f>
        <v>3</v>
      </c>
      <c r="AS497" s="9">
        <v>1</v>
      </c>
      <c r="AT497" s="48">
        <f>INDEX(table6,MATCH($K497,'Tham chiếu'!$A$65:$A$74,1),MATCH(DS!$L497,'Tham chiếu'!$B$64:$T$64,1))</f>
        <v>4</v>
      </c>
      <c r="AU497" s="63">
        <f t="shared" si="100"/>
        <v>3803000</v>
      </c>
      <c r="AV497" s="58">
        <v>936000</v>
      </c>
      <c r="AW497" s="59" t="b">
        <f t="shared" si="108"/>
        <v>0</v>
      </c>
      <c r="AX497" s="1"/>
      <c r="AY497" s="1"/>
      <c r="AZ497" s="1"/>
      <c r="BA497" s="1"/>
      <c r="BB497" s="1"/>
      <c r="BC497" s="1"/>
    </row>
    <row r="498" spans="1:55" ht="27.6" customHeight="1" x14ac:dyDescent="0.25">
      <c r="A498" s="3">
        <v>493</v>
      </c>
      <c r="B498" s="9" t="s">
        <v>123</v>
      </c>
      <c r="C498" s="9" t="s">
        <v>2159</v>
      </c>
      <c r="D498" s="9" t="s">
        <v>42</v>
      </c>
      <c r="E498" s="9" t="str">
        <f t="shared" si="105"/>
        <v>Lê Bảo Quyên</v>
      </c>
      <c r="F498" s="9" t="b">
        <f t="shared" si="107"/>
        <v>0</v>
      </c>
      <c r="G498" s="9" t="s">
        <v>1159</v>
      </c>
      <c r="H498" s="9" t="str">
        <f t="shared" si="109"/>
        <v>2015</v>
      </c>
      <c r="I498" s="9" t="s">
        <v>44</v>
      </c>
      <c r="J498" s="9" t="str">
        <f t="shared" si="106"/>
        <v>3CI3</v>
      </c>
      <c r="K498" s="48">
        <v>130</v>
      </c>
      <c r="L498" s="48">
        <v>29</v>
      </c>
      <c r="M498" s="9" t="s">
        <v>20</v>
      </c>
      <c r="N498" s="9"/>
      <c r="O498" s="9"/>
      <c r="P498" s="9" t="s">
        <v>117</v>
      </c>
      <c r="Q498" s="9"/>
      <c r="R498" s="9"/>
      <c r="S498" s="9" t="s">
        <v>2160</v>
      </c>
      <c r="T498" s="9" t="s">
        <v>2161</v>
      </c>
      <c r="U498" s="9" t="s">
        <v>2162</v>
      </c>
      <c r="V498" s="30" t="s">
        <v>4018</v>
      </c>
      <c r="W498" s="9"/>
      <c r="X498" s="48"/>
      <c r="Y498" s="9">
        <v>1</v>
      </c>
      <c r="Z498" s="48">
        <f>INDEX(table1,MATCH($K498,'Tham chiếu'!$A$3:$A$13,1),MATCH(DS!$L498,'Tham chiếu'!$B$2:$M$2,1))</f>
        <v>55</v>
      </c>
      <c r="AA498" s="9"/>
      <c r="AB498" s="50"/>
      <c r="AC498" s="9">
        <v>1</v>
      </c>
      <c r="AD498" s="73" t="str">
        <f>INDEX(table4,MATCH($K498,'Tham chiếu'!$A$41:$A$49,1),MATCH(DS!$L498,'Tham chiếu'!$B$40:$T$40,1))</f>
        <v>3A</v>
      </c>
      <c r="AE498" s="9"/>
      <c r="AF498" s="74"/>
      <c r="AG498" s="9">
        <v>1</v>
      </c>
      <c r="AH498" s="48">
        <f>INDEX(table5,MATCH($K498,'Tham chiếu'!$A$53:$A$61,1),MATCH(DS!$L498,'Tham chiếu'!$B$52:$T$52,1))</f>
        <v>3</v>
      </c>
      <c r="AI498" s="9">
        <v>2</v>
      </c>
      <c r="AJ498" s="48">
        <f>INDEX(table5,MATCH($K498,'Tham chiếu'!$A$53:$A$61,1),MATCH(DS!$L498,'Tham chiếu'!$B$52:$T$52,1))</f>
        <v>3</v>
      </c>
      <c r="AK498" s="9"/>
      <c r="AL498" s="48"/>
      <c r="AM498" s="9">
        <v>1</v>
      </c>
      <c r="AN498" s="50" t="str">
        <f>INDEX(table2,MATCH($K498,'Tham chiếu'!$A$17:$A$25,1),MATCH(DS!$L498,'Tham chiếu'!$B$16:$S$16,1))</f>
        <v>3A</v>
      </c>
      <c r="AO498" s="9"/>
      <c r="AP498" s="48"/>
      <c r="AQ498" s="48"/>
      <c r="AR498" s="77"/>
      <c r="AS498" s="9"/>
      <c r="AT498" s="48"/>
      <c r="AU498" s="57">
        <f t="shared" si="100"/>
        <v>1116000</v>
      </c>
      <c r="AV498" s="58">
        <v>3575000</v>
      </c>
      <c r="AW498" s="59" t="b">
        <f t="shared" si="108"/>
        <v>0</v>
      </c>
      <c r="AX498" s="1"/>
      <c r="AY498" s="1"/>
      <c r="AZ498" s="1"/>
      <c r="BA498" s="1"/>
      <c r="BB498" s="1"/>
      <c r="BC498" s="1"/>
    </row>
    <row r="499" spans="1:55" ht="27.6" customHeight="1" x14ac:dyDescent="0.25">
      <c r="A499" s="3">
        <v>494</v>
      </c>
      <c r="B499" s="9" t="s">
        <v>123</v>
      </c>
      <c r="C499" s="9" t="s">
        <v>282</v>
      </c>
      <c r="D499" s="9" t="s">
        <v>283</v>
      </c>
      <c r="E499" s="9" t="str">
        <f t="shared" si="105"/>
        <v>Vũ Duy Tùng</v>
      </c>
      <c r="F499" s="9" t="b">
        <f t="shared" si="107"/>
        <v>0</v>
      </c>
      <c r="G499" s="9" t="s">
        <v>284</v>
      </c>
      <c r="H499" s="9" t="str">
        <f t="shared" si="109"/>
        <v>2015</v>
      </c>
      <c r="I499" s="9" t="s">
        <v>18</v>
      </c>
      <c r="J499" s="9" t="str">
        <f t="shared" si="106"/>
        <v>3CI3</v>
      </c>
      <c r="K499" s="48">
        <v>132</v>
      </c>
      <c r="L499" s="48">
        <v>34</v>
      </c>
      <c r="M499" s="9" t="s">
        <v>20</v>
      </c>
      <c r="N499" s="9"/>
      <c r="O499" s="9"/>
      <c r="P499" s="9" t="s">
        <v>117</v>
      </c>
      <c r="Q499" s="9"/>
      <c r="R499" s="9"/>
      <c r="S499" s="9" t="s">
        <v>285</v>
      </c>
      <c r="T499" s="9" t="s">
        <v>286</v>
      </c>
      <c r="U499" s="9" t="s">
        <v>287</v>
      </c>
      <c r="V499" s="30" t="s">
        <v>4019</v>
      </c>
      <c r="W499" s="9">
        <v>1</v>
      </c>
      <c r="X499" s="48">
        <f>INDEX(table1,MATCH($K499,'Tham chiếu'!$A$3:$A$13,1),MATCH(DS!$L499,'Tham chiếu'!$B$2:$M$2,1))</f>
        <v>60</v>
      </c>
      <c r="Y499" s="9">
        <v>1</v>
      </c>
      <c r="Z499" s="48">
        <f>INDEX(table1,MATCH($K499,'Tham chiếu'!$A$3:$A$13,1),MATCH(DS!$L499,'Tham chiếu'!$B$2:$M$2,1))</f>
        <v>60</v>
      </c>
      <c r="AA499" s="9"/>
      <c r="AB499" s="50"/>
      <c r="AC499" s="9"/>
      <c r="AD499" s="73"/>
      <c r="AE499" s="9"/>
      <c r="AF499" s="74"/>
      <c r="AG499" s="9">
        <v>1</v>
      </c>
      <c r="AH499" s="48">
        <f>INDEX(table5,MATCH($K499,'Tham chiếu'!$A$53:$A$61,1),MATCH(DS!$L499,'Tham chiếu'!$B$52:$T$52,1))</f>
        <v>4</v>
      </c>
      <c r="AI499" s="9">
        <v>1</v>
      </c>
      <c r="AJ499" s="48">
        <f>INDEX(table5,MATCH($K499,'Tham chiếu'!$A$53:$A$61,1),MATCH(DS!$L499,'Tham chiếu'!$B$52:$T$52,1))</f>
        <v>4</v>
      </c>
      <c r="AK499" s="9"/>
      <c r="AL499" s="48"/>
      <c r="AM499" s="9"/>
      <c r="AN499" s="50"/>
      <c r="AO499" s="9"/>
      <c r="AP499" s="48"/>
      <c r="AQ499" s="48">
        <v>1</v>
      </c>
      <c r="AR499" s="77">
        <f>INDEX(table7,MATCH($K499,'Tham chiếu'!$A$78:$A$87,1),MATCH(DS!$L499,'Tham chiếu'!$B$77:$T$77,1))</f>
        <v>3</v>
      </c>
      <c r="AS499" s="9">
        <v>1</v>
      </c>
      <c r="AT499" s="48">
        <f>INDEX(table6,MATCH($K499,'Tham chiếu'!$A$65:$A$74,1),MATCH(DS!$L499,'Tham chiếu'!$B$64:$T$64,1))</f>
        <v>4</v>
      </c>
      <c r="AU499" s="57">
        <f t="shared" si="100"/>
        <v>1429000</v>
      </c>
      <c r="AV499" s="58">
        <v>1149000</v>
      </c>
      <c r="AW499" s="59" t="b">
        <f t="shared" si="108"/>
        <v>0</v>
      </c>
      <c r="AX499" s="1"/>
      <c r="AY499" s="1"/>
      <c r="AZ499" s="1"/>
      <c r="BA499" s="1"/>
      <c r="BB499" s="1"/>
      <c r="BC499" s="1"/>
    </row>
    <row r="500" spans="1:55" ht="27.6" customHeight="1" x14ac:dyDescent="0.25">
      <c r="A500" s="3">
        <v>495</v>
      </c>
      <c r="B500" s="9" t="s">
        <v>123</v>
      </c>
      <c r="C500" s="9" t="s">
        <v>114</v>
      </c>
      <c r="D500" s="9" t="s">
        <v>115</v>
      </c>
      <c r="E500" s="9" t="str">
        <f t="shared" si="105"/>
        <v>Đinh Công Thành</v>
      </c>
      <c r="F500" s="9" t="b">
        <f t="shared" si="107"/>
        <v>0</v>
      </c>
      <c r="G500" s="9" t="s">
        <v>116</v>
      </c>
      <c r="H500" s="9" t="str">
        <f t="shared" si="109"/>
        <v>2015</v>
      </c>
      <c r="I500" s="9" t="s">
        <v>18</v>
      </c>
      <c r="J500" s="9" t="str">
        <f t="shared" si="106"/>
        <v>3CI3</v>
      </c>
      <c r="K500" s="48">
        <v>132</v>
      </c>
      <c r="L500" s="48">
        <v>28</v>
      </c>
      <c r="M500" s="9" t="s">
        <v>20</v>
      </c>
      <c r="N500" s="9"/>
      <c r="O500" s="9"/>
      <c r="P500" s="9" t="s">
        <v>117</v>
      </c>
      <c r="Q500" s="9"/>
      <c r="R500" s="9"/>
      <c r="S500" s="9" t="s">
        <v>118</v>
      </c>
      <c r="T500" s="9" t="s">
        <v>119</v>
      </c>
      <c r="U500" s="9" t="s">
        <v>120</v>
      </c>
      <c r="V500" s="30" t="s">
        <v>3729</v>
      </c>
      <c r="W500" s="9">
        <v>1</v>
      </c>
      <c r="X500" s="48">
        <f>INDEX(table1,MATCH($K5,'Tham chiếu'!$A$3:$A$13,1),MATCH(DS!$L5,'Tham chiếu'!$B$2:$M$2,1))</f>
        <v>45</v>
      </c>
      <c r="Y500" s="9">
        <v>1</v>
      </c>
      <c r="Z500" s="48">
        <f>INDEX(table1,MATCH($K500,'Tham chiếu'!$A$3:$A$13,1),MATCH(DS!$L500,'Tham chiếu'!$B$2:$M$2,1))</f>
        <v>55</v>
      </c>
      <c r="AA500" s="9">
        <v>2</v>
      </c>
      <c r="AB500" s="50" t="str">
        <f>INDEX(table2,MATCH($K500,'Tham chiếu'!$A$17:$A$25,1),MATCH(DS!$L500,'Tham chiếu'!$B$16:$S$16,1))</f>
        <v>3A</v>
      </c>
      <c r="AC500" s="9"/>
      <c r="AD500" s="73" t="str">
        <f>INDEX(table4,MATCH($K500,'Tham chiếu'!$A$41:$A$49,1),MATCH(DS!$L500,'Tham chiếu'!$B$40:$T$40,1))</f>
        <v>3A</v>
      </c>
      <c r="AE500" s="9">
        <v>2</v>
      </c>
      <c r="AF500" s="74" t="str">
        <f>INDEX(table3,MATCH($K500,'Tham chiếu'!$A$29:$A$37,1),MATCH(DS!$L500,'Tham chiếu'!$B$28:$T$28,1))</f>
        <v>3A</v>
      </c>
      <c r="AG500" s="9">
        <v>1</v>
      </c>
      <c r="AH500" s="48">
        <f>INDEX(table5,MATCH($K500,'Tham chiếu'!$A$53:$A$61,1),MATCH(DS!$L500,'Tham chiếu'!$B$52:$T$52,1))</f>
        <v>3</v>
      </c>
      <c r="AI500" s="9">
        <v>2</v>
      </c>
      <c r="AJ500" s="48">
        <f>INDEX(table5,MATCH($K500,'Tham chiếu'!$A$53:$A$61,1),MATCH(DS!$L500,'Tham chiếu'!$B$52:$T$52,1))</f>
        <v>3</v>
      </c>
      <c r="AK500" s="9">
        <v>1</v>
      </c>
      <c r="AL500" s="48">
        <f>INDEX(table5,MATCH($K500,'Tham chiếu'!$A$53:$A$61,1),MATCH(DS!$L500,'Tham chiếu'!$B$52:$T$52,1))</f>
        <v>3</v>
      </c>
      <c r="AM500" s="9">
        <v>1</v>
      </c>
      <c r="AN500" s="50" t="str">
        <f>INDEX(table2,MATCH($K500,'Tham chiếu'!$A$17:$A$25,1),MATCH(DS!$L500,'Tham chiếu'!$B$16:$S$16,1))</f>
        <v>3A</v>
      </c>
      <c r="AO500" s="9">
        <v>1</v>
      </c>
      <c r="AP500" s="48" t="str">
        <f>INDEX(table3,MATCH($K500,'Tham chiếu'!$A$29:$A$37,1),MATCH(DS!$L500,'Tham chiếu'!$B$28:$T$28,1))</f>
        <v>3A</v>
      </c>
      <c r="AQ500" s="48">
        <v>1</v>
      </c>
      <c r="AR500" s="77">
        <f>INDEX(table7,MATCH($K500,'Tham chiếu'!$A$78:$A$87,1),MATCH(DS!$L500,'Tham chiếu'!$B$77:$T$77,1))</f>
        <v>3</v>
      </c>
      <c r="AS500" s="9">
        <v>1</v>
      </c>
      <c r="AT500" s="48">
        <f>INDEX(table6,MATCH($K500,'Tham chiếu'!$A$65:$A$74,1),MATCH(DS!$L500,'Tham chiếu'!$B$64:$T$64,1))</f>
        <v>3</v>
      </c>
      <c r="AU500" s="57">
        <f t="shared" si="100"/>
        <v>3029000</v>
      </c>
      <c r="AV500" s="58">
        <v>200000</v>
      </c>
      <c r="AW500" s="59" t="b">
        <f t="shared" si="108"/>
        <v>0</v>
      </c>
      <c r="AX500" s="1"/>
      <c r="AY500" s="1"/>
      <c r="AZ500" s="1"/>
      <c r="BA500" s="1"/>
      <c r="BB500" s="1"/>
      <c r="BC500" s="1"/>
    </row>
    <row r="501" spans="1:55" ht="27.6" customHeight="1" x14ac:dyDescent="0.25">
      <c r="A501" s="3">
        <v>496</v>
      </c>
      <c r="B501" s="9" t="s">
        <v>123</v>
      </c>
      <c r="C501" s="9" t="s">
        <v>348</v>
      </c>
      <c r="D501" s="9" t="s">
        <v>148</v>
      </c>
      <c r="E501" s="9" t="str">
        <f t="shared" si="105"/>
        <v>Nguyễn Thị Thảo Vy</v>
      </c>
      <c r="F501" s="9" t="b">
        <f t="shared" si="107"/>
        <v>0</v>
      </c>
      <c r="G501" s="9" t="s">
        <v>349</v>
      </c>
      <c r="H501" s="9" t="str">
        <f t="shared" si="109"/>
        <v>2015</v>
      </c>
      <c r="I501" s="9" t="s">
        <v>44</v>
      </c>
      <c r="J501" s="9" t="str">
        <f t="shared" si="106"/>
        <v>3CI3</v>
      </c>
      <c r="K501" s="48">
        <v>140</v>
      </c>
      <c r="L501" s="48">
        <v>40</v>
      </c>
      <c r="M501" s="9" t="s">
        <v>20</v>
      </c>
      <c r="N501" s="9"/>
      <c r="O501" s="9"/>
      <c r="P501" s="9" t="s">
        <v>117</v>
      </c>
      <c r="Q501" s="9"/>
      <c r="R501" s="9"/>
      <c r="S501" s="9" t="s">
        <v>350</v>
      </c>
      <c r="T501" s="9" t="s">
        <v>351</v>
      </c>
      <c r="U501" s="9" t="s">
        <v>352</v>
      </c>
      <c r="V501" s="30" t="s">
        <v>4020</v>
      </c>
      <c r="W501" s="9">
        <v>1</v>
      </c>
      <c r="X501" s="48">
        <f>INDEX(table1,MATCH($K51,'Tham chiếu'!$A$3:$A$13,1),MATCH(DS!$L51,'Tham chiếu'!$B$2:$M$2,1))</f>
        <v>50</v>
      </c>
      <c r="Y501" s="9">
        <v>1</v>
      </c>
      <c r="Z501" s="48">
        <f>INDEX(table1,MATCH($K501,'Tham chiếu'!$A$3:$A$13,1),MATCH(DS!$L501,'Tham chiếu'!$B$2:$M$2,1))</f>
        <v>62</v>
      </c>
      <c r="AA501" s="9">
        <v>2</v>
      </c>
      <c r="AB501" s="50" t="str">
        <f>INDEX(table2,MATCH($K501,'Tham chiếu'!$A$17:$A$25,1),MATCH(DS!$L501,'Tham chiếu'!$B$16:$S$16,1))</f>
        <v>4C</v>
      </c>
      <c r="AC501" s="9">
        <v>3</v>
      </c>
      <c r="AD501" s="73" t="str">
        <f>INDEX(table4,MATCH($K501,'Tham chiếu'!$A$41:$A$49,1),MATCH(DS!$L501,'Tham chiếu'!$B$40:$T$40,1))</f>
        <v>4C</v>
      </c>
      <c r="AE501" s="9"/>
      <c r="AF501" s="74"/>
      <c r="AG501" s="9">
        <v>1</v>
      </c>
      <c r="AH501" s="48">
        <f>INDEX(table5,MATCH($K501,'Tham chiếu'!$A$53:$A$61,1),MATCH(DS!$L501,'Tham chiếu'!$B$52:$T$52,1))</f>
        <v>5</v>
      </c>
      <c r="AI501" s="9">
        <v>1</v>
      </c>
      <c r="AJ501" s="48">
        <f>INDEX(table5,MATCH($K501,'Tham chiếu'!$A$53:$A$61,1),MATCH(DS!$L501,'Tham chiếu'!$B$52:$T$52,1))</f>
        <v>5</v>
      </c>
      <c r="AK501" s="9">
        <v>1</v>
      </c>
      <c r="AL501" s="48">
        <f>INDEX(table5,MATCH($K501,'Tham chiếu'!$A$53:$A$61,1),MATCH(DS!$L501,'Tham chiếu'!$B$52:$T$52,1))</f>
        <v>5</v>
      </c>
      <c r="AM501" s="9">
        <v>1</v>
      </c>
      <c r="AN501" s="50" t="str">
        <f>INDEX(table2,MATCH($K501,'Tham chiếu'!$A$17:$A$25,1),MATCH(DS!$L501,'Tham chiếu'!$B$16:$S$16,1))</f>
        <v>4C</v>
      </c>
      <c r="AO501" s="9">
        <v>1</v>
      </c>
      <c r="AP501" s="48" t="str">
        <f>INDEX(table3,MATCH($K501,'Tham chiếu'!$A$29:$A$37,1),MATCH(DS!$L501,'Tham chiếu'!$B$28:$T$28,1))</f>
        <v>4C</v>
      </c>
      <c r="AQ501" s="48">
        <v>1</v>
      </c>
      <c r="AR501" s="77">
        <f>INDEX(table7,MATCH($K501,'Tham chiếu'!$A$78:$A$87,1),MATCH(DS!$L501,'Tham chiếu'!$B$77:$T$77,1))</f>
        <v>4</v>
      </c>
      <c r="AS501" s="9">
        <v>1</v>
      </c>
      <c r="AT501" s="48">
        <f>INDEX(table6,MATCH($K501,'Tham chiếu'!$A$65:$A$74,1),MATCH(DS!$L501,'Tham chiếu'!$B$64:$T$64,1))</f>
        <v>5</v>
      </c>
      <c r="AU501" s="57">
        <f t="shared" si="100"/>
        <v>2964000</v>
      </c>
      <c r="AV501" s="58">
        <v>1657000</v>
      </c>
      <c r="AW501" s="59" t="b">
        <f t="shared" si="108"/>
        <v>0</v>
      </c>
      <c r="AX501" s="1"/>
      <c r="AY501" s="1"/>
      <c r="AZ501" s="1"/>
      <c r="BA501" s="1"/>
      <c r="BB501" s="1"/>
      <c r="BC501" s="1"/>
    </row>
    <row r="502" spans="1:55" ht="27.6" customHeight="1" x14ac:dyDescent="0.25">
      <c r="A502" s="3">
        <v>497</v>
      </c>
      <c r="B502" s="9" t="s">
        <v>4620</v>
      </c>
      <c r="C502" s="9" t="s">
        <v>4753</v>
      </c>
      <c r="D502" s="9" t="s">
        <v>219</v>
      </c>
      <c r="E502" s="9" t="s">
        <v>4754</v>
      </c>
      <c r="F502" s="9"/>
      <c r="G502" s="9" t="s">
        <v>4755</v>
      </c>
      <c r="H502" s="9" t="s">
        <v>4623</v>
      </c>
      <c r="I502" s="9" t="s">
        <v>44</v>
      </c>
      <c r="J502" s="9" t="s">
        <v>738</v>
      </c>
      <c r="K502" s="9">
        <v>132</v>
      </c>
      <c r="L502" s="9">
        <v>27.5</v>
      </c>
      <c r="M502" s="9" t="s">
        <v>20</v>
      </c>
      <c r="N502" s="9"/>
      <c r="O502" s="9"/>
      <c r="P502" s="9" t="s">
        <v>738</v>
      </c>
      <c r="Q502" s="9"/>
      <c r="R502" s="9"/>
      <c r="S502" s="9" t="s">
        <v>4756</v>
      </c>
      <c r="T502" s="9" t="s">
        <v>4757</v>
      </c>
      <c r="U502" s="9" t="s">
        <v>4758</v>
      </c>
      <c r="V502" s="61" t="s">
        <v>4759</v>
      </c>
      <c r="W502" s="9">
        <v>1</v>
      </c>
      <c r="X502" s="48">
        <f>INDEX(table1,MATCH($K52,'Tham chiếu'!$A$3:$A$13,1),MATCH(DS!$L52,'Tham chiếu'!$B$2:$M$2,1))</f>
        <v>50</v>
      </c>
      <c r="Y502" s="9">
        <v>1</v>
      </c>
      <c r="Z502" s="48">
        <f>INDEX(table1,MATCH($K502,'Tham chiếu'!$A$3:$A$13,1),MATCH(DS!$L502,'Tham chiếu'!$B$2:$M$2,1))</f>
        <v>55</v>
      </c>
      <c r="AA502" s="9">
        <v>1</v>
      </c>
      <c r="AB502" s="50" t="str">
        <f>INDEX(table2,MATCH($K502,'Tham chiếu'!$A$17:$A$25,1),MATCH(DS!$L502,'Tham chiếu'!$B$16:$S$16,1))</f>
        <v>2C</v>
      </c>
      <c r="AC502" s="9">
        <v>1</v>
      </c>
      <c r="AD502" s="73" t="str">
        <f>INDEX(table4,MATCH($K502,'Tham chiếu'!$A$41:$A$49,1),MATCH(DS!$L502,'Tham chiếu'!$B$40:$T$40,1))</f>
        <v>3A</v>
      </c>
      <c r="AE502" s="9"/>
      <c r="AF502" s="74" t="str">
        <f>INDEX(table3,MATCH($K502,'Tham chiếu'!$A$29:$A$37,1),MATCH(DS!$L502,'Tham chiếu'!$B$28:$T$28,1))</f>
        <v>3A</v>
      </c>
      <c r="AG502" s="9">
        <v>1</v>
      </c>
      <c r="AH502" s="48">
        <f>INDEX(table5,MATCH($K502,'Tham chiếu'!$A$53:$A$61,1),MATCH(DS!$L502,'Tham chiếu'!$B$52:$T$52,1))</f>
        <v>3</v>
      </c>
      <c r="AI502" s="9">
        <v>1</v>
      </c>
      <c r="AJ502" s="48">
        <f>INDEX(table5,MATCH($K502,'Tham chiếu'!$A$53:$A$61,1),MATCH(DS!$L502,'Tham chiếu'!$B$52:$T$52,1))</f>
        <v>3</v>
      </c>
      <c r="AK502" s="9">
        <v>1</v>
      </c>
      <c r="AL502" s="48">
        <f>INDEX(table5,MATCH($K502,'Tham chiếu'!$A$53:$A$61,1),MATCH(DS!$L502,'Tham chiếu'!$B$52:$T$52,1))</f>
        <v>3</v>
      </c>
      <c r="AM502" s="9">
        <v>1</v>
      </c>
      <c r="AN502" s="50" t="str">
        <f>INDEX(table2,MATCH($K502,'Tham chiếu'!$A$17:$A$25,1),MATCH(DS!$L502,'Tham chiếu'!$B$16:$S$16,1))</f>
        <v>2C</v>
      </c>
      <c r="AO502" s="9"/>
      <c r="AP502" s="48" t="str">
        <f>INDEX(table3,MATCH($K502,'Tham chiếu'!$A$29:$A$37,1),MATCH(DS!$L502,'Tham chiếu'!$B$28:$T$28,1))</f>
        <v>3A</v>
      </c>
      <c r="AQ502" s="9">
        <v>1</v>
      </c>
      <c r="AR502" s="77">
        <f>INDEX(table7,MATCH($K502,'Tham chiếu'!$A$78:$A$87,1),MATCH(DS!$L502,'Tham chiếu'!$B$77:$T$77,1))</f>
        <v>3</v>
      </c>
      <c r="AS502" s="9">
        <v>1</v>
      </c>
      <c r="AT502" s="48">
        <f>INDEX(table6,MATCH($K502,'Tham chiếu'!$A$65:$A$74,1),MATCH(DS!$L502,'Tham chiếu'!$B$64:$T$64,1))</f>
        <v>3</v>
      </c>
      <c r="AU502" s="57">
        <f t="shared" si="100"/>
        <v>2200000</v>
      </c>
      <c r="AV502" s="58">
        <v>200000</v>
      </c>
      <c r="AW502" s="59" t="b">
        <f t="shared" si="108"/>
        <v>0</v>
      </c>
      <c r="AX502" s="1"/>
      <c r="AY502" s="1"/>
      <c r="AZ502" s="1"/>
      <c r="BA502" s="1"/>
      <c r="BB502" s="1"/>
      <c r="BC502" s="1"/>
    </row>
    <row r="503" spans="1:55" ht="27.6" customHeight="1" x14ac:dyDescent="0.25">
      <c r="A503" s="3">
        <v>498</v>
      </c>
      <c r="B503" s="9" t="s">
        <v>2364</v>
      </c>
      <c r="C503" s="9" t="s">
        <v>3412</v>
      </c>
      <c r="D503" s="9" t="s">
        <v>166</v>
      </c>
      <c r="E503" s="9" t="str">
        <f>C503&amp;" "&amp;D503</f>
        <v>Đỗ Nhật Minh Anh</v>
      </c>
      <c r="F503" s="9" t="b">
        <f>E503=E504</f>
        <v>0</v>
      </c>
      <c r="G503" s="9" t="s">
        <v>3413</v>
      </c>
      <c r="H503" s="9" t="str">
        <f>RIGHT(G503,4)</f>
        <v>2015</v>
      </c>
      <c r="I503" s="9" t="s">
        <v>18</v>
      </c>
      <c r="J503" s="9" t="str">
        <f>N503&amp;O503&amp;P503&amp;Q503&amp;R503</f>
        <v>3CI4</v>
      </c>
      <c r="K503" s="9">
        <v>120</v>
      </c>
      <c r="L503" s="9">
        <v>21</v>
      </c>
      <c r="M503" s="9" t="s">
        <v>20</v>
      </c>
      <c r="N503" s="9"/>
      <c r="O503" s="9"/>
      <c r="P503" s="9" t="s">
        <v>738</v>
      </c>
      <c r="Q503" s="9"/>
      <c r="R503" s="9"/>
      <c r="S503" s="9" t="s">
        <v>3414</v>
      </c>
      <c r="T503" s="9" t="s">
        <v>3415</v>
      </c>
      <c r="U503" s="9" t="s">
        <v>3416</v>
      </c>
      <c r="V503" s="30" t="s">
        <v>3738</v>
      </c>
      <c r="W503" s="48">
        <v>1</v>
      </c>
      <c r="X503" s="48">
        <f>INDEX(table1,MATCH($K53,'Tham chiếu'!$A$3:$A$13,1),MATCH(DS!$L53,'Tham chiếu'!$B$2:$M$2,1))</f>
        <v>50</v>
      </c>
      <c r="Y503" s="49">
        <v>1</v>
      </c>
      <c r="Z503" s="48">
        <f>INDEX(table1,MATCH($K503,'Tham chiếu'!$A$3:$A$13,1),MATCH(DS!$L503,'Tham chiếu'!$B$2:$M$2,1))</f>
        <v>50</v>
      </c>
      <c r="AA503" s="50">
        <v>1</v>
      </c>
      <c r="AB503" s="50" t="str">
        <f>INDEX(table2,MATCH($K503,'Tham chiếu'!$A$17:$A$25,1),MATCH(DS!$L503,'Tham chiếu'!$B$16:$S$16,1))</f>
        <v>2A</v>
      </c>
      <c r="AC503" s="53"/>
      <c r="AD503" s="73" t="str">
        <f>INDEX(table4,MATCH($K503,'Tham chiếu'!$A$41:$A$49,1),MATCH(DS!$L503,'Tham chiếu'!$B$40:$T$40,1))</f>
        <v>2A</v>
      </c>
      <c r="AE503" s="54">
        <v>1</v>
      </c>
      <c r="AF503" s="74" t="str">
        <f>INDEX(table3,MATCH($K503,'Tham chiếu'!$A$29:$A$37,1),MATCH(DS!$L503,'Tham chiếu'!$B$28:$T$28,1))</f>
        <v>2A</v>
      </c>
      <c r="AG503" s="48">
        <v>1</v>
      </c>
      <c r="AH503" s="48">
        <f>INDEX(table5,MATCH($K503,'Tham chiếu'!$A$53:$A$61,1),MATCH(DS!$L503,'Tham chiếu'!$B$52:$T$52,1))</f>
        <v>2</v>
      </c>
      <c r="AI503" s="49">
        <v>1</v>
      </c>
      <c r="AJ503" s="48">
        <f>INDEX(table5,MATCH($K503,'Tham chiếu'!$A$53:$A$61,1),MATCH(DS!$L503,'Tham chiếu'!$B$52:$T$52,1))</f>
        <v>2</v>
      </c>
      <c r="AK503" s="53">
        <v>1</v>
      </c>
      <c r="AL503" s="48">
        <f>INDEX(table5,MATCH($K503,'Tham chiếu'!$A$53:$A$61,1),MATCH(DS!$L503,'Tham chiếu'!$B$52:$T$52,1))</f>
        <v>2</v>
      </c>
      <c r="AM503" s="50">
        <v>1</v>
      </c>
      <c r="AN503" s="50" t="str">
        <f>INDEX(table2,MATCH($K503,'Tham chiếu'!$A$17:$A$25,1),MATCH(DS!$L503,'Tham chiếu'!$B$16:$S$16,1))</f>
        <v>2A</v>
      </c>
      <c r="AO503" s="54">
        <v>1</v>
      </c>
      <c r="AP503" s="48" t="str">
        <f>INDEX(table3,MATCH($K503,'Tham chiếu'!$A$29:$A$37,1),MATCH(DS!$L503,'Tham chiếu'!$B$28:$T$28,1))</f>
        <v>2A</v>
      </c>
      <c r="AQ503" s="48">
        <v>1</v>
      </c>
      <c r="AR503" s="77">
        <f>INDEX(table7,MATCH($K503,'Tham chiếu'!$A$78:$A$87,1),MATCH(DS!$L503,'Tham chiếu'!$B$77:$T$77,1))</f>
        <v>1</v>
      </c>
      <c r="AS503" s="49"/>
      <c r="AT503" s="48"/>
      <c r="AU503" s="57">
        <f t="shared" si="100"/>
        <v>1982000</v>
      </c>
      <c r="AV503" s="58">
        <v>2030000</v>
      </c>
      <c r="AW503" s="59" t="b">
        <f t="shared" si="108"/>
        <v>0</v>
      </c>
      <c r="AX503" s="1"/>
      <c r="AY503" s="1"/>
      <c r="AZ503" s="1"/>
      <c r="BA503" s="1"/>
      <c r="BB503" s="1"/>
      <c r="BC503" s="1"/>
    </row>
    <row r="504" spans="1:55" ht="27.6" customHeight="1" x14ac:dyDescent="0.25">
      <c r="A504" s="3">
        <v>499</v>
      </c>
      <c r="B504" s="9" t="s">
        <v>123</v>
      </c>
      <c r="C504" s="9" t="s">
        <v>829</v>
      </c>
      <c r="D504" s="9" t="s">
        <v>166</v>
      </c>
      <c r="E504" s="9" t="str">
        <f>C504&amp;" "&amp;D504</f>
        <v>Phạm Tuấn Anh</v>
      </c>
      <c r="F504" s="9" t="b">
        <f>E504=E505</f>
        <v>0</v>
      </c>
      <c r="G504" s="9" t="s">
        <v>830</v>
      </c>
      <c r="H504" s="9" t="str">
        <f>RIGHT(G504,4)</f>
        <v>2015</v>
      </c>
      <c r="I504" s="9" t="s">
        <v>18</v>
      </c>
      <c r="J504" s="9" t="str">
        <f>N504&amp;O504&amp;P504&amp;Q504&amp;R504</f>
        <v>3CI4</v>
      </c>
      <c r="K504" s="48">
        <v>132</v>
      </c>
      <c r="L504" s="48">
        <v>30</v>
      </c>
      <c r="M504" s="9" t="s">
        <v>20</v>
      </c>
      <c r="N504" s="9"/>
      <c r="O504" s="9"/>
      <c r="P504" s="9" t="s">
        <v>738</v>
      </c>
      <c r="Q504" s="9"/>
      <c r="R504" s="9"/>
      <c r="S504" s="9" t="s">
        <v>831</v>
      </c>
      <c r="T504" s="9" t="s">
        <v>832</v>
      </c>
      <c r="U504" s="9" t="s">
        <v>833</v>
      </c>
      <c r="V504" s="30" t="s">
        <v>4021</v>
      </c>
      <c r="W504" s="9"/>
      <c r="X504" s="48"/>
      <c r="Y504" s="9">
        <v>1</v>
      </c>
      <c r="Z504" s="48">
        <f>INDEX(table1,MATCH($K504,'Tham chiếu'!$A$3:$A$13,1),MATCH(DS!$L504,'Tham chiếu'!$B$2:$M$2,1))</f>
        <v>58</v>
      </c>
      <c r="AA504" s="9"/>
      <c r="AB504" s="50"/>
      <c r="AC504" s="9"/>
      <c r="AD504" s="73"/>
      <c r="AE504" s="9"/>
      <c r="AF504" s="74"/>
      <c r="AG504" s="9">
        <v>1</v>
      </c>
      <c r="AH504" s="48">
        <f>INDEX(table5,MATCH($K504,'Tham chiếu'!$A$53:$A$61,1),MATCH(DS!$L504,'Tham chiếu'!$B$52:$T$52,1))</f>
        <v>4</v>
      </c>
      <c r="AI504" s="9">
        <v>1</v>
      </c>
      <c r="AJ504" s="48">
        <f>INDEX(table5,MATCH($K504,'Tham chiếu'!$A$53:$A$61,1),MATCH(DS!$L504,'Tham chiếu'!$B$52:$T$52,1))</f>
        <v>4</v>
      </c>
      <c r="AK504" s="9"/>
      <c r="AL504" s="48"/>
      <c r="AM504" s="9">
        <v>1</v>
      </c>
      <c r="AN504" s="50" t="str">
        <f>INDEX(table2,MATCH($K504,'Tham chiếu'!$A$17:$A$25,1),MATCH(DS!$L504,'Tham chiếu'!$B$16:$S$16,1))</f>
        <v>3B</v>
      </c>
      <c r="AO504" s="9"/>
      <c r="AP504" s="48"/>
      <c r="AQ504" s="48">
        <v>1</v>
      </c>
      <c r="AR504" s="77">
        <f>INDEX(table7,MATCH($K504,'Tham chiếu'!$A$78:$A$87,1),MATCH(DS!$L504,'Tham chiếu'!$B$77:$T$77,1))</f>
        <v>3</v>
      </c>
      <c r="AS504" s="9">
        <v>1</v>
      </c>
      <c r="AT504" s="48">
        <f>INDEX(table6,MATCH($K504,'Tham chiếu'!$A$65:$A$74,1),MATCH(DS!$L504,'Tham chiếu'!$B$64:$T$64,1))</f>
        <v>3</v>
      </c>
      <c r="AU504" s="57">
        <f t="shared" si="100"/>
        <v>1399000</v>
      </c>
      <c r="AV504" s="58">
        <v>1123000</v>
      </c>
      <c r="AW504" s="59" t="b">
        <f t="shared" si="108"/>
        <v>0</v>
      </c>
      <c r="AX504" s="1"/>
      <c r="AY504" s="1"/>
      <c r="AZ504" s="1"/>
      <c r="BA504" s="1"/>
      <c r="BB504" s="1"/>
      <c r="BC504" s="1"/>
    </row>
    <row r="505" spans="1:55" ht="27.6" customHeight="1" x14ac:dyDescent="0.25">
      <c r="A505" s="3">
        <v>500</v>
      </c>
      <c r="B505" s="9" t="s">
        <v>4610</v>
      </c>
      <c r="C505" s="9" t="s">
        <v>4785</v>
      </c>
      <c r="D505" s="9" t="s">
        <v>166</v>
      </c>
      <c r="E505" s="9" t="s">
        <v>4786</v>
      </c>
      <c r="F505" s="9"/>
      <c r="G505" s="9" t="s">
        <v>4787</v>
      </c>
      <c r="H505" s="9" t="s">
        <v>4623</v>
      </c>
      <c r="I505" s="9" t="s">
        <v>44</v>
      </c>
      <c r="J505" s="9" t="s">
        <v>738</v>
      </c>
      <c r="K505" s="9">
        <v>134</v>
      </c>
      <c r="L505" s="9">
        <v>32</v>
      </c>
      <c r="M505" s="9" t="s">
        <v>20</v>
      </c>
      <c r="N505" s="9"/>
      <c r="O505" s="9"/>
      <c r="P505" s="9" t="s">
        <v>738</v>
      </c>
      <c r="Q505" s="9"/>
      <c r="R505" s="9"/>
      <c r="S505" s="9" t="s">
        <v>4788</v>
      </c>
      <c r="T505" s="9" t="s">
        <v>4789</v>
      </c>
      <c r="U505" s="9" t="s">
        <v>4790</v>
      </c>
      <c r="V505" s="61" t="s">
        <v>4791</v>
      </c>
      <c r="W505" s="9">
        <v>1</v>
      </c>
      <c r="X505" s="48">
        <f>INDEX(table1,MATCH($K55,'Tham chiếu'!$A$3:$A$13,1),MATCH(DS!$L55,'Tham chiếu'!$B$2:$M$2,1))</f>
        <v>55</v>
      </c>
      <c r="Y505" s="9"/>
      <c r="Z505" s="48"/>
      <c r="AA505" s="9">
        <v>1</v>
      </c>
      <c r="AB505" s="50">
        <f>INDEX(table2,MATCH($K505,'Tham chiếu'!$A$17:$A$25,1),MATCH(DS!$L505,'Tham chiếu'!$B$16:$S$16,1))</f>
        <v>4</v>
      </c>
      <c r="AC505" s="9"/>
      <c r="AD505" s="73" t="str">
        <f>INDEX(table4,MATCH($K505,'Tham chiếu'!$A$41:$A$49,1),MATCH(DS!$L505,'Tham chiếu'!$B$40:$T$40,1))</f>
        <v>3B</v>
      </c>
      <c r="AE505" s="9"/>
      <c r="AF505" s="74" t="str">
        <f>INDEX(table3,MATCH($K505,'Tham chiếu'!$A$29:$A$37,1),MATCH(DS!$L505,'Tham chiếu'!$B$28:$T$28,1))</f>
        <v>4A</v>
      </c>
      <c r="AG505" s="9"/>
      <c r="AH505" s="48">
        <f>INDEX(table5,MATCH($K505,'Tham chiếu'!$A$53:$A$61,1),MATCH(DS!$L505,'Tham chiếu'!$B$52:$T$52,1))</f>
        <v>4</v>
      </c>
      <c r="AI505" s="9"/>
      <c r="AJ505" s="48">
        <f>INDEX(table5,MATCH($K505,'Tham chiếu'!$A$53:$A$61,1),MATCH(DS!$L505,'Tham chiếu'!$B$52:$T$52,1))</f>
        <v>4</v>
      </c>
      <c r="AK505" s="9"/>
      <c r="AL505" s="48">
        <f>INDEX(table5,MATCH($K505,'Tham chiếu'!$A$53:$A$61,1),MATCH(DS!$L505,'Tham chiếu'!$B$52:$T$52,1))</f>
        <v>4</v>
      </c>
      <c r="AM505" s="9">
        <v>1</v>
      </c>
      <c r="AN505" s="50">
        <f>INDEX(table2,MATCH($K505,'Tham chiếu'!$A$17:$A$25,1),MATCH(DS!$L505,'Tham chiếu'!$B$16:$S$16,1))</f>
        <v>4</v>
      </c>
      <c r="AO505" s="9"/>
      <c r="AP505" s="48" t="str">
        <f>INDEX(table3,MATCH($K505,'Tham chiếu'!$A$29:$A$37,1),MATCH(DS!$L505,'Tham chiếu'!$B$28:$T$28,1))</f>
        <v>4A</v>
      </c>
      <c r="AQ505" s="9">
        <v>1</v>
      </c>
      <c r="AR505" s="77">
        <f>INDEX(table7,MATCH($K505,'Tham chiếu'!$A$78:$A$87,1),MATCH(DS!$L505,'Tham chiếu'!$B$77:$T$77,1))</f>
        <v>3</v>
      </c>
      <c r="AS505" s="9"/>
      <c r="AT505" s="48">
        <f>INDEX(table6,MATCH($K505,'Tham chiếu'!$A$65:$A$74,1),MATCH(DS!$L505,'Tham chiếu'!$B$64:$T$64,1))</f>
        <v>4</v>
      </c>
      <c r="AU505" s="57">
        <f t="shared" si="100"/>
        <v>928000</v>
      </c>
      <c r="AV505" s="58">
        <v>523000</v>
      </c>
      <c r="AW505" s="59" t="b">
        <f t="shared" si="108"/>
        <v>0</v>
      </c>
      <c r="AX505" s="1"/>
      <c r="AY505" s="1"/>
      <c r="AZ505" s="1"/>
      <c r="BA505" s="1"/>
      <c r="BB505" s="1"/>
      <c r="BC505" s="1"/>
    </row>
    <row r="506" spans="1:55" ht="27.6" customHeight="1" x14ac:dyDescent="0.25">
      <c r="A506" s="3">
        <v>501</v>
      </c>
      <c r="B506" s="9" t="s">
        <v>2364</v>
      </c>
      <c r="C506" s="9" t="s">
        <v>1885</v>
      </c>
      <c r="D506" s="9" t="s">
        <v>108</v>
      </c>
      <c r="E506" s="9" t="str">
        <f>C506&amp;" "&amp;D506</f>
        <v>Vũ Ngọc Bảo Châu</v>
      </c>
      <c r="F506" s="9" t="b">
        <f>E506=E507</f>
        <v>0</v>
      </c>
      <c r="G506" s="9" t="s">
        <v>3681</v>
      </c>
      <c r="H506" s="9"/>
      <c r="I506" s="9" t="s">
        <v>44</v>
      </c>
      <c r="J506" s="9" t="str">
        <f>N506&amp;O506&amp;P506&amp;Q506&amp;R506</f>
        <v>3CI4</v>
      </c>
      <c r="K506" s="9">
        <v>122</v>
      </c>
      <c r="L506" s="9">
        <v>20</v>
      </c>
      <c r="M506" s="9" t="s">
        <v>20</v>
      </c>
      <c r="N506" s="9"/>
      <c r="O506" s="9"/>
      <c r="P506" s="9" t="s">
        <v>738</v>
      </c>
      <c r="Q506" s="9"/>
      <c r="R506" s="9"/>
      <c r="S506" s="9" t="s">
        <v>3682</v>
      </c>
      <c r="T506" s="9" t="s">
        <v>3683</v>
      </c>
      <c r="U506" s="9" t="s">
        <v>3684</v>
      </c>
      <c r="V506" s="62" t="s">
        <v>4274</v>
      </c>
      <c r="W506" s="9"/>
      <c r="X506" s="48"/>
      <c r="Y506" s="9">
        <v>1</v>
      </c>
      <c r="Z506" s="48">
        <f>INDEX(table1,MATCH($K506,'Tham chiếu'!$A$3:$A$13,1),MATCH(DS!$L506,'Tham chiếu'!$B$2:$M$2,1))</f>
        <v>50</v>
      </c>
      <c r="AA506" s="9">
        <v>1</v>
      </c>
      <c r="AB506" s="50" t="str">
        <f>INDEX(table2,MATCH($K506,'Tham chiếu'!$A$17:$A$25,1),MATCH(DS!$L506,'Tham chiếu'!$B$16:$S$16,1))</f>
        <v>2A</v>
      </c>
      <c r="AC506" s="9"/>
      <c r="AD506" s="73" t="str">
        <f>INDEX(table4,MATCH($K506,'Tham chiếu'!$A$41:$A$49,1),MATCH(DS!$L506,'Tham chiếu'!$B$40:$T$40,1))</f>
        <v>2A</v>
      </c>
      <c r="AE506" s="9"/>
      <c r="AF506" s="74"/>
      <c r="AG506" s="9">
        <v>1</v>
      </c>
      <c r="AH506" s="48">
        <f>INDEX(table5,MATCH($K506,'Tham chiếu'!$A$53:$A$61,1),MATCH(DS!$L506,'Tham chiếu'!$B$52:$T$52,1))</f>
        <v>2</v>
      </c>
      <c r="AI506" s="9">
        <v>1</v>
      </c>
      <c r="AJ506" s="48">
        <f>INDEX(table5,MATCH($K506,'Tham chiếu'!$A$53:$A$61,1),MATCH(DS!$L506,'Tham chiếu'!$B$52:$T$52,1))</f>
        <v>2</v>
      </c>
      <c r="AK506" s="9">
        <v>1</v>
      </c>
      <c r="AL506" s="48">
        <f>INDEX(table5,MATCH($K506,'Tham chiếu'!$A$53:$A$61,1),MATCH(DS!$L506,'Tham chiếu'!$B$52:$T$52,1))</f>
        <v>2</v>
      </c>
      <c r="AM506" s="9">
        <v>1</v>
      </c>
      <c r="AN506" s="50" t="str">
        <f>INDEX(table2,MATCH($K506,'Tham chiếu'!$A$17:$A$25,1),MATCH(DS!$L506,'Tham chiếu'!$B$16:$S$16,1))</f>
        <v>2A</v>
      </c>
      <c r="AO506" s="9">
        <v>1</v>
      </c>
      <c r="AP506" s="48" t="str">
        <f>INDEX(table3,MATCH($K506,'Tham chiếu'!$A$29:$A$37,1),MATCH(DS!$L506,'Tham chiếu'!$B$28:$T$28,1))</f>
        <v>2A</v>
      </c>
      <c r="AQ506" s="48">
        <v>1</v>
      </c>
      <c r="AR506" s="77">
        <f>INDEX(table7,MATCH($K506,'Tham chiếu'!$A$78:$A$87,1),MATCH(DS!$L506,'Tham chiếu'!$B$77:$T$77,1))</f>
        <v>1</v>
      </c>
      <c r="AS506" s="9">
        <v>1</v>
      </c>
      <c r="AT506" s="48">
        <f>INDEX(table6,MATCH($K506,'Tham chiếu'!$A$65:$A$74,1),MATCH(DS!$L506,'Tham chiếu'!$B$64:$T$64,1))</f>
        <v>2</v>
      </c>
      <c r="AU506" s="57">
        <f t="shared" si="100"/>
        <v>1937000</v>
      </c>
      <c r="AV506" s="58">
        <v>985000</v>
      </c>
      <c r="AW506" s="59" t="b">
        <f t="shared" si="108"/>
        <v>0</v>
      </c>
      <c r="AX506" s="1"/>
      <c r="AY506" s="1"/>
      <c r="AZ506" s="1"/>
      <c r="BA506" s="1"/>
      <c r="BB506" s="1"/>
      <c r="BC506" s="1"/>
    </row>
    <row r="507" spans="1:55" ht="27.6" customHeight="1" x14ac:dyDescent="0.25">
      <c r="A507" s="3">
        <v>502</v>
      </c>
      <c r="B507" s="9" t="s">
        <v>123</v>
      </c>
      <c r="C507" s="9" t="s">
        <v>2494</v>
      </c>
      <c r="D507" s="9" t="s">
        <v>1449</v>
      </c>
      <c r="E507" s="9" t="str">
        <f>C507&amp;" "&amp;D507</f>
        <v>Lawlor William David Hoàng Duy</v>
      </c>
      <c r="F507" s="9" t="b">
        <f>E507=E508</f>
        <v>0</v>
      </c>
      <c r="G507" s="9" t="s">
        <v>2502</v>
      </c>
      <c r="H507" s="9" t="str">
        <f>RIGHT(G507,4)</f>
        <v>2015</v>
      </c>
      <c r="I507" s="9" t="s">
        <v>18</v>
      </c>
      <c r="J507" s="9" t="str">
        <f>N507&amp;O507&amp;P507&amp;Q507&amp;R507</f>
        <v>3CI4</v>
      </c>
      <c r="K507" s="9">
        <v>127</v>
      </c>
      <c r="L507" s="9">
        <v>25</v>
      </c>
      <c r="M507" s="9" t="s">
        <v>20</v>
      </c>
      <c r="N507" s="9"/>
      <c r="O507" s="9"/>
      <c r="P507" s="9" t="s">
        <v>738</v>
      </c>
      <c r="Q507" s="9"/>
      <c r="R507" s="9"/>
      <c r="S507" s="9" t="s">
        <v>2986</v>
      </c>
      <c r="T507" s="9" t="s">
        <v>2987</v>
      </c>
      <c r="U507" s="9" t="s">
        <v>2988</v>
      </c>
      <c r="V507" s="30" t="s">
        <v>4022</v>
      </c>
      <c r="W507" s="48">
        <v>2</v>
      </c>
      <c r="X507" s="48">
        <f>INDEX(table1,MATCH($K57,'Tham chiếu'!$A$3:$A$13,1),MATCH(DS!$L57,'Tham chiếu'!$B$2:$M$2,1))</f>
        <v>50</v>
      </c>
      <c r="Y507" s="49">
        <v>1</v>
      </c>
      <c r="Z507" s="48">
        <f>INDEX(table1,MATCH($K507,'Tham chiếu'!$A$3:$A$13,1),MATCH(DS!$L507,'Tham chiếu'!$B$2:$M$2,1))</f>
        <v>55</v>
      </c>
      <c r="AA507" s="50">
        <v>2</v>
      </c>
      <c r="AB507" s="50" t="str">
        <f>INDEX(table2,MATCH($K507,'Tham chiếu'!$A$17:$A$25,1),MATCH(DS!$L507,'Tham chiếu'!$B$16:$S$16,1))</f>
        <v>2B</v>
      </c>
      <c r="AC507" s="53"/>
      <c r="AD507" s="73">
        <f>INDEX(table4,MATCH($K507,'Tham chiếu'!$A$41:$A$49,1),MATCH(DS!$L507,'Tham chiếu'!$B$40:$T$40,1))</f>
        <v>3</v>
      </c>
      <c r="AE507" s="54">
        <v>2</v>
      </c>
      <c r="AF507" s="74" t="str">
        <f>INDEX(table3,MATCH($K507,'Tham chiếu'!$A$29:$A$37,1),MATCH(DS!$L507,'Tham chiếu'!$B$28:$T$28,1))</f>
        <v>3A</v>
      </c>
      <c r="AG507" s="48">
        <v>1</v>
      </c>
      <c r="AH507" s="48">
        <f>INDEX(table5,MATCH($K507,'Tham chiếu'!$A$53:$A$61,1),MATCH(DS!$L507,'Tham chiếu'!$B$52:$T$52,1))</f>
        <v>3</v>
      </c>
      <c r="AI507" s="49">
        <v>2</v>
      </c>
      <c r="AJ507" s="48">
        <f>INDEX(table5,MATCH($K507,'Tham chiếu'!$A$53:$A$61,1),MATCH(DS!$L507,'Tham chiếu'!$B$52:$T$52,1))</f>
        <v>3</v>
      </c>
      <c r="AK507" s="53">
        <v>1</v>
      </c>
      <c r="AL507" s="48">
        <f>INDEX(table5,MATCH($K507,'Tham chiếu'!$A$53:$A$61,1),MATCH(DS!$L507,'Tham chiếu'!$B$52:$T$52,1))</f>
        <v>3</v>
      </c>
      <c r="AM507" s="50"/>
      <c r="AN507" s="50" t="str">
        <f>INDEX(table2,MATCH($K507,'Tham chiếu'!$A$17:$A$25,1),MATCH(DS!$L507,'Tham chiếu'!$B$16:$S$16,1))</f>
        <v>2B</v>
      </c>
      <c r="AO507" s="54"/>
      <c r="AP507" s="48" t="str">
        <f>INDEX(table3,MATCH($K507,'Tham chiếu'!$A$29:$A$37,1),MATCH(DS!$L507,'Tham chiếu'!$B$28:$T$28,1))</f>
        <v>3A</v>
      </c>
      <c r="AQ507" s="48">
        <v>1</v>
      </c>
      <c r="AR507" s="77">
        <f>INDEX(table7,MATCH($K507,'Tham chiếu'!$A$78:$A$87,1),MATCH(DS!$L507,'Tham chiếu'!$B$77:$T$77,1))</f>
        <v>2</v>
      </c>
      <c r="AS507" s="49">
        <v>1</v>
      </c>
      <c r="AT507" s="48">
        <f>INDEX(table6,MATCH($K507,'Tham chiếu'!$A$65:$A$74,1),MATCH(DS!$L507,'Tham chiếu'!$B$64:$T$64,1))</f>
        <v>3</v>
      </c>
      <c r="AU507" s="57">
        <f t="shared" si="100"/>
        <v>2939000</v>
      </c>
      <c r="AV507" s="58">
        <v>2544000</v>
      </c>
      <c r="AW507" s="59" t="b">
        <f t="shared" si="108"/>
        <v>0</v>
      </c>
      <c r="AX507" s="1"/>
      <c r="AY507" s="1"/>
      <c r="AZ507" s="1"/>
      <c r="BA507" s="1"/>
      <c r="BB507" s="1"/>
      <c r="BC507" s="1"/>
    </row>
    <row r="508" spans="1:55" ht="27.6" customHeight="1" x14ac:dyDescent="0.25">
      <c r="A508" s="3">
        <v>503</v>
      </c>
      <c r="B508" s="9" t="s">
        <v>4610</v>
      </c>
      <c r="C508" s="9" t="s">
        <v>4650</v>
      </c>
      <c r="D508" s="9" t="s">
        <v>154</v>
      </c>
      <c r="E508" s="9" t="s">
        <v>4651</v>
      </c>
      <c r="F508" s="9"/>
      <c r="G508" s="9" t="s">
        <v>2520</v>
      </c>
      <c r="H508" s="9" t="s">
        <v>4623</v>
      </c>
      <c r="I508" s="9" t="s">
        <v>18</v>
      </c>
      <c r="J508" s="9" t="s">
        <v>738</v>
      </c>
      <c r="K508" s="9">
        <v>140</v>
      </c>
      <c r="L508" s="9">
        <v>33</v>
      </c>
      <c r="M508" s="9" t="s">
        <v>20</v>
      </c>
      <c r="N508" s="9"/>
      <c r="O508" s="9"/>
      <c r="P508" s="9" t="s">
        <v>738</v>
      </c>
      <c r="Q508" s="9"/>
      <c r="R508" s="9"/>
      <c r="S508" s="9" t="s">
        <v>4652</v>
      </c>
      <c r="T508" s="9" t="s">
        <v>4653</v>
      </c>
      <c r="U508" s="9" t="s">
        <v>4654</v>
      </c>
      <c r="V508" s="61" t="s">
        <v>4655</v>
      </c>
      <c r="W508" s="9">
        <v>1</v>
      </c>
      <c r="X508" s="48">
        <f>INDEX(table1,MATCH($K58,'Tham chiếu'!$A$3:$A$13,1),MATCH(DS!$L58,'Tham chiếu'!$B$2:$M$2,1))</f>
        <v>50</v>
      </c>
      <c r="Y508" s="9">
        <v>1</v>
      </c>
      <c r="Z508" s="48" t="str">
        <f>INDEX(table1,MATCH($K508,'Tham chiếu'!$A$3:$A$13,1),MATCH(DS!$L508,'Tham chiếu'!$B$2:$M$2,1))</f>
        <v>60A</v>
      </c>
      <c r="AA508" s="9">
        <v>2</v>
      </c>
      <c r="AB508" s="50" t="str">
        <f>INDEX(table2,MATCH($K508,'Tham chiếu'!$A$17:$A$25,1),MATCH(DS!$L508,'Tham chiếu'!$B$16:$S$16,1))</f>
        <v>4A</v>
      </c>
      <c r="AC508" s="9"/>
      <c r="AD508" s="73">
        <f>INDEX(table4,MATCH($K508,'Tham chiếu'!$A$41:$A$49,1),MATCH(DS!$L508,'Tham chiếu'!$B$40:$T$40,1))</f>
        <v>5</v>
      </c>
      <c r="AE508" s="9">
        <v>2</v>
      </c>
      <c r="AF508" s="74" t="str">
        <f>INDEX(table3,MATCH($K508,'Tham chiếu'!$A$29:$A$37,1),MATCH(DS!$L508,'Tham chiếu'!$B$28:$T$28,1))</f>
        <v>4A</v>
      </c>
      <c r="AG508" s="9">
        <v>3</v>
      </c>
      <c r="AH508" s="48">
        <f>INDEX(table5,MATCH($K508,'Tham chiếu'!$A$53:$A$61,1),MATCH(DS!$L508,'Tham chiếu'!$B$52:$T$52,1))</f>
        <v>4</v>
      </c>
      <c r="AI508" s="9">
        <v>2</v>
      </c>
      <c r="AJ508" s="48">
        <f>INDEX(table5,MATCH($K508,'Tham chiếu'!$A$53:$A$61,1),MATCH(DS!$L508,'Tham chiếu'!$B$52:$T$52,1))</f>
        <v>4</v>
      </c>
      <c r="AK508" s="9">
        <v>2</v>
      </c>
      <c r="AL508" s="48">
        <f>INDEX(table5,MATCH($K508,'Tham chiếu'!$A$53:$A$61,1),MATCH(DS!$L508,'Tham chiếu'!$B$52:$T$52,1))</f>
        <v>4</v>
      </c>
      <c r="AM508" s="9">
        <v>2</v>
      </c>
      <c r="AN508" s="50" t="str">
        <f>INDEX(table2,MATCH($K508,'Tham chiếu'!$A$17:$A$25,1),MATCH(DS!$L508,'Tham chiếu'!$B$16:$S$16,1))</f>
        <v>4A</v>
      </c>
      <c r="AO508" s="9">
        <v>2</v>
      </c>
      <c r="AP508" s="48" t="str">
        <f>INDEX(table3,MATCH($K508,'Tham chiếu'!$A$29:$A$37,1),MATCH(DS!$L508,'Tham chiếu'!$B$28:$T$28,1))</f>
        <v>4A</v>
      </c>
      <c r="AQ508" s="9">
        <v>1</v>
      </c>
      <c r="AR508" s="77">
        <f>INDEX(table7,MATCH($K508,'Tham chiếu'!$A$78:$A$87,1),MATCH(DS!$L508,'Tham chiếu'!$B$77:$T$77,1))</f>
        <v>3</v>
      </c>
      <c r="AS508" s="9">
        <v>1</v>
      </c>
      <c r="AT508" s="48">
        <f>INDEX(table6,MATCH($K508,'Tham chiếu'!$A$65:$A$74,1),MATCH(DS!$L508,'Tham chiếu'!$B$64:$T$64,1))</f>
        <v>4</v>
      </c>
      <c r="AU508" s="57">
        <f t="shared" si="100"/>
        <v>3849000</v>
      </c>
      <c r="AV508" s="58">
        <v>2361000</v>
      </c>
      <c r="AW508" s="59" t="b">
        <f t="shared" si="108"/>
        <v>0</v>
      </c>
      <c r="AX508" s="1"/>
      <c r="AY508" s="1"/>
      <c r="AZ508" s="1"/>
      <c r="BA508" s="1"/>
      <c r="BB508" s="1"/>
      <c r="BC508" s="1"/>
    </row>
    <row r="509" spans="1:55" ht="27.6" customHeight="1" x14ac:dyDescent="0.25">
      <c r="A509" s="3">
        <v>504</v>
      </c>
      <c r="B509" s="9" t="s">
        <v>123</v>
      </c>
      <c r="C509" s="9" t="s">
        <v>886</v>
      </c>
      <c r="D509" s="9" t="s">
        <v>319</v>
      </c>
      <c r="E509" s="9" t="str">
        <f t="shared" ref="E509:E539" si="110">C509&amp;" "&amp;D509</f>
        <v>Trịnh Minh Huy</v>
      </c>
      <c r="F509" s="9" t="b">
        <f t="shared" ref="F509:F539" si="111">E509=E510</f>
        <v>0</v>
      </c>
      <c r="G509" s="9" t="s">
        <v>887</v>
      </c>
      <c r="H509" s="9" t="str">
        <f t="shared" ref="H509:H539" si="112">RIGHT(G509,4)</f>
        <v>2015</v>
      </c>
      <c r="I509" s="9" t="s">
        <v>18</v>
      </c>
      <c r="J509" s="9" t="str">
        <f t="shared" ref="J509:J539" si="113">N509&amp;O509&amp;P509&amp;Q509&amp;R509</f>
        <v>3CI4</v>
      </c>
      <c r="K509" s="48">
        <v>132</v>
      </c>
      <c r="L509" s="48">
        <v>32</v>
      </c>
      <c r="M509" s="9" t="s">
        <v>20</v>
      </c>
      <c r="N509" s="9"/>
      <c r="O509" s="9"/>
      <c r="P509" s="9" t="s">
        <v>738</v>
      </c>
      <c r="Q509" s="9"/>
      <c r="R509" s="9"/>
      <c r="S509" s="9" t="s">
        <v>888</v>
      </c>
      <c r="T509" s="9" t="s">
        <v>889</v>
      </c>
      <c r="U509" s="9" t="s">
        <v>890</v>
      </c>
      <c r="V509" s="30" t="s">
        <v>4023</v>
      </c>
      <c r="W509" s="9"/>
      <c r="X509" s="48"/>
      <c r="Y509" s="9">
        <v>2</v>
      </c>
      <c r="Z509" s="48">
        <f>INDEX(table1,MATCH($K509,'Tham chiếu'!$A$3:$A$13,1),MATCH(DS!$L509,'Tham chiếu'!$B$2:$M$2,1))</f>
        <v>58</v>
      </c>
      <c r="AA509" s="9"/>
      <c r="AB509" s="50"/>
      <c r="AC509" s="9"/>
      <c r="AD509" s="73"/>
      <c r="AE509" s="9">
        <v>1</v>
      </c>
      <c r="AF509" s="74" t="str">
        <f>INDEX(table3,MATCH($K509,'Tham chiếu'!$A$29:$A$37,1),MATCH(DS!$L509,'Tham chiếu'!$B$28:$T$28,1))</f>
        <v>4A</v>
      </c>
      <c r="AG509" s="9">
        <v>1</v>
      </c>
      <c r="AH509" s="48">
        <f>INDEX(table5,MATCH($K509,'Tham chiếu'!$A$53:$A$61,1),MATCH(DS!$L509,'Tham chiếu'!$B$52:$T$52,1))</f>
        <v>4</v>
      </c>
      <c r="AI509" s="9">
        <v>1</v>
      </c>
      <c r="AJ509" s="48">
        <f>INDEX(table5,MATCH($K509,'Tham chiếu'!$A$53:$A$61,1),MATCH(DS!$L509,'Tham chiếu'!$B$52:$T$52,1))</f>
        <v>4</v>
      </c>
      <c r="AK509" s="9"/>
      <c r="AL509" s="48"/>
      <c r="AM509" s="9"/>
      <c r="AN509" s="50"/>
      <c r="AO509" s="9"/>
      <c r="AP509" s="48"/>
      <c r="AQ509" s="48">
        <v>1</v>
      </c>
      <c r="AR509" s="77">
        <f>INDEX(table7,MATCH($K509,'Tham chiếu'!$A$78:$A$87,1),MATCH(DS!$L509,'Tham chiếu'!$B$77:$T$77,1))</f>
        <v>3</v>
      </c>
      <c r="AS509" s="9">
        <v>1</v>
      </c>
      <c r="AT509" s="48">
        <f>INDEX(table6,MATCH($K509,'Tham chiếu'!$A$65:$A$74,1),MATCH(DS!$L509,'Tham chiếu'!$B$64:$T$64,1))</f>
        <v>4</v>
      </c>
      <c r="AU509" s="57">
        <f t="shared" si="100"/>
        <v>1644000</v>
      </c>
      <c r="AV509" s="58">
        <v>938000</v>
      </c>
      <c r="AW509" s="59" t="b">
        <f t="shared" si="108"/>
        <v>0</v>
      </c>
      <c r="AX509" s="1"/>
      <c r="AY509" s="1"/>
      <c r="AZ509" s="1"/>
      <c r="BA509" s="1"/>
      <c r="BB509" s="1"/>
      <c r="BC509" s="1"/>
    </row>
    <row r="510" spans="1:55" ht="27.6" customHeight="1" x14ac:dyDescent="0.25">
      <c r="A510" s="3">
        <v>505</v>
      </c>
      <c r="B510" s="9" t="s">
        <v>123</v>
      </c>
      <c r="C510" s="9" t="s">
        <v>454</v>
      </c>
      <c r="D510" s="9" t="s">
        <v>34</v>
      </c>
      <c r="E510" s="9" t="str">
        <f t="shared" si="110"/>
        <v>Bùi Quang Minh</v>
      </c>
      <c r="F510" s="9" t="b">
        <f t="shared" si="111"/>
        <v>0</v>
      </c>
      <c r="G510" s="9" t="s">
        <v>2203</v>
      </c>
      <c r="H510" s="9" t="str">
        <f t="shared" si="112"/>
        <v>2015</v>
      </c>
      <c r="I510" s="9" t="s">
        <v>18</v>
      </c>
      <c r="J510" s="9" t="str">
        <f t="shared" si="113"/>
        <v>3CI4</v>
      </c>
      <c r="K510" s="48">
        <v>136</v>
      </c>
      <c r="L510" s="48">
        <v>42</v>
      </c>
      <c r="M510" s="9" t="s">
        <v>20</v>
      </c>
      <c r="N510" s="9"/>
      <c r="O510" s="9"/>
      <c r="P510" s="9" t="s">
        <v>738</v>
      </c>
      <c r="Q510" s="9"/>
      <c r="R510" s="9"/>
      <c r="S510" s="9" t="s">
        <v>2204</v>
      </c>
      <c r="T510" s="9" t="s">
        <v>2205</v>
      </c>
      <c r="U510" s="9" t="s">
        <v>2206</v>
      </c>
      <c r="V510" s="30" t="s">
        <v>4024</v>
      </c>
      <c r="W510" s="9">
        <v>1</v>
      </c>
      <c r="X510" s="48">
        <f>INDEX(table1,MATCH($K51,'Tham chiếu'!$A$3:$A$13,1),MATCH(DS!$L51,'Tham chiếu'!$B$2:$M$2,1))</f>
        <v>50</v>
      </c>
      <c r="Y510" s="9">
        <v>1</v>
      </c>
      <c r="Z510" s="48">
        <f>INDEX(table1,MATCH($K510,'Tham chiếu'!$A$3:$A$13,1),MATCH(DS!$L510,'Tham chiếu'!$B$2:$M$2,1))</f>
        <v>62</v>
      </c>
      <c r="AA510" s="9">
        <v>2</v>
      </c>
      <c r="AB510" s="50" t="str">
        <f>INDEX(table2,MATCH($K510,'Tham chiếu'!$A$17:$A$25,1),MATCH(DS!$L510,'Tham chiếu'!$B$16:$S$16,1))</f>
        <v>4C</v>
      </c>
      <c r="AC510" s="9"/>
      <c r="AD510" s="73">
        <f>INDEX(table4,MATCH($K510,'Tham chiếu'!$A$41:$A$49,1),MATCH(DS!$L510,'Tham chiếu'!$B$40:$T$40,1))</f>
        <v>0</v>
      </c>
      <c r="AE510" s="9">
        <v>2</v>
      </c>
      <c r="AF510" s="74" t="str">
        <f>INDEX(table3,MATCH($K510,'Tham chiếu'!$A$29:$A$37,1),MATCH(DS!$L510,'Tham chiếu'!$B$28:$T$28,1))</f>
        <v>4C</v>
      </c>
      <c r="AG510" s="9">
        <v>2</v>
      </c>
      <c r="AH510" s="48">
        <f>INDEX(table5,MATCH($K510,'Tham chiếu'!$A$53:$A$61,1),MATCH(DS!$L510,'Tham chiếu'!$B$52:$T$52,1))</f>
        <v>5</v>
      </c>
      <c r="AI510" s="9">
        <v>2</v>
      </c>
      <c r="AJ510" s="48">
        <f>INDEX(table5,MATCH($K510,'Tham chiếu'!$A$53:$A$61,1),MATCH(DS!$L510,'Tham chiếu'!$B$52:$T$52,1))</f>
        <v>5</v>
      </c>
      <c r="AK510" s="9"/>
      <c r="AL510" s="48">
        <f>INDEX(table5,MATCH($K510,'Tham chiếu'!$A$53:$A$61,1),MATCH(DS!$L510,'Tham chiếu'!$B$52:$T$52,1))</f>
        <v>5</v>
      </c>
      <c r="AM510" s="9"/>
      <c r="AN510" s="50" t="str">
        <f>INDEX(table2,MATCH($K510,'Tham chiếu'!$A$17:$A$25,1),MATCH(DS!$L510,'Tham chiếu'!$B$16:$S$16,1))</f>
        <v>4C</v>
      </c>
      <c r="AO510" s="9"/>
      <c r="AP510" s="48" t="str">
        <f>INDEX(table3,MATCH($K510,'Tham chiếu'!$A$29:$A$37,1),MATCH(DS!$L510,'Tham chiếu'!$B$28:$T$28,1))</f>
        <v>4C</v>
      </c>
      <c r="AQ510" s="48"/>
      <c r="AR510" s="77">
        <f>INDEX(table7,MATCH($K510,'Tham chiếu'!$A$78:$A$87,1),MATCH(DS!$L510,'Tham chiếu'!$B$77:$T$77,1))</f>
        <v>5</v>
      </c>
      <c r="AS510" s="9"/>
      <c r="AT510" s="48"/>
      <c r="AU510" s="57">
        <f t="shared" si="100"/>
        <v>2144000</v>
      </c>
      <c r="AV510" s="58">
        <v>1060000</v>
      </c>
      <c r="AW510" s="59" t="b">
        <f t="shared" si="108"/>
        <v>0</v>
      </c>
      <c r="AX510" s="1"/>
      <c r="AY510" s="1"/>
      <c r="AZ510" s="1"/>
      <c r="BA510" s="1"/>
      <c r="BB510" s="1"/>
      <c r="BC510" s="1"/>
    </row>
    <row r="511" spans="1:55" ht="27.6" customHeight="1" x14ac:dyDescent="0.25">
      <c r="A511" s="3">
        <v>506</v>
      </c>
      <c r="B511" s="9" t="s">
        <v>123</v>
      </c>
      <c r="C511" s="9" t="s">
        <v>713</v>
      </c>
      <c r="D511" s="9" t="s">
        <v>34</v>
      </c>
      <c r="E511" s="9" t="str">
        <f t="shared" si="110"/>
        <v>Nguyễn Anh Minh</v>
      </c>
      <c r="F511" s="9" t="b">
        <f t="shared" si="111"/>
        <v>0</v>
      </c>
      <c r="G511" s="9" t="s">
        <v>2503</v>
      </c>
      <c r="H511" s="9" t="str">
        <f t="shared" si="112"/>
        <v>2015</v>
      </c>
      <c r="I511" s="9" t="s">
        <v>18</v>
      </c>
      <c r="J511" s="9" t="str">
        <f t="shared" si="113"/>
        <v>3CI4</v>
      </c>
      <c r="K511" s="9">
        <v>145</v>
      </c>
      <c r="L511" s="9">
        <v>35</v>
      </c>
      <c r="M511" s="9" t="s">
        <v>20</v>
      </c>
      <c r="N511" s="9"/>
      <c r="O511" s="9"/>
      <c r="P511" s="9" t="s">
        <v>738</v>
      </c>
      <c r="Q511" s="9"/>
      <c r="R511" s="9"/>
      <c r="S511" s="9" t="s">
        <v>2989</v>
      </c>
      <c r="T511" s="9" t="s">
        <v>2990</v>
      </c>
      <c r="U511" s="9" t="s">
        <v>2991</v>
      </c>
      <c r="V511" s="30" t="s">
        <v>4025</v>
      </c>
      <c r="W511" s="48">
        <v>1</v>
      </c>
      <c r="X511" s="48">
        <f>INDEX(table1,MATCH($K511,'Tham chiếu'!$A$3:$A$13,1),MATCH(DS!$L511,'Tham chiếu'!$B$2:$M$2,1))</f>
        <v>62</v>
      </c>
      <c r="Y511" s="49"/>
      <c r="Z511" s="48"/>
      <c r="AA511" s="50">
        <v>1</v>
      </c>
      <c r="AB511" s="50" t="str">
        <f>INDEX(table2,MATCH($K511,'Tham chiếu'!$A$17:$A$25,1),MATCH(DS!$L511,'Tham chiếu'!$B$16:$S$16,1))</f>
        <v>4A</v>
      </c>
      <c r="AC511" s="53"/>
      <c r="AD511" s="73">
        <f>INDEX(table4,MATCH($K511,'Tham chiếu'!$A$41:$A$49,1),MATCH(DS!$L511,'Tham chiếu'!$B$40:$T$40,1))</f>
        <v>5</v>
      </c>
      <c r="AE511" s="54">
        <v>1</v>
      </c>
      <c r="AF511" s="74" t="str">
        <f>INDEX(table3,MATCH($K511,'Tham chiếu'!$A$29:$A$37,1),MATCH(DS!$L511,'Tham chiếu'!$B$28:$T$28,1))</f>
        <v>4B</v>
      </c>
      <c r="AG511" s="48">
        <v>1</v>
      </c>
      <c r="AH511" s="48">
        <f>INDEX(table5,MATCH($K511,'Tham chiếu'!$A$53:$A$61,1),MATCH(DS!$L511,'Tham chiếu'!$B$52:$T$52,1))</f>
        <v>5</v>
      </c>
      <c r="AI511" s="49">
        <v>1</v>
      </c>
      <c r="AJ511" s="48">
        <f>INDEX(table5,MATCH($K511,'Tham chiếu'!$A$53:$A$61,1),MATCH(DS!$L511,'Tham chiếu'!$B$52:$T$52,1))</f>
        <v>5</v>
      </c>
      <c r="AK511" s="53">
        <v>1</v>
      </c>
      <c r="AL511" s="48">
        <f>INDEX(table5,MATCH($K511,'Tham chiếu'!$A$53:$A$61,1),MATCH(DS!$L511,'Tham chiếu'!$B$52:$T$52,1))</f>
        <v>5</v>
      </c>
      <c r="AM511" s="50">
        <v>1</v>
      </c>
      <c r="AN511" s="50" t="str">
        <f>INDEX(table2,MATCH($K511,'Tham chiếu'!$A$17:$A$25,1),MATCH(DS!$L511,'Tham chiếu'!$B$16:$S$16,1))</f>
        <v>4A</v>
      </c>
      <c r="AO511" s="54">
        <v>1</v>
      </c>
      <c r="AP511" s="48" t="str">
        <f>INDEX(table3,MATCH($K511,'Tham chiếu'!$A$29:$A$37,1),MATCH(DS!$L511,'Tham chiếu'!$B$28:$T$28,1))</f>
        <v>4B</v>
      </c>
      <c r="AQ511" s="48">
        <v>1</v>
      </c>
      <c r="AR511" s="77">
        <f>INDEX(table7,MATCH($K511,'Tham chiếu'!$A$78:$A$87,1),MATCH(DS!$L511,'Tham chiếu'!$B$77:$T$77,1))</f>
        <v>4</v>
      </c>
      <c r="AS511" s="49"/>
      <c r="AT511" s="48"/>
      <c r="AU511" s="57">
        <f t="shared" si="100"/>
        <v>1782000</v>
      </c>
      <c r="AV511" s="58">
        <v>3140000</v>
      </c>
      <c r="AW511" s="59" t="b">
        <f t="shared" si="108"/>
        <v>0</v>
      </c>
      <c r="AX511" s="1"/>
      <c r="AY511" s="1"/>
      <c r="AZ511" s="1"/>
      <c r="BA511" s="1"/>
      <c r="BB511" s="1"/>
      <c r="BC511" s="1"/>
    </row>
    <row r="512" spans="1:55" ht="27.6" customHeight="1" x14ac:dyDescent="0.25">
      <c r="A512" s="3">
        <v>507</v>
      </c>
      <c r="B512" s="9" t="s">
        <v>123</v>
      </c>
      <c r="C512" s="9" t="s">
        <v>33</v>
      </c>
      <c r="D512" s="9" t="s">
        <v>34</v>
      </c>
      <c r="E512" s="9" t="str">
        <f t="shared" si="110"/>
        <v>Nguyễn Đức Minh</v>
      </c>
      <c r="F512" s="9" t="b">
        <f t="shared" si="111"/>
        <v>0</v>
      </c>
      <c r="G512" s="9" t="s">
        <v>2091</v>
      </c>
      <c r="H512" s="9" t="str">
        <f t="shared" si="112"/>
        <v>2015</v>
      </c>
      <c r="I512" s="9" t="s">
        <v>18</v>
      </c>
      <c r="J512" s="9" t="str">
        <f t="shared" si="113"/>
        <v>3CI4</v>
      </c>
      <c r="K512" s="48">
        <v>135</v>
      </c>
      <c r="L512" s="48">
        <v>33</v>
      </c>
      <c r="M512" s="9" t="s">
        <v>20</v>
      </c>
      <c r="N512" s="9"/>
      <c r="O512" s="9"/>
      <c r="P512" s="9" t="s">
        <v>738</v>
      </c>
      <c r="Q512" s="9"/>
      <c r="R512" s="9"/>
      <c r="S512" s="9" t="s">
        <v>2092</v>
      </c>
      <c r="T512" s="9" t="s">
        <v>2093</v>
      </c>
      <c r="U512" s="9" t="s">
        <v>2094</v>
      </c>
      <c r="V512" s="30" t="s">
        <v>4026</v>
      </c>
      <c r="W512" s="9">
        <v>2</v>
      </c>
      <c r="X512" s="48">
        <f>INDEX(table1,MATCH($K512,'Tham chiếu'!$A$3:$A$13,1),MATCH(DS!$L512,'Tham chiếu'!$B$2:$M$2,1))</f>
        <v>58</v>
      </c>
      <c r="Y512" s="9">
        <v>1</v>
      </c>
      <c r="Z512" s="48">
        <f>INDEX(table1,MATCH($K512,'Tham chiếu'!$A$3:$A$13,1),MATCH(DS!$L512,'Tham chiếu'!$B$2:$M$2,1))</f>
        <v>58</v>
      </c>
      <c r="AA512" s="9">
        <v>2</v>
      </c>
      <c r="AB512" s="50" t="str">
        <f>INDEX(table2,MATCH($K512,'Tham chiếu'!$A$17:$A$25,1),MATCH(DS!$L512,'Tham chiếu'!$B$16:$S$16,1))</f>
        <v>3C</v>
      </c>
      <c r="AC512" s="9"/>
      <c r="AD512" s="73" t="str">
        <f>INDEX(table4,MATCH($K512,'Tham chiếu'!$A$41:$A$49,1),MATCH(DS!$L512,'Tham chiếu'!$B$40:$T$40,1))</f>
        <v>3C</v>
      </c>
      <c r="AE512" s="9">
        <v>2</v>
      </c>
      <c r="AF512" s="74" t="str">
        <f>INDEX(table3,MATCH($K512,'Tham chiếu'!$A$29:$A$37,1),MATCH(DS!$L512,'Tham chiếu'!$B$28:$T$28,1))</f>
        <v>4A</v>
      </c>
      <c r="AG512" s="9">
        <v>1</v>
      </c>
      <c r="AH512" s="48">
        <f>INDEX(table5,MATCH($K512,'Tham chiếu'!$A$53:$A$61,1),MATCH(DS!$L512,'Tham chiếu'!$B$52:$T$52,1))</f>
        <v>4</v>
      </c>
      <c r="AI512" s="9">
        <v>2</v>
      </c>
      <c r="AJ512" s="48">
        <f>INDEX(table5,MATCH($K512,'Tham chiếu'!$A$53:$A$61,1),MATCH(DS!$L512,'Tham chiếu'!$B$52:$T$52,1))</f>
        <v>4</v>
      </c>
      <c r="AK512" s="9">
        <v>2</v>
      </c>
      <c r="AL512" s="48">
        <f>INDEX(table5,MATCH($K512,'Tham chiếu'!$A$53:$A$61,1),MATCH(DS!$L512,'Tham chiếu'!$B$52:$T$52,1))</f>
        <v>4</v>
      </c>
      <c r="AM512" s="9">
        <v>1</v>
      </c>
      <c r="AN512" s="50" t="str">
        <f>INDEX(table2,MATCH($K512,'Tham chiếu'!$A$17:$A$25,1),MATCH(DS!$L512,'Tham chiếu'!$B$16:$S$16,1))</f>
        <v>3C</v>
      </c>
      <c r="AO512" s="9">
        <v>1</v>
      </c>
      <c r="AP512" s="48" t="str">
        <f>INDEX(table3,MATCH($K512,'Tham chiếu'!$A$29:$A$37,1),MATCH(DS!$L512,'Tham chiếu'!$B$28:$T$28,1))</f>
        <v>4A</v>
      </c>
      <c r="AQ512" s="48">
        <v>1</v>
      </c>
      <c r="AR512" s="77">
        <f>INDEX(table7,MATCH($K512,'Tham chiếu'!$A$78:$A$87,1),MATCH(DS!$L512,'Tham chiếu'!$B$77:$T$77,1))</f>
        <v>3</v>
      </c>
      <c r="AS512" s="9">
        <v>1</v>
      </c>
      <c r="AT512" s="48">
        <f>INDEX(table6,MATCH($K512,'Tham chiếu'!$A$65:$A$74,1),MATCH(DS!$L512,'Tham chiếu'!$B$64:$T$64,1))</f>
        <v>4</v>
      </c>
      <c r="AU512" s="57">
        <f t="shared" si="100"/>
        <v>3369000</v>
      </c>
      <c r="AV512" s="58">
        <v>3275000</v>
      </c>
      <c r="AW512" s="59" t="b">
        <f t="shared" si="108"/>
        <v>0</v>
      </c>
      <c r="AX512" s="1"/>
      <c r="AY512" s="1"/>
      <c r="AZ512" s="1"/>
      <c r="BA512" s="1"/>
      <c r="BB512" s="1"/>
      <c r="BC512" s="1"/>
    </row>
    <row r="513" spans="1:55" ht="27.6" customHeight="1" x14ac:dyDescent="0.25">
      <c r="A513" s="3">
        <v>508</v>
      </c>
      <c r="B513" s="9" t="s">
        <v>123</v>
      </c>
      <c r="C513" s="9" t="s">
        <v>2495</v>
      </c>
      <c r="D513" s="9" t="s">
        <v>276</v>
      </c>
      <c r="E513" s="9" t="str">
        <f t="shared" si="110"/>
        <v>Đoàn Khánh My</v>
      </c>
      <c r="F513" s="9" t="b">
        <f t="shared" si="111"/>
        <v>0</v>
      </c>
      <c r="G513" s="9" t="s">
        <v>830</v>
      </c>
      <c r="H513" s="9" t="str">
        <f t="shared" si="112"/>
        <v>2015</v>
      </c>
      <c r="I513" s="9" t="s">
        <v>44</v>
      </c>
      <c r="J513" s="9" t="str">
        <f t="shared" si="113"/>
        <v>3CI4</v>
      </c>
      <c r="K513" s="9">
        <v>135</v>
      </c>
      <c r="L513" s="9">
        <v>25</v>
      </c>
      <c r="M513" s="9" t="s">
        <v>20</v>
      </c>
      <c r="N513" s="9"/>
      <c r="O513" s="9"/>
      <c r="P513" s="9" t="s">
        <v>738</v>
      </c>
      <c r="Q513" s="9"/>
      <c r="R513" s="9"/>
      <c r="S513" s="9" t="s">
        <v>2992</v>
      </c>
      <c r="T513" s="9" t="s">
        <v>2993</v>
      </c>
      <c r="U513" s="9" t="s">
        <v>2994</v>
      </c>
      <c r="V513" s="30" t="s">
        <v>4027</v>
      </c>
      <c r="W513" s="48">
        <v>1</v>
      </c>
      <c r="X513" s="48">
        <f>INDEX(table1,MATCH($K513,'Tham chiếu'!$A$3:$A$13,1),MATCH(DS!$L513,'Tham chiếu'!$B$2:$M$2,1))</f>
        <v>58</v>
      </c>
      <c r="Y513" s="49"/>
      <c r="Z513" s="48"/>
      <c r="AA513" s="50"/>
      <c r="AB513" s="50"/>
      <c r="AC513" s="53">
        <v>1</v>
      </c>
      <c r="AD513" s="73" t="str">
        <f>INDEX(table4,MATCH($K513,'Tham chiếu'!$A$41:$A$49,1),MATCH(DS!$L513,'Tham chiếu'!$B$40:$T$40,1))</f>
        <v>3A</v>
      </c>
      <c r="AE513" s="54"/>
      <c r="AF513" s="74"/>
      <c r="AG513" s="48"/>
      <c r="AH513" s="48"/>
      <c r="AI513" s="49">
        <v>1</v>
      </c>
      <c r="AJ513" s="48">
        <f>INDEX(table5,MATCH($K513,'Tham chiếu'!$A$53:$A$61,1),MATCH(DS!$L513,'Tham chiếu'!$B$52:$T$52,1))</f>
        <v>3</v>
      </c>
      <c r="AK513" s="53"/>
      <c r="AL513" s="48"/>
      <c r="AM513" s="50">
        <v>1</v>
      </c>
      <c r="AN513" s="50" t="str">
        <f>INDEX(table2,MATCH($K513,'Tham chiếu'!$A$17:$A$25,1),MATCH(DS!$L513,'Tham chiếu'!$B$16:$S$16,1))</f>
        <v>2C</v>
      </c>
      <c r="AO513" s="54"/>
      <c r="AP513" s="48"/>
      <c r="AQ513" s="48"/>
      <c r="AR513" s="77"/>
      <c r="AS513" s="49"/>
      <c r="AT513" s="48"/>
      <c r="AU513" s="57">
        <f t="shared" si="100"/>
        <v>737000</v>
      </c>
      <c r="AV513" s="58">
        <v>7175000</v>
      </c>
      <c r="AW513" s="59" t="b">
        <f t="shared" si="108"/>
        <v>0</v>
      </c>
      <c r="AX513" s="1"/>
      <c r="AY513" s="1"/>
      <c r="AZ513" s="1"/>
      <c r="BA513" s="1"/>
      <c r="BB513" s="1"/>
      <c r="BC513" s="1"/>
    </row>
    <row r="514" spans="1:55" ht="27.6" customHeight="1" x14ac:dyDescent="0.25">
      <c r="A514" s="3">
        <v>509</v>
      </c>
      <c r="B514" s="9" t="s">
        <v>123</v>
      </c>
      <c r="C514" s="9" t="s">
        <v>2496</v>
      </c>
      <c r="D514" s="9" t="s">
        <v>276</v>
      </c>
      <c r="E514" s="9" t="str">
        <f t="shared" si="110"/>
        <v>Trịnh Huyền My</v>
      </c>
      <c r="F514" s="9" t="b">
        <f t="shared" si="111"/>
        <v>0</v>
      </c>
      <c r="G514" s="9" t="s">
        <v>2504</v>
      </c>
      <c r="H514" s="9" t="str">
        <f t="shared" si="112"/>
        <v>2015</v>
      </c>
      <c r="I514" s="9" t="s">
        <v>44</v>
      </c>
      <c r="J514" s="9" t="str">
        <f t="shared" si="113"/>
        <v>3CI4</v>
      </c>
      <c r="K514" s="9">
        <v>140</v>
      </c>
      <c r="L514" s="9">
        <v>36</v>
      </c>
      <c r="M514" s="9" t="s">
        <v>20</v>
      </c>
      <c r="N514" s="9"/>
      <c r="O514" s="9"/>
      <c r="P514" s="9" t="s">
        <v>738</v>
      </c>
      <c r="Q514" s="9"/>
      <c r="R514" s="9"/>
      <c r="S514" s="9" t="s">
        <v>2995</v>
      </c>
      <c r="T514" s="9" t="s">
        <v>2996</v>
      </c>
      <c r="U514" s="9" t="s">
        <v>2997</v>
      </c>
      <c r="V514" s="30" t="s">
        <v>4028</v>
      </c>
      <c r="W514" s="48"/>
      <c r="X514" s="48"/>
      <c r="Y514" s="49">
        <v>1</v>
      </c>
      <c r="Z514" s="48" t="str">
        <f>INDEX(table1,MATCH($K514,'Tham chiếu'!$A$3:$A$13,1),MATCH(DS!$L514,'Tham chiếu'!$B$2:$M$2,1))</f>
        <v>60A</v>
      </c>
      <c r="AA514" s="50"/>
      <c r="AB514" s="50"/>
      <c r="AC514" s="53"/>
      <c r="AD514" s="73"/>
      <c r="AE514" s="54"/>
      <c r="AF514" s="74"/>
      <c r="AG514" s="48"/>
      <c r="AH514" s="48"/>
      <c r="AI514" s="49">
        <v>2</v>
      </c>
      <c r="AJ514" s="48">
        <f>INDEX(table5,MATCH($K514,'Tham chiếu'!$A$53:$A$61,1),MATCH(DS!$L514,'Tham chiếu'!$B$52:$T$52,1))</f>
        <v>5</v>
      </c>
      <c r="AK514" s="53"/>
      <c r="AL514" s="48"/>
      <c r="AM514" s="50"/>
      <c r="AN514" s="50"/>
      <c r="AO514" s="54"/>
      <c r="AP514" s="48"/>
      <c r="AQ514" s="48"/>
      <c r="AR514" s="77"/>
      <c r="AS514" s="49"/>
      <c r="AT514" s="48"/>
      <c r="AU514" s="57">
        <f t="shared" si="100"/>
        <v>568000</v>
      </c>
      <c r="AV514" s="58">
        <v>1119000</v>
      </c>
      <c r="AW514" s="59" t="b">
        <f t="shared" si="108"/>
        <v>0</v>
      </c>
      <c r="AX514" s="1"/>
      <c r="AY514" s="1"/>
      <c r="AZ514" s="1"/>
      <c r="BA514" s="1"/>
      <c r="BB514" s="1"/>
      <c r="BC514" s="1"/>
    </row>
    <row r="515" spans="1:55" ht="27.6" customHeight="1" x14ac:dyDescent="0.25">
      <c r="A515" s="3">
        <v>510</v>
      </c>
      <c r="B515" s="9" t="s">
        <v>123</v>
      </c>
      <c r="C515" s="9" t="s">
        <v>1003</v>
      </c>
      <c r="D515" s="9" t="s">
        <v>58</v>
      </c>
      <c r="E515" s="9" t="str">
        <f t="shared" si="110"/>
        <v>Phạm Quang Nguyên</v>
      </c>
      <c r="F515" s="9" t="b">
        <f t="shared" si="111"/>
        <v>0</v>
      </c>
      <c r="G515" s="9" t="s">
        <v>1004</v>
      </c>
      <c r="H515" s="9" t="str">
        <f t="shared" si="112"/>
        <v>2015</v>
      </c>
      <c r="I515" s="9" t="s">
        <v>18</v>
      </c>
      <c r="J515" s="9" t="str">
        <f t="shared" si="113"/>
        <v>3CI4</v>
      </c>
      <c r="K515" s="48">
        <v>120</v>
      </c>
      <c r="L515" s="48">
        <v>36</v>
      </c>
      <c r="M515" s="9" t="s">
        <v>20</v>
      </c>
      <c r="N515" s="9"/>
      <c r="O515" s="9"/>
      <c r="P515" s="9" t="s">
        <v>738</v>
      </c>
      <c r="Q515" s="9"/>
      <c r="R515" s="9"/>
      <c r="S515" s="9" t="s">
        <v>1005</v>
      </c>
      <c r="T515" s="9" t="s">
        <v>1006</v>
      </c>
      <c r="U515" s="9" t="s">
        <v>1007</v>
      </c>
      <c r="V515" s="30" t="s">
        <v>4029</v>
      </c>
      <c r="W515" s="9">
        <v>1</v>
      </c>
      <c r="X515" s="48">
        <f>INDEX(table1,MATCH($K515,'Tham chiếu'!$A$3:$A$13,1),MATCH(DS!$L515,'Tham chiếu'!$B$2:$M$2,1))</f>
        <v>60</v>
      </c>
      <c r="Y515" s="9">
        <v>1</v>
      </c>
      <c r="Z515" s="48">
        <f>INDEX(table1,MATCH($K515,'Tham chiếu'!$A$3:$A$13,1),MATCH(DS!$L515,'Tham chiếu'!$B$2:$M$2,1))</f>
        <v>60</v>
      </c>
      <c r="AA515" s="9">
        <v>2</v>
      </c>
      <c r="AB515" s="50" t="str">
        <f>INDEX(table2,MATCH($K515,'Tham chiếu'!$A$17:$A$25,1),MATCH(DS!$L515,'Tham chiếu'!$B$16:$S$16,1))</f>
        <v>3C</v>
      </c>
      <c r="AC515" s="9"/>
      <c r="AD515" s="73" t="str">
        <f>INDEX(table4,MATCH($K515,'Tham chiếu'!$A$41:$A$49,1),MATCH(DS!$L515,'Tham chiếu'!$B$40:$T$40,1))</f>
        <v>3C</v>
      </c>
      <c r="AE515" s="9">
        <v>2</v>
      </c>
      <c r="AF515" s="74" t="str">
        <f>INDEX(table3,MATCH($K515,'Tham chiếu'!$A$29:$A$37,1),MATCH(DS!$L515,'Tham chiếu'!$B$28:$T$28,1))</f>
        <v>3C</v>
      </c>
      <c r="AG515" s="9">
        <v>3</v>
      </c>
      <c r="AH515" s="48">
        <f>INDEX(table5,MATCH($K515,'Tham chiếu'!$A$53:$A$61,1),MATCH(DS!$L515,'Tham chiếu'!$B$52:$T$52,1))</f>
        <v>4</v>
      </c>
      <c r="AI515" s="9">
        <v>3</v>
      </c>
      <c r="AJ515" s="48">
        <f>INDEX(table5,MATCH($K515,'Tham chiếu'!$A$53:$A$61,1),MATCH(DS!$L515,'Tham chiếu'!$B$52:$T$52,1))</f>
        <v>4</v>
      </c>
      <c r="AK515" s="9">
        <v>1</v>
      </c>
      <c r="AL515" s="48">
        <f>INDEX(table5,MATCH($K515,'Tham chiếu'!$A$53:$A$61,1),MATCH(DS!$L515,'Tham chiếu'!$B$52:$T$52,1))</f>
        <v>4</v>
      </c>
      <c r="AM515" s="9">
        <v>1</v>
      </c>
      <c r="AN515" s="50" t="str">
        <f>INDEX(table2,MATCH($K515,'Tham chiếu'!$A$17:$A$25,1),MATCH(DS!$L515,'Tham chiếu'!$B$16:$S$16,1))</f>
        <v>3C</v>
      </c>
      <c r="AO515" s="9">
        <v>1</v>
      </c>
      <c r="AP515" s="48" t="str">
        <f>INDEX(table3,MATCH($K515,'Tham chiếu'!$A$29:$A$37,1),MATCH(DS!$L515,'Tham chiếu'!$B$28:$T$28,1))</f>
        <v>3C</v>
      </c>
      <c r="AQ515" s="48">
        <v>1</v>
      </c>
      <c r="AR515" s="77">
        <f>INDEX(table7,MATCH($K515,'Tham chiếu'!$A$78:$A$87,1),MATCH(DS!$L515,'Tham chiếu'!$B$77:$T$77,1))</f>
        <v>3</v>
      </c>
      <c r="AS515" s="9"/>
      <c r="AT515" s="48"/>
      <c r="AU515" s="57">
        <f t="shared" si="100"/>
        <v>3233000</v>
      </c>
      <c r="AV515" s="58">
        <v>1592000</v>
      </c>
      <c r="AW515" s="59" t="b">
        <f t="shared" si="108"/>
        <v>0</v>
      </c>
      <c r="AX515" s="1"/>
      <c r="AY515" s="1"/>
      <c r="AZ515" s="1"/>
      <c r="BA515" s="1"/>
      <c r="BB515" s="1"/>
      <c r="BC515" s="1"/>
    </row>
    <row r="516" spans="1:55" ht="27.6" customHeight="1" x14ac:dyDescent="0.25">
      <c r="A516" s="3">
        <v>511</v>
      </c>
      <c r="B516" s="9" t="s">
        <v>123</v>
      </c>
      <c r="C516" s="9" t="s">
        <v>190</v>
      </c>
      <c r="D516" s="9" t="s">
        <v>295</v>
      </c>
      <c r="E516" s="9" t="str">
        <f t="shared" si="110"/>
        <v>Nguyễn Minh Sơn</v>
      </c>
      <c r="F516" s="9" t="b">
        <f t="shared" si="111"/>
        <v>0</v>
      </c>
      <c r="G516" s="9" t="s">
        <v>1460</v>
      </c>
      <c r="H516" s="9" t="str">
        <f t="shared" si="112"/>
        <v>2015</v>
      </c>
      <c r="I516" s="9" t="s">
        <v>18</v>
      </c>
      <c r="J516" s="9" t="str">
        <f t="shared" si="113"/>
        <v>3CI4</v>
      </c>
      <c r="K516" s="48">
        <v>122</v>
      </c>
      <c r="L516" s="48">
        <v>22</v>
      </c>
      <c r="M516" s="9" t="s">
        <v>20</v>
      </c>
      <c r="N516" s="9"/>
      <c r="O516" s="9"/>
      <c r="P516" s="9" t="s">
        <v>738</v>
      </c>
      <c r="Q516" s="9"/>
      <c r="R516" s="9"/>
      <c r="S516" s="9" t="s">
        <v>1461</v>
      </c>
      <c r="T516" s="9" t="s">
        <v>1462</v>
      </c>
      <c r="U516" s="9" t="s">
        <v>1463</v>
      </c>
      <c r="V516" s="30" t="s">
        <v>3765</v>
      </c>
      <c r="W516" s="9">
        <v>1</v>
      </c>
      <c r="X516" s="48">
        <f>INDEX(table1,MATCH($K516,'Tham chiếu'!$A$3:$A$13,1),MATCH(DS!$L516,'Tham chiếu'!$B$2:$M$2,1))</f>
        <v>50</v>
      </c>
      <c r="Y516" s="9">
        <v>1</v>
      </c>
      <c r="Z516" s="48">
        <f>INDEX(table1,MATCH($K516,'Tham chiếu'!$A$3:$A$13,1),MATCH(DS!$L516,'Tham chiếu'!$B$2:$M$2,1))</f>
        <v>50</v>
      </c>
      <c r="AA516" s="9">
        <v>2</v>
      </c>
      <c r="AB516" s="50" t="str">
        <f>INDEX(table2,MATCH($K516,'Tham chiếu'!$A$17:$A$25,1),MATCH(DS!$L516,'Tham chiếu'!$B$16:$S$16,1))</f>
        <v>2A</v>
      </c>
      <c r="AC516" s="9"/>
      <c r="AD516" s="73" t="str">
        <f>INDEX(table4,MATCH($K516,'Tham chiếu'!$A$41:$A$49,1),MATCH(DS!$L516,'Tham chiếu'!$B$40:$T$40,1))</f>
        <v>2A</v>
      </c>
      <c r="AE516" s="9">
        <v>2</v>
      </c>
      <c r="AF516" s="74" t="str">
        <f>INDEX(table3,MATCH($K516,'Tham chiếu'!$A$29:$A$37,1),MATCH(DS!$L516,'Tham chiếu'!$B$28:$T$28,1))</f>
        <v>2A</v>
      </c>
      <c r="AG516" s="9">
        <v>2</v>
      </c>
      <c r="AH516" s="48">
        <f>INDEX(table5,MATCH($K516,'Tham chiếu'!$A$53:$A$61,1),MATCH(DS!$L516,'Tham chiếu'!$B$52:$T$52,1))</f>
        <v>2</v>
      </c>
      <c r="AI516" s="9">
        <v>2</v>
      </c>
      <c r="AJ516" s="48">
        <f>INDEX(table5,MATCH($K516,'Tham chiếu'!$A$53:$A$61,1),MATCH(DS!$L516,'Tham chiếu'!$B$52:$T$52,1))</f>
        <v>2</v>
      </c>
      <c r="AK516" s="9">
        <v>1</v>
      </c>
      <c r="AL516" s="48">
        <f>INDEX(table5,MATCH($K516,'Tham chiếu'!$A$53:$A$61,1),MATCH(DS!$L516,'Tham chiếu'!$B$52:$T$52,1))</f>
        <v>2</v>
      </c>
      <c r="AM516" s="9">
        <v>1</v>
      </c>
      <c r="AN516" s="50" t="str">
        <f>INDEX(table2,MATCH($K516,'Tham chiếu'!$A$17:$A$25,1),MATCH(DS!$L516,'Tham chiếu'!$B$16:$S$16,1))</f>
        <v>2A</v>
      </c>
      <c r="AO516" s="9">
        <v>1</v>
      </c>
      <c r="AP516" s="48" t="str">
        <f>INDEX(table3,MATCH($K516,'Tham chiếu'!$A$29:$A$37,1),MATCH(DS!$L516,'Tham chiếu'!$B$28:$T$28,1))</f>
        <v>2A</v>
      </c>
      <c r="AQ516" s="48">
        <v>1</v>
      </c>
      <c r="AR516" s="77">
        <f>INDEX(table7,MATCH($K516,'Tham chiếu'!$A$78:$A$87,1),MATCH(DS!$L516,'Tham chiếu'!$B$77:$T$77,1))</f>
        <v>1</v>
      </c>
      <c r="AS516" s="9"/>
      <c r="AT516" s="48"/>
      <c r="AU516" s="57">
        <f t="shared" si="100"/>
        <v>2854000</v>
      </c>
      <c r="AV516" s="58">
        <v>737000</v>
      </c>
      <c r="AW516" s="59" t="b">
        <f t="shared" si="108"/>
        <v>0</v>
      </c>
      <c r="AX516" s="1"/>
      <c r="AY516" s="1"/>
      <c r="AZ516" s="1"/>
      <c r="BA516" s="1"/>
      <c r="BB516" s="1"/>
      <c r="BC516" s="1"/>
    </row>
    <row r="517" spans="1:55" ht="27.6" customHeight="1" x14ac:dyDescent="0.25">
      <c r="A517" s="3">
        <v>512</v>
      </c>
      <c r="B517" s="9" t="s">
        <v>16</v>
      </c>
      <c r="C517" s="9" t="s">
        <v>2497</v>
      </c>
      <c r="D517" s="9" t="s">
        <v>2498</v>
      </c>
      <c r="E517" s="9" t="str">
        <f t="shared" si="110"/>
        <v>Hoàng khánh Thy</v>
      </c>
      <c r="F517" s="9" t="b">
        <f t="shared" si="111"/>
        <v>0</v>
      </c>
      <c r="G517" s="9" t="s">
        <v>2239</v>
      </c>
      <c r="H517" s="9" t="str">
        <f t="shared" si="112"/>
        <v>2015</v>
      </c>
      <c r="I517" s="9" t="s">
        <v>44</v>
      </c>
      <c r="J517" s="9" t="str">
        <f t="shared" si="113"/>
        <v>3CI4</v>
      </c>
      <c r="K517" s="9">
        <v>135</v>
      </c>
      <c r="L517" s="9">
        <v>34</v>
      </c>
      <c r="M517" s="9" t="s">
        <v>20</v>
      </c>
      <c r="N517" s="9"/>
      <c r="O517" s="9"/>
      <c r="P517" s="9" t="s">
        <v>738</v>
      </c>
      <c r="Q517" s="9"/>
      <c r="R517" s="9"/>
      <c r="S517" s="9" t="s">
        <v>2998</v>
      </c>
      <c r="T517" s="9" t="s">
        <v>2999</v>
      </c>
      <c r="U517" s="9" t="s">
        <v>3000</v>
      </c>
      <c r="V517" s="30" t="s">
        <v>4030</v>
      </c>
      <c r="W517" s="48"/>
      <c r="X517" s="48"/>
      <c r="Y517" s="49">
        <v>1</v>
      </c>
      <c r="Z517" s="48">
        <f>INDEX(table1,MATCH($K517,'Tham chiếu'!$A$3:$A$13,1),MATCH(DS!$L517,'Tham chiếu'!$B$2:$M$2,1))</f>
        <v>58</v>
      </c>
      <c r="AA517" s="50"/>
      <c r="AB517" s="50"/>
      <c r="AC517" s="53"/>
      <c r="AD517" s="73"/>
      <c r="AE517" s="54"/>
      <c r="AF517" s="74"/>
      <c r="AG517" s="48"/>
      <c r="AH517" s="48"/>
      <c r="AI517" s="49">
        <v>1</v>
      </c>
      <c r="AJ517" s="48">
        <f>INDEX(table5,MATCH($K517,'Tham chiếu'!$A$53:$A$61,1),MATCH(DS!$L517,'Tham chiếu'!$B$52:$T$52,1))</f>
        <v>4</v>
      </c>
      <c r="AK517" s="53"/>
      <c r="AL517" s="48"/>
      <c r="AM517" s="50"/>
      <c r="AN517" s="50"/>
      <c r="AO517" s="54">
        <v>1</v>
      </c>
      <c r="AP517" s="48" t="str">
        <f>INDEX(table3,MATCH($K517,'Tham chiếu'!$A$29:$A$37,1),MATCH(DS!$L517,'Tham chiếu'!$B$28:$T$28,1))</f>
        <v>4A</v>
      </c>
      <c r="AQ517" s="48"/>
      <c r="AR517" s="77"/>
      <c r="AS517" s="49">
        <v>1</v>
      </c>
      <c r="AT517" s="48">
        <f>INDEX(table6,MATCH($K517,'Tham chiếu'!$A$65:$A$74,1),MATCH(DS!$L517,'Tham chiếu'!$B$64:$T$64,1))</f>
        <v>4</v>
      </c>
      <c r="AU517" s="57">
        <f t="shared" si="100"/>
        <v>874000</v>
      </c>
      <c r="AV517" s="58">
        <v>1408000</v>
      </c>
      <c r="AW517" s="59" t="b">
        <f t="shared" si="108"/>
        <v>0</v>
      </c>
      <c r="AX517" s="1"/>
      <c r="AY517" s="1"/>
      <c r="AZ517" s="1"/>
      <c r="BA517" s="1"/>
      <c r="BB517" s="1"/>
      <c r="BC517" s="1"/>
    </row>
    <row r="518" spans="1:55" ht="27.6" customHeight="1" x14ac:dyDescent="0.25">
      <c r="A518" s="3">
        <v>513</v>
      </c>
      <c r="B518" s="9" t="s">
        <v>16</v>
      </c>
      <c r="C518" s="9" t="s">
        <v>735</v>
      </c>
      <c r="D518" s="9" t="s">
        <v>736</v>
      </c>
      <c r="E518" s="9" t="str">
        <f t="shared" si="110"/>
        <v>Phạm Trần Phong Trí</v>
      </c>
      <c r="F518" s="9" t="b">
        <f t="shared" si="111"/>
        <v>0</v>
      </c>
      <c r="G518" s="9" t="s">
        <v>737</v>
      </c>
      <c r="H518" s="9" t="str">
        <f t="shared" si="112"/>
        <v>2015</v>
      </c>
      <c r="I518" s="9" t="s">
        <v>18</v>
      </c>
      <c r="J518" s="9" t="str">
        <f t="shared" si="113"/>
        <v>3CI4</v>
      </c>
      <c r="K518" s="48">
        <v>128</v>
      </c>
      <c r="L518" s="48">
        <v>22</v>
      </c>
      <c r="M518" s="9" t="s">
        <v>20</v>
      </c>
      <c r="N518" s="9"/>
      <c r="O518" s="9"/>
      <c r="P518" s="9" t="s">
        <v>738</v>
      </c>
      <c r="Q518" s="9"/>
      <c r="R518" s="9"/>
      <c r="S518" s="9" t="s">
        <v>739</v>
      </c>
      <c r="T518" s="9" t="s">
        <v>740</v>
      </c>
      <c r="U518" s="9" t="s">
        <v>741</v>
      </c>
      <c r="V518" s="30" t="s">
        <v>4031</v>
      </c>
      <c r="W518" s="9">
        <v>1</v>
      </c>
      <c r="X518" s="48">
        <f>INDEX(table1,MATCH($K518,'Tham chiếu'!$A$3:$A$13,1),MATCH(DS!$L518,'Tham chiếu'!$B$2:$M$2,1))</f>
        <v>55</v>
      </c>
      <c r="Y518" s="9">
        <v>2</v>
      </c>
      <c r="Z518" s="48">
        <f>INDEX(table1,MATCH($K518,'Tham chiếu'!$A$3:$A$13,1),MATCH(DS!$L518,'Tham chiếu'!$B$2:$M$2,1))</f>
        <v>55</v>
      </c>
      <c r="AA518" s="9">
        <v>1</v>
      </c>
      <c r="AB518" s="50" t="str">
        <f>INDEX(table2,MATCH($K518,'Tham chiếu'!$A$17:$A$25,1),MATCH(DS!$L518,'Tham chiếu'!$B$16:$S$16,1))</f>
        <v>2B</v>
      </c>
      <c r="AC518" s="9"/>
      <c r="AD518" s="73">
        <f>INDEX(table4,MATCH($K518,'Tham chiếu'!$A$41:$A$49,1),MATCH(DS!$L518,'Tham chiếu'!$B$40:$T$40,1))</f>
        <v>3</v>
      </c>
      <c r="AE518" s="9">
        <v>2</v>
      </c>
      <c r="AF518" s="74">
        <f>INDEX(table3,MATCH($K518,'Tham chiếu'!$A$29:$A$37,1),MATCH(DS!$L518,'Tham chiếu'!$B$28:$T$28,1))</f>
        <v>3</v>
      </c>
      <c r="AG518" s="9">
        <v>1</v>
      </c>
      <c r="AH518" s="48">
        <f>INDEX(table5,MATCH($K518,'Tham chiếu'!$A$53:$A$61,1),MATCH(DS!$L518,'Tham chiếu'!$B$52:$T$52,1))</f>
        <v>3</v>
      </c>
      <c r="AI518" s="9">
        <v>2</v>
      </c>
      <c r="AJ518" s="48">
        <f>INDEX(table5,MATCH($K518,'Tham chiếu'!$A$53:$A$61,1),MATCH(DS!$L518,'Tham chiếu'!$B$52:$T$52,1))</f>
        <v>3</v>
      </c>
      <c r="AK518" s="9">
        <v>1</v>
      </c>
      <c r="AL518" s="48">
        <f>INDEX(table5,MATCH($K518,'Tham chiếu'!$A$53:$A$61,1),MATCH(DS!$L518,'Tham chiếu'!$B$52:$T$52,1))</f>
        <v>3</v>
      </c>
      <c r="AM518" s="9">
        <v>1</v>
      </c>
      <c r="AN518" s="50" t="str">
        <f>INDEX(table2,MATCH($K518,'Tham chiếu'!$A$17:$A$25,1),MATCH(DS!$L518,'Tham chiếu'!$B$16:$S$16,1))</f>
        <v>2B</v>
      </c>
      <c r="AO518" s="9">
        <v>1</v>
      </c>
      <c r="AP518" s="48">
        <f>INDEX(table3,MATCH($K518,'Tham chiếu'!$A$29:$A$37,1),MATCH(DS!$L518,'Tham chiếu'!$B$28:$T$28,1))</f>
        <v>3</v>
      </c>
      <c r="AQ518" s="48">
        <v>1</v>
      </c>
      <c r="AR518" s="77">
        <f>INDEX(table7,MATCH($K518,'Tham chiếu'!$A$78:$A$87,1),MATCH(DS!$L518,'Tham chiếu'!$B$77:$T$77,1))</f>
        <v>2</v>
      </c>
      <c r="AS518" s="9">
        <v>1</v>
      </c>
      <c r="AT518" s="48">
        <f>INDEX(table6,MATCH($K518,'Tham chiếu'!$A$65:$A$74,1),MATCH(DS!$L518,'Tham chiếu'!$B$64:$T$64,1))</f>
        <v>3</v>
      </c>
      <c r="AU518" s="57">
        <f t="shared" ref="AU518:AU581" si="114">(W518*$W$3+Y518*$Y$3+AA518*$AA$3+AC518*$AC$3+AE518*$AE$3+AG518*$AG$3+AI518*$AI$3+AK518*$AK$3+AM518*$AM$3+AO518*$AO$3+AQ518*$AQ$3+AS518*$AS$3)*1000</f>
        <v>2951000</v>
      </c>
      <c r="AV518" s="58">
        <v>1719000</v>
      </c>
      <c r="AW518" s="59" t="b">
        <f t="shared" si="108"/>
        <v>0</v>
      </c>
      <c r="AX518" s="1"/>
      <c r="AY518" s="1"/>
      <c r="AZ518" s="1"/>
      <c r="BA518" s="1"/>
      <c r="BB518" s="1"/>
      <c r="BC518" s="1"/>
    </row>
    <row r="519" spans="1:55" ht="27.6" customHeight="1" x14ac:dyDescent="0.25">
      <c r="A519" s="3">
        <v>514</v>
      </c>
      <c r="B519" s="9" t="s">
        <v>16</v>
      </c>
      <c r="C519" s="9" t="s">
        <v>2499</v>
      </c>
      <c r="D519" s="9" t="s">
        <v>2500</v>
      </c>
      <c r="E519" s="9" t="str">
        <f t="shared" si="110"/>
        <v>Bùi Đức Trọng</v>
      </c>
      <c r="F519" s="9" t="b">
        <f t="shared" si="111"/>
        <v>0</v>
      </c>
      <c r="G519" s="9" t="s">
        <v>2505</v>
      </c>
      <c r="H519" s="9" t="str">
        <f t="shared" si="112"/>
        <v>2015</v>
      </c>
      <c r="I519" s="9" t="s">
        <v>18</v>
      </c>
      <c r="J519" s="9" t="str">
        <f t="shared" si="113"/>
        <v>3CI4</v>
      </c>
      <c r="K519" s="9">
        <v>135</v>
      </c>
      <c r="L519" s="9">
        <v>40</v>
      </c>
      <c r="M519" s="9" t="s">
        <v>20</v>
      </c>
      <c r="N519" s="9"/>
      <c r="O519" s="9"/>
      <c r="P519" s="9" t="s">
        <v>738</v>
      </c>
      <c r="Q519" s="9"/>
      <c r="R519" s="9"/>
      <c r="S519" s="9" t="s">
        <v>3001</v>
      </c>
      <c r="T519" s="9" t="s">
        <v>3002</v>
      </c>
      <c r="U519" s="9" t="s">
        <v>3003</v>
      </c>
      <c r="V519" s="30" t="s">
        <v>4032</v>
      </c>
      <c r="W519" s="48">
        <v>1</v>
      </c>
      <c r="X519" s="48">
        <f>INDEX(table1,MATCH($K519,'Tham chiếu'!$A$3:$A$13,1),MATCH(DS!$L519,'Tham chiếu'!$B$2:$M$2,1))</f>
        <v>62</v>
      </c>
      <c r="Y519" s="49"/>
      <c r="Z519" s="48"/>
      <c r="AA519" s="50">
        <v>1</v>
      </c>
      <c r="AB519" s="50" t="str">
        <f>INDEX(table2,MATCH($K519,'Tham chiếu'!$A$17:$A$25,1),MATCH(DS!$L519,'Tham chiếu'!$B$16:$S$16,1))</f>
        <v>4C</v>
      </c>
      <c r="AC519" s="53"/>
      <c r="AD519" s="73" t="str">
        <f>INDEX(table4,MATCH($K519,'Tham chiếu'!$A$41:$A$49,1),MATCH(DS!$L519,'Tham chiếu'!$B$40:$T$40,1))</f>
        <v>4C</v>
      </c>
      <c r="AE519" s="54">
        <v>2</v>
      </c>
      <c r="AF519" s="74" t="str">
        <f>INDEX(table3,MATCH($K519,'Tham chiếu'!$A$29:$A$37,1),MATCH(DS!$L519,'Tham chiếu'!$B$28:$T$28,1))</f>
        <v>4C</v>
      </c>
      <c r="AG519" s="48">
        <v>1</v>
      </c>
      <c r="AH519" s="48">
        <f>INDEX(table5,MATCH($K519,'Tham chiếu'!$A$53:$A$61,1),MATCH(DS!$L519,'Tham chiếu'!$B$52:$T$52,1))</f>
        <v>5</v>
      </c>
      <c r="AI519" s="49">
        <v>1</v>
      </c>
      <c r="AJ519" s="48">
        <f>INDEX(table5,MATCH($K519,'Tham chiếu'!$A$53:$A$61,1),MATCH(DS!$L519,'Tham chiếu'!$B$52:$T$52,1))</f>
        <v>5</v>
      </c>
      <c r="AK519" s="53">
        <v>1</v>
      </c>
      <c r="AL519" s="48">
        <f>INDEX(table5,MATCH($K519,'Tham chiếu'!$A$53:$A$61,1),MATCH(DS!$L519,'Tham chiếu'!$B$52:$T$52,1))</f>
        <v>5</v>
      </c>
      <c r="AM519" s="50">
        <v>1</v>
      </c>
      <c r="AN519" s="50" t="str">
        <f>INDEX(table2,MATCH($K519,'Tham chiếu'!$A$17:$A$25,1),MATCH(DS!$L519,'Tham chiếu'!$B$16:$S$16,1))</f>
        <v>4C</v>
      </c>
      <c r="AO519" s="54">
        <v>1</v>
      </c>
      <c r="AP519" s="48" t="str">
        <f>INDEX(table3,MATCH($K519,'Tham chiếu'!$A$29:$A$37,1),MATCH(DS!$L519,'Tham chiếu'!$B$28:$T$28,1))</f>
        <v>4C</v>
      </c>
      <c r="AQ519" s="48">
        <v>1</v>
      </c>
      <c r="AR519" s="77">
        <f>INDEX(table7,MATCH($K519,'Tham chiếu'!$A$78:$A$87,1),MATCH(DS!$L519,'Tham chiếu'!$B$77:$T$77,1))</f>
        <v>4</v>
      </c>
      <c r="AS519" s="49">
        <v>1</v>
      </c>
      <c r="AT519" s="48">
        <f>INDEX(table6,MATCH($K519,'Tham chiếu'!$A$65:$A$74,1),MATCH(DS!$L519,'Tham chiếu'!$B$64:$T$64,1))</f>
        <v>5</v>
      </c>
      <c r="AU519" s="57">
        <f t="shared" si="114"/>
        <v>2367000</v>
      </c>
      <c r="AV519" s="58">
        <v>2950000</v>
      </c>
      <c r="AW519" s="59" t="b">
        <f t="shared" si="108"/>
        <v>0</v>
      </c>
      <c r="AX519" s="1"/>
      <c r="AY519" s="1"/>
      <c r="AZ519" s="1"/>
      <c r="BA519" s="1"/>
      <c r="BB519" s="1"/>
      <c r="BC519" s="1"/>
    </row>
    <row r="520" spans="1:55" ht="27.6" customHeight="1" x14ac:dyDescent="0.25">
      <c r="A520" s="3">
        <v>515</v>
      </c>
      <c r="B520" s="9" t="s">
        <v>16</v>
      </c>
      <c r="C520" s="9" t="s">
        <v>2501</v>
      </c>
      <c r="D520" s="9" t="s">
        <v>1143</v>
      </c>
      <c r="E520" s="9" t="str">
        <f t="shared" si="110"/>
        <v>Phạm Nguyên Việt</v>
      </c>
      <c r="F520" s="9" t="b">
        <f t="shared" si="111"/>
        <v>0</v>
      </c>
      <c r="G520" s="9" t="s">
        <v>2506</v>
      </c>
      <c r="H520" s="9" t="str">
        <f t="shared" si="112"/>
        <v>2015</v>
      </c>
      <c r="I520" s="9" t="s">
        <v>18</v>
      </c>
      <c r="J520" s="9" t="str">
        <f t="shared" si="113"/>
        <v>3CI4</v>
      </c>
      <c r="K520" s="9">
        <v>133</v>
      </c>
      <c r="L520" s="9">
        <v>24</v>
      </c>
      <c r="M520" s="9" t="s">
        <v>20</v>
      </c>
      <c r="N520" s="9"/>
      <c r="O520" s="9"/>
      <c r="P520" s="9" t="s">
        <v>738</v>
      </c>
      <c r="Q520" s="9"/>
      <c r="R520" s="9"/>
      <c r="S520" s="9" t="s">
        <v>3004</v>
      </c>
      <c r="T520" s="9" t="s">
        <v>3005</v>
      </c>
      <c r="U520" s="9" t="s">
        <v>3006</v>
      </c>
      <c r="V520" s="30" t="s">
        <v>3727</v>
      </c>
      <c r="W520" s="48">
        <v>1</v>
      </c>
      <c r="X520" s="48">
        <f>INDEX(table1,MATCH($K52,'Tham chiếu'!$A$3:$A$13,1),MATCH(DS!$L52,'Tham chiếu'!$B$2:$M$2,1))</f>
        <v>50</v>
      </c>
      <c r="Y520" s="49">
        <v>1</v>
      </c>
      <c r="Z520" s="48">
        <f>INDEX(table1,MATCH($K520,'Tham chiếu'!$A$3:$A$13,1),MATCH(DS!$L520,'Tham chiếu'!$B$2:$M$2,1))</f>
        <v>55</v>
      </c>
      <c r="AA520" s="50">
        <v>2</v>
      </c>
      <c r="AB520" s="50" t="str">
        <f>INDEX(table2,MATCH($K520,'Tham chiếu'!$A$17:$A$25,1),MATCH(DS!$L520,'Tham chiếu'!$B$16:$S$16,1))</f>
        <v>2B</v>
      </c>
      <c r="AC520" s="53"/>
      <c r="AD520" s="73">
        <f>INDEX(table4,MATCH($K520,'Tham chiếu'!$A$41:$A$49,1),MATCH(DS!$L520,'Tham chiếu'!$B$40:$T$40,1))</f>
        <v>4</v>
      </c>
      <c r="AE520" s="54">
        <v>2</v>
      </c>
      <c r="AF520" s="74">
        <f>INDEX(table3,MATCH($K520,'Tham chiếu'!$A$29:$A$37,1),MATCH(DS!$L520,'Tham chiếu'!$B$28:$T$28,1))</f>
        <v>3</v>
      </c>
      <c r="AG520" s="48">
        <v>2</v>
      </c>
      <c r="AH520" s="48">
        <f>INDEX(table5,MATCH($K520,'Tham chiếu'!$A$53:$A$61,1),MATCH(DS!$L520,'Tham chiếu'!$B$52:$T$52,1))</f>
        <v>4</v>
      </c>
      <c r="AI520" s="49">
        <v>2</v>
      </c>
      <c r="AJ520" s="48">
        <f>INDEX(table5,MATCH($K520,'Tham chiếu'!$A$53:$A$61,1),MATCH(DS!$L520,'Tham chiếu'!$B$52:$T$52,1))</f>
        <v>4</v>
      </c>
      <c r="AK520" s="53">
        <v>1</v>
      </c>
      <c r="AL520" s="48">
        <f>INDEX(table5,MATCH($K520,'Tham chiếu'!$A$53:$A$61,1),MATCH(DS!$L520,'Tham chiếu'!$B$52:$T$52,1))</f>
        <v>4</v>
      </c>
      <c r="AM520" s="50">
        <v>1</v>
      </c>
      <c r="AN520" s="50" t="str">
        <f>INDEX(table2,MATCH($K520,'Tham chiếu'!$A$17:$A$25,1),MATCH(DS!$L520,'Tham chiếu'!$B$16:$S$16,1))</f>
        <v>2B</v>
      </c>
      <c r="AO520" s="54">
        <v>1</v>
      </c>
      <c r="AP520" s="48">
        <f>INDEX(table3,MATCH($K520,'Tham chiếu'!$A$29:$A$37,1),MATCH(DS!$L520,'Tham chiếu'!$B$28:$T$28,1))</f>
        <v>3</v>
      </c>
      <c r="AQ520" s="48">
        <v>1</v>
      </c>
      <c r="AR520" s="77">
        <f>INDEX(table7,MATCH($K520,'Tham chiếu'!$A$78:$A$87,1),MATCH(DS!$L520,'Tham chiếu'!$B$77:$T$77,1))</f>
        <v>2</v>
      </c>
      <c r="AS520" s="49">
        <v>1</v>
      </c>
      <c r="AT520" s="48">
        <f>INDEX(table6,MATCH($K520,'Tham chiếu'!$A$65:$A$74,1),MATCH(DS!$L520,'Tham chiếu'!$B$64:$T$64,1))</f>
        <v>3</v>
      </c>
      <c r="AU520" s="57">
        <f t="shared" si="114"/>
        <v>3224000</v>
      </c>
      <c r="AV520" s="58">
        <v>1519000</v>
      </c>
      <c r="AW520" s="59" t="b">
        <f t="shared" si="108"/>
        <v>0</v>
      </c>
      <c r="AX520" s="1"/>
      <c r="AY520" s="1"/>
      <c r="AZ520" s="1"/>
      <c r="BA520" s="1"/>
      <c r="BB520" s="1"/>
      <c r="BC520" s="1"/>
    </row>
    <row r="521" spans="1:55" ht="27.6" customHeight="1" x14ac:dyDescent="0.25">
      <c r="A521" s="3">
        <v>516</v>
      </c>
      <c r="B521" s="9" t="s">
        <v>16</v>
      </c>
      <c r="C521" s="9" t="s">
        <v>153</v>
      </c>
      <c r="D521" s="9" t="s">
        <v>219</v>
      </c>
      <c r="E521" s="9" t="str">
        <f t="shared" si="110"/>
        <v>Nguyễn Hải An</v>
      </c>
      <c r="F521" s="9" t="b">
        <f t="shared" si="111"/>
        <v>0</v>
      </c>
      <c r="G521" s="9" t="s">
        <v>931</v>
      </c>
      <c r="H521" s="9" t="str">
        <f t="shared" si="112"/>
        <v>2015</v>
      </c>
      <c r="I521" s="9" t="s">
        <v>44</v>
      </c>
      <c r="J521" s="9" t="str">
        <f t="shared" si="113"/>
        <v>3CI5</v>
      </c>
      <c r="K521" s="48">
        <v>138</v>
      </c>
      <c r="L521" s="48">
        <v>33</v>
      </c>
      <c r="M521" s="9" t="s">
        <v>20</v>
      </c>
      <c r="N521" s="9"/>
      <c r="O521" s="9"/>
      <c r="P521" s="9" t="s">
        <v>242</v>
      </c>
      <c r="Q521" s="9"/>
      <c r="R521" s="9"/>
      <c r="S521" s="9" t="s">
        <v>327</v>
      </c>
      <c r="T521" s="9" t="s">
        <v>932</v>
      </c>
      <c r="U521" s="9" t="s">
        <v>933</v>
      </c>
      <c r="V521" s="30" t="s">
        <v>4033</v>
      </c>
      <c r="W521" s="9"/>
      <c r="X521" s="48"/>
      <c r="Y521" s="9">
        <v>1</v>
      </c>
      <c r="Z521" s="48">
        <f>INDEX(table1,MATCH($K521,'Tham chiếu'!$A$3:$A$13,1),MATCH(DS!$L521,'Tham chiếu'!$B$2:$M$2,1))</f>
        <v>58</v>
      </c>
      <c r="AA521" s="9"/>
      <c r="AB521" s="50"/>
      <c r="AC521" s="9"/>
      <c r="AD521" s="73"/>
      <c r="AE521" s="9"/>
      <c r="AF521" s="74"/>
      <c r="AG521" s="9"/>
      <c r="AH521" s="48"/>
      <c r="AI521" s="9"/>
      <c r="AJ521" s="48"/>
      <c r="AK521" s="9">
        <v>1</v>
      </c>
      <c r="AL521" s="48">
        <f>INDEX(table5,MATCH($K521,'Tham chiếu'!$A$53:$A$61,1),MATCH(DS!$L521,'Tham chiếu'!$B$52:$T$52,1))</f>
        <v>4</v>
      </c>
      <c r="AM521" s="9">
        <v>1</v>
      </c>
      <c r="AN521" s="50" t="str">
        <f>INDEX(table2,MATCH($K521,'Tham chiếu'!$A$17:$A$25,1),MATCH(DS!$L521,'Tham chiếu'!$B$16:$S$16,1))</f>
        <v>3C</v>
      </c>
      <c r="AO521" s="9">
        <v>1</v>
      </c>
      <c r="AP521" s="48" t="str">
        <f>INDEX(table3,MATCH($K521,'Tham chiếu'!$A$29:$A$37,1),MATCH(DS!$L521,'Tham chiếu'!$B$28:$T$28,1))</f>
        <v>4A</v>
      </c>
      <c r="AQ521" s="48">
        <v>1</v>
      </c>
      <c r="AR521" s="77">
        <f>INDEX(table7,MATCH($K521,'Tham chiếu'!$A$78:$A$87,1),MATCH(DS!$L521,'Tham chiếu'!$B$77:$T$77,1))</f>
        <v>3</v>
      </c>
      <c r="AS521" s="9">
        <v>1</v>
      </c>
      <c r="AT521" s="48">
        <f>INDEX(table6,MATCH($K521,'Tham chiếu'!$A$65:$A$74,1),MATCH(DS!$L521,'Tham chiếu'!$B$64:$T$64,1))</f>
        <v>4</v>
      </c>
      <c r="AU521" s="57">
        <f t="shared" si="114"/>
        <v>1280000</v>
      </c>
      <c r="AV521" s="58">
        <v>1507000</v>
      </c>
      <c r="AW521" s="59" t="b">
        <f t="shared" si="108"/>
        <v>0</v>
      </c>
      <c r="AX521" s="1"/>
      <c r="AY521" s="1"/>
      <c r="AZ521" s="1"/>
      <c r="BA521" s="1"/>
      <c r="BB521" s="1"/>
      <c r="BC521" s="1"/>
    </row>
    <row r="522" spans="1:55" ht="27.6" customHeight="1" x14ac:dyDescent="0.25">
      <c r="A522" s="3">
        <v>517</v>
      </c>
      <c r="B522" s="9" t="s">
        <v>16</v>
      </c>
      <c r="C522" s="9" t="s">
        <v>439</v>
      </c>
      <c r="D522" s="9" t="s">
        <v>219</v>
      </c>
      <c r="E522" s="9" t="str">
        <f t="shared" si="110"/>
        <v>Trần Khánh An</v>
      </c>
      <c r="F522" s="9" t="b">
        <f t="shared" si="111"/>
        <v>0</v>
      </c>
      <c r="G522" s="9" t="s">
        <v>440</v>
      </c>
      <c r="H522" s="9" t="str">
        <f t="shared" si="112"/>
        <v>2015</v>
      </c>
      <c r="I522" s="9" t="s">
        <v>44</v>
      </c>
      <c r="J522" s="9" t="str">
        <f t="shared" si="113"/>
        <v>3CI5</v>
      </c>
      <c r="K522" s="48">
        <v>135</v>
      </c>
      <c r="L522" s="48">
        <v>27</v>
      </c>
      <c r="M522" s="9" t="s">
        <v>20</v>
      </c>
      <c r="N522" s="9"/>
      <c r="O522" s="9"/>
      <c r="P522" s="9" t="s">
        <v>242</v>
      </c>
      <c r="Q522" s="9"/>
      <c r="R522" s="9"/>
      <c r="S522" s="9" t="s">
        <v>441</v>
      </c>
      <c r="T522" s="9" t="s">
        <v>442</v>
      </c>
      <c r="U522" s="9" t="s">
        <v>443</v>
      </c>
      <c r="V522" s="30" t="s">
        <v>4034</v>
      </c>
      <c r="W522" s="9">
        <v>1</v>
      </c>
      <c r="X522" s="48">
        <f>INDEX(table1,MATCH($K522,'Tham chiếu'!$A$3:$A$13,1),MATCH(DS!$L522,'Tham chiếu'!$B$2:$M$2,1))</f>
        <v>58</v>
      </c>
      <c r="Y522" s="9"/>
      <c r="Z522" s="48"/>
      <c r="AA522" s="9"/>
      <c r="AB522" s="50"/>
      <c r="AC522" s="9"/>
      <c r="AD522" s="73"/>
      <c r="AE522" s="9"/>
      <c r="AF522" s="74"/>
      <c r="AG522" s="9"/>
      <c r="AH522" s="48"/>
      <c r="AI522" s="9">
        <v>1</v>
      </c>
      <c r="AJ522" s="48">
        <f>INDEX(table5,MATCH($K522,'Tham chiếu'!$A$53:$A$61,1),MATCH(DS!$L522,'Tham chiếu'!$B$52:$T$52,1))</f>
        <v>3</v>
      </c>
      <c r="AK522" s="9">
        <v>1</v>
      </c>
      <c r="AL522" s="48">
        <f>INDEX(table5,MATCH($K522,'Tham chiếu'!$A$53:$A$61,1),MATCH(DS!$L522,'Tham chiếu'!$B$52:$T$52,1))</f>
        <v>3</v>
      </c>
      <c r="AM522" s="9"/>
      <c r="AN522" s="50"/>
      <c r="AO522" s="9">
        <v>1</v>
      </c>
      <c r="AP522" s="48" t="str">
        <f>INDEX(table3,MATCH($K522,'Tham chiếu'!$A$29:$A$37,1),MATCH(DS!$L522,'Tham chiếu'!$B$28:$T$28,1))</f>
        <v>3A</v>
      </c>
      <c r="AQ522" s="48">
        <v>1</v>
      </c>
      <c r="AR522" s="77">
        <f>INDEX(table7,MATCH($K522,'Tham chiếu'!$A$78:$A$87,1),MATCH(DS!$L522,'Tham chiếu'!$B$77:$T$77,1))</f>
        <v>3</v>
      </c>
      <c r="AS522" s="9"/>
      <c r="AT522" s="48"/>
      <c r="AU522" s="57">
        <f t="shared" si="114"/>
        <v>924000</v>
      </c>
      <c r="AV522" s="58">
        <v>2234000</v>
      </c>
      <c r="AW522" s="59" t="b">
        <f t="shared" si="108"/>
        <v>0</v>
      </c>
      <c r="AX522" s="1"/>
      <c r="AY522" s="1"/>
      <c r="AZ522" s="1"/>
      <c r="BA522" s="1"/>
      <c r="BB522" s="1"/>
      <c r="BC522" s="1"/>
    </row>
    <row r="523" spans="1:55" ht="27.6" customHeight="1" x14ac:dyDescent="0.25">
      <c r="A523" s="3">
        <v>518</v>
      </c>
      <c r="B523" s="9" t="s">
        <v>16</v>
      </c>
      <c r="C523" s="9" t="s">
        <v>1384</v>
      </c>
      <c r="D523" s="9" t="s">
        <v>166</v>
      </c>
      <c r="E523" s="9" t="str">
        <f t="shared" si="110"/>
        <v>Đào Trâm Anh</v>
      </c>
      <c r="F523" s="9" t="b">
        <f t="shared" si="111"/>
        <v>0</v>
      </c>
      <c r="G523" s="9" t="s">
        <v>1385</v>
      </c>
      <c r="H523" s="9" t="str">
        <f t="shared" si="112"/>
        <v>2015</v>
      </c>
      <c r="I523" s="9" t="s">
        <v>44</v>
      </c>
      <c r="J523" s="9" t="str">
        <f t="shared" si="113"/>
        <v>3CI5</v>
      </c>
      <c r="K523" s="48">
        <v>130</v>
      </c>
      <c r="L523" s="48">
        <v>19.5</v>
      </c>
      <c r="M523" s="9" t="s">
        <v>20</v>
      </c>
      <c r="N523" s="9"/>
      <c r="O523" s="9"/>
      <c r="P523" s="9" t="s">
        <v>242</v>
      </c>
      <c r="Q523" s="9"/>
      <c r="R523" s="9"/>
      <c r="S523" s="9" t="s">
        <v>1371</v>
      </c>
      <c r="T523" s="9" t="s">
        <v>1372</v>
      </c>
      <c r="U523" s="9" t="s">
        <v>1373</v>
      </c>
      <c r="V523" s="30" t="s">
        <v>3998</v>
      </c>
      <c r="W523" s="9">
        <v>1</v>
      </c>
      <c r="X523" s="48">
        <f>INDEX(table1,MATCH($K523,'Tham chiếu'!$A$3:$A$13,1),MATCH(DS!$L523,'Tham chiếu'!$B$2:$M$2,1))</f>
        <v>55</v>
      </c>
      <c r="Y523" s="9">
        <v>1</v>
      </c>
      <c r="Z523" s="48">
        <f>INDEX(table1,MATCH($K523,'Tham chiếu'!$A$3:$A$13,1),MATCH(DS!$L523,'Tham chiếu'!$B$2:$M$2,1))</f>
        <v>55</v>
      </c>
      <c r="AA523" s="9">
        <v>1</v>
      </c>
      <c r="AB523" s="50" t="str">
        <f>INDEX(table2,MATCH($K523,'Tham chiếu'!$A$17:$A$25,1),MATCH(DS!$L523,'Tham chiếu'!$B$16:$S$16,1))</f>
        <v>2B</v>
      </c>
      <c r="AC523" s="9"/>
      <c r="AD523" s="73">
        <f>INDEX(table4,MATCH($K523,'Tham chiếu'!$A$41:$A$49,1),MATCH(DS!$L523,'Tham chiếu'!$B$40:$T$40,1))</f>
        <v>4</v>
      </c>
      <c r="AE523" s="9"/>
      <c r="AF523" s="74"/>
      <c r="AG523" s="9"/>
      <c r="AH523" s="48">
        <f>INDEX(table5,MATCH($K523,'Tham chiếu'!$A$53:$A$61,1),MATCH(DS!$L523,'Tham chiếu'!$B$52:$T$52,1))</f>
        <v>4</v>
      </c>
      <c r="AI523" s="9"/>
      <c r="AJ523" s="48">
        <f>INDEX(table5,MATCH($K523,'Tham chiếu'!$A$53:$A$61,1),MATCH(DS!$L523,'Tham chiếu'!$B$52:$T$52,1))</f>
        <v>4</v>
      </c>
      <c r="AK523" s="9"/>
      <c r="AL523" s="48">
        <f>INDEX(table5,MATCH($K523,'Tham chiếu'!$A$53:$A$61,1),MATCH(DS!$L523,'Tham chiếu'!$B$52:$T$52,1))</f>
        <v>4</v>
      </c>
      <c r="AM523" s="9"/>
      <c r="AN523" s="50" t="str">
        <f>INDEX(table2,MATCH($K523,'Tham chiếu'!$A$17:$A$25,1),MATCH(DS!$L523,'Tham chiếu'!$B$16:$S$16,1))</f>
        <v>2B</v>
      </c>
      <c r="AO523" s="9"/>
      <c r="AP523" s="48">
        <f>INDEX(table3,MATCH($K523,'Tham chiếu'!$A$29:$A$37,1),MATCH(DS!$L523,'Tham chiếu'!$B$28:$T$28,1))</f>
        <v>3</v>
      </c>
      <c r="AQ523" s="48"/>
      <c r="AR523" s="77">
        <f>INDEX(table7,MATCH($K523,'Tham chiếu'!$A$78:$A$87,1),MATCH(DS!$L523,'Tham chiếu'!$B$77:$T$77,1))</f>
        <v>2</v>
      </c>
      <c r="AS523" s="9"/>
      <c r="AT523" s="48"/>
      <c r="AU523" s="57">
        <f t="shared" si="114"/>
        <v>678000</v>
      </c>
      <c r="AV523" s="58">
        <v>784000</v>
      </c>
      <c r="AW523" s="59" t="b">
        <f t="shared" si="108"/>
        <v>0</v>
      </c>
      <c r="AX523" s="1"/>
      <c r="AY523" s="1"/>
      <c r="AZ523" s="1"/>
      <c r="BA523" s="1"/>
      <c r="BB523" s="1"/>
      <c r="BC523" s="1"/>
    </row>
    <row r="524" spans="1:55" ht="27.6" customHeight="1" x14ac:dyDescent="0.25">
      <c r="A524" s="3">
        <v>519</v>
      </c>
      <c r="B524" s="9" t="s">
        <v>16</v>
      </c>
      <c r="C524" s="9" t="s">
        <v>2266</v>
      </c>
      <c r="D524" s="9" t="s">
        <v>2007</v>
      </c>
      <c r="E524" s="9" t="str">
        <f t="shared" si="110"/>
        <v>LÊ TRẦN BẢO ANH</v>
      </c>
      <c r="F524" s="9" t="b">
        <f t="shared" si="111"/>
        <v>0</v>
      </c>
      <c r="G524" s="9" t="s">
        <v>241</v>
      </c>
      <c r="H524" s="9" t="str">
        <f t="shared" si="112"/>
        <v>2015</v>
      </c>
      <c r="I524" s="9" t="s">
        <v>44</v>
      </c>
      <c r="J524" s="9" t="str">
        <f t="shared" si="113"/>
        <v>3CI5</v>
      </c>
      <c r="K524" s="48">
        <v>133</v>
      </c>
      <c r="L524" s="48">
        <v>31</v>
      </c>
      <c r="M524" s="9" t="s">
        <v>20</v>
      </c>
      <c r="N524" s="9"/>
      <c r="O524" s="9"/>
      <c r="P524" s="9" t="s">
        <v>242</v>
      </c>
      <c r="Q524" s="9"/>
      <c r="R524" s="9"/>
      <c r="S524" s="9" t="s">
        <v>243</v>
      </c>
      <c r="T524" s="9" t="s">
        <v>244</v>
      </c>
      <c r="U524" s="9" t="s">
        <v>245</v>
      </c>
      <c r="V524" s="30" t="s">
        <v>4035</v>
      </c>
      <c r="W524" s="9"/>
      <c r="X524" s="48"/>
      <c r="Y524" s="9">
        <v>1</v>
      </c>
      <c r="Z524" s="48">
        <f>INDEX(table1,MATCH($K524,'Tham chiếu'!$A$3:$A$13,1),MATCH(DS!$L524,'Tham chiếu'!$B$2:$M$2,1))</f>
        <v>58</v>
      </c>
      <c r="AA524" s="9"/>
      <c r="AB524" s="50"/>
      <c r="AC524" s="9">
        <v>1</v>
      </c>
      <c r="AD524" s="73" t="str">
        <f>INDEX(table4,MATCH($K524,'Tham chiếu'!$A$41:$A$49,1),MATCH(DS!$L524,'Tham chiếu'!$B$40:$T$40,1))</f>
        <v>3B</v>
      </c>
      <c r="AE524" s="9"/>
      <c r="AF524" s="74"/>
      <c r="AG524" s="9"/>
      <c r="AH524" s="48"/>
      <c r="AI524" s="9">
        <v>1</v>
      </c>
      <c r="AJ524" s="48">
        <f>INDEX(table5,MATCH($K524,'Tham chiếu'!$A$53:$A$61,1),MATCH(DS!$L524,'Tham chiếu'!$B$52:$T$52,1))</f>
        <v>4</v>
      </c>
      <c r="AK524" s="9"/>
      <c r="AL524" s="48"/>
      <c r="AM524" s="9">
        <v>1</v>
      </c>
      <c r="AN524" s="50" t="str">
        <f>INDEX(table2,MATCH($K524,'Tham chiếu'!$A$17:$A$25,1),MATCH(DS!$L524,'Tham chiếu'!$B$16:$S$16,1))</f>
        <v>3B</v>
      </c>
      <c r="AO524" s="9"/>
      <c r="AP524" s="48"/>
      <c r="AQ524" s="48"/>
      <c r="AR524" s="77"/>
      <c r="AS524" s="9">
        <v>1</v>
      </c>
      <c r="AT524" s="48">
        <f>INDEX(table6,MATCH($K524,'Tham chiếu'!$A$65:$A$74,1),MATCH(DS!$L524,'Tham chiếu'!$B$64:$T$64,1))</f>
        <v>3</v>
      </c>
      <c r="AU524" s="57">
        <f t="shared" si="114"/>
        <v>1107000</v>
      </c>
      <c r="AV524" s="58">
        <v>2060000</v>
      </c>
      <c r="AW524" s="59" t="b">
        <f t="shared" si="108"/>
        <v>0</v>
      </c>
      <c r="AX524" s="1"/>
      <c r="AY524" s="1"/>
      <c r="AZ524" s="1"/>
      <c r="BA524" s="1"/>
      <c r="BB524" s="1"/>
      <c r="BC524" s="1"/>
    </row>
    <row r="525" spans="1:55" ht="27.6" customHeight="1" x14ac:dyDescent="0.25">
      <c r="A525" s="3">
        <v>520</v>
      </c>
      <c r="B525" s="9" t="s">
        <v>16</v>
      </c>
      <c r="C525" s="9" t="s">
        <v>4927</v>
      </c>
      <c r="D525" s="9" t="s">
        <v>166</v>
      </c>
      <c r="E525" s="9" t="str">
        <f t="shared" si="110"/>
        <v>Nguyễn Ngọc Thụy Anh</v>
      </c>
      <c r="F525" s="9" t="b">
        <f t="shared" si="111"/>
        <v>0</v>
      </c>
      <c r="G525" s="9" t="s">
        <v>2511</v>
      </c>
      <c r="H525" s="9" t="str">
        <f t="shared" si="112"/>
        <v>2015</v>
      </c>
      <c r="I525" s="9" t="s">
        <v>44</v>
      </c>
      <c r="J525" s="9" t="str">
        <f t="shared" si="113"/>
        <v>3CI5</v>
      </c>
      <c r="K525" s="9">
        <v>140</v>
      </c>
      <c r="L525" s="9">
        <v>30</v>
      </c>
      <c r="M525" s="9" t="s">
        <v>20</v>
      </c>
      <c r="N525" s="9"/>
      <c r="O525" s="9"/>
      <c r="P525" s="9" t="s">
        <v>242</v>
      </c>
      <c r="Q525" s="9"/>
      <c r="R525" s="9"/>
      <c r="S525" s="9" t="s">
        <v>530</v>
      </c>
      <c r="T525" s="9" t="s">
        <v>3018</v>
      </c>
      <c r="U525" s="9" t="s">
        <v>3019</v>
      </c>
      <c r="V525" s="30" t="s">
        <v>4043</v>
      </c>
      <c r="W525" s="48">
        <v>1</v>
      </c>
      <c r="X525" s="48">
        <f>INDEX(table1,MATCH($K525,'Tham chiếu'!$A$3:$A$13,1),MATCH(DS!$L525,'Tham chiếu'!$B$2:$M$2,1))</f>
        <v>60</v>
      </c>
      <c r="Y525" s="49">
        <v>1</v>
      </c>
      <c r="Z525" s="48">
        <f>INDEX(table1,MATCH($K525,'Tham chiếu'!$A$3:$A$13,1),MATCH(DS!$L525,'Tham chiếu'!$B$2:$M$2,1))</f>
        <v>60</v>
      </c>
      <c r="AA525" s="50">
        <v>1</v>
      </c>
      <c r="AB525" s="50" t="str">
        <f>INDEX(table2,MATCH($K525,'Tham chiếu'!$A$17:$A$25,1),MATCH(DS!$L525,'Tham chiếu'!$B$16:$S$16,1))</f>
        <v>4A</v>
      </c>
      <c r="AC525" s="53">
        <v>2</v>
      </c>
      <c r="AD525" s="73">
        <f>INDEX(table4,MATCH($K525,'Tham chiếu'!$A$41:$A$49,1),MATCH(DS!$L525,'Tham chiếu'!$B$40:$T$40,1))</f>
        <v>4</v>
      </c>
      <c r="AE525" s="54"/>
      <c r="AF525" s="74"/>
      <c r="AG525" s="48">
        <v>1</v>
      </c>
      <c r="AH525" s="48">
        <f>INDEX(table5,MATCH($K525,'Tham chiếu'!$A$53:$A$61,1),MATCH(DS!$L525,'Tham chiếu'!$B$52:$T$52,1))</f>
        <v>4</v>
      </c>
      <c r="AI525" s="49">
        <v>2</v>
      </c>
      <c r="AJ525" s="48">
        <f>INDEX(table5,MATCH($K525,'Tham chiếu'!$A$53:$A$61,1),MATCH(DS!$L525,'Tham chiếu'!$B$52:$T$52,1))</f>
        <v>4</v>
      </c>
      <c r="AK525" s="53">
        <v>1</v>
      </c>
      <c r="AL525" s="48">
        <f>INDEX(table5,MATCH($K525,'Tham chiếu'!$A$53:$A$61,1),MATCH(DS!$L525,'Tham chiếu'!$B$52:$T$52,1))</f>
        <v>4</v>
      </c>
      <c r="AM525" s="50">
        <v>1</v>
      </c>
      <c r="AN525" s="50" t="str">
        <f>INDEX(table2,MATCH($K525,'Tham chiếu'!$A$17:$A$25,1),MATCH(DS!$L525,'Tham chiếu'!$B$16:$S$16,1))</f>
        <v>4A</v>
      </c>
      <c r="AO525" s="54"/>
      <c r="AP525" s="48" t="str">
        <f>INDEX(table3,MATCH($K525,'Tham chiếu'!$A$29:$A$37,1),MATCH(DS!$L525,'Tham chiếu'!$B$28:$T$28,1))</f>
        <v>4A</v>
      </c>
      <c r="AQ525" s="48">
        <v>1</v>
      </c>
      <c r="AR525" s="77">
        <f>INDEX(table7,MATCH($K525,'Tham chiếu'!$A$78:$A$87,1),MATCH(DS!$L525,'Tham chiếu'!$B$77:$T$77,1))</f>
        <v>3</v>
      </c>
      <c r="AS525" s="49">
        <v>1</v>
      </c>
      <c r="AT525" s="48">
        <f>INDEX(table6,MATCH($K525,'Tham chiếu'!$A$65:$A$74,1),MATCH(DS!$L525,'Tham chiếu'!$B$64:$T$64,1))</f>
        <v>4</v>
      </c>
      <c r="AU525" s="57">
        <f t="shared" si="114"/>
        <v>2567000</v>
      </c>
      <c r="AV525" s="58">
        <v>1089000</v>
      </c>
      <c r="AW525" s="59" t="b">
        <f t="shared" si="108"/>
        <v>0</v>
      </c>
      <c r="AX525" s="1"/>
      <c r="AY525" s="1"/>
      <c r="AZ525" s="1"/>
      <c r="BA525" s="1"/>
      <c r="BB525" s="1"/>
      <c r="BC525" s="1"/>
    </row>
    <row r="526" spans="1:55" ht="27.6" customHeight="1" x14ac:dyDescent="0.25">
      <c r="A526" s="3">
        <v>521</v>
      </c>
      <c r="B526" s="9" t="s">
        <v>16</v>
      </c>
      <c r="C526" s="9" t="s">
        <v>4685</v>
      </c>
      <c r="D526" s="9" t="s">
        <v>108</v>
      </c>
      <c r="E526" s="9" t="str">
        <f t="shared" si="110"/>
        <v>Nguyễn Vũ Minh Châu</v>
      </c>
      <c r="F526" s="9" t="b">
        <f t="shared" si="111"/>
        <v>0</v>
      </c>
      <c r="G526" s="9" t="s">
        <v>2509</v>
      </c>
      <c r="H526" s="9" t="str">
        <f t="shared" si="112"/>
        <v>2015</v>
      </c>
      <c r="I526" s="9" t="s">
        <v>44</v>
      </c>
      <c r="J526" s="9" t="str">
        <f t="shared" si="113"/>
        <v>3CI5</v>
      </c>
      <c r="K526" s="9">
        <v>130</v>
      </c>
      <c r="L526" s="9">
        <v>22</v>
      </c>
      <c r="M526" s="9" t="s">
        <v>20</v>
      </c>
      <c r="N526" s="9"/>
      <c r="O526" s="9"/>
      <c r="P526" s="9" t="s">
        <v>242</v>
      </c>
      <c r="Q526" s="9"/>
      <c r="R526" s="9"/>
      <c r="S526" s="9" t="s">
        <v>3010</v>
      </c>
      <c r="T526" s="9" t="s">
        <v>3011</v>
      </c>
      <c r="U526" s="9" t="s">
        <v>3012</v>
      </c>
      <c r="V526" s="30" t="s">
        <v>4039</v>
      </c>
      <c r="W526" s="48">
        <v>1</v>
      </c>
      <c r="X526" s="48">
        <f>INDEX(table1,MATCH($K526,'Tham chiếu'!$A$3:$A$13,1),MATCH(DS!$L526,'Tham chiếu'!$B$2:$M$2,1))</f>
        <v>55</v>
      </c>
      <c r="Y526" s="49">
        <v>2</v>
      </c>
      <c r="Z526" s="48">
        <f>INDEX(table1,MATCH($K526,'Tham chiếu'!$A$3:$A$13,1),MATCH(DS!$L526,'Tham chiếu'!$B$2:$M$2,1))</f>
        <v>55</v>
      </c>
      <c r="AA526" s="50"/>
      <c r="AB526" s="50"/>
      <c r="AC526" s="53">
        <v>1</v>
      </c>
      <c r="AD526" s="73">
        <f>INDEX(table4,MATCH($K526,'Tham chiếu'!$A$41:$A$49,1),MATCH(DS!$L526,'Tham chiếu'!$B$40:$T$40,1))</f>
        <v>4</v>
      </c>
      <c r="AE526" s="54">
        <v>1</v>
      </c>
      <c r="AF526" s="74">
        <f>INDEX(table3,MATCH($K526,'Tham chiếu'!$A$29:$A$37,1),MATCH(DS!$L526,'Tham chiếu'!$B$28:$T$28,1))</f>
        <v>3</v>
      </c>
      <c r="AG526" s="48">
        <v>1</v>
      </c>
      <c r="AH526" s="48">
        <f>INDEX(table5,MATCH($K526,'Tham chiếu'!$A$53:$A$61,1),MATCH(DS!$L526,'Tham chiếu'!$B$52:$T$52,1))</f>
        <v>4</v>
      </c>
      <c r="AI526" s="49">
        <v>1</v>
      </c>
      <c r="AJ526" s="48">
        <f>INDEX(table5,MATCH($K526,'Tham chiếu'!$A$53:$A$61,1),MATCH(DS!$L526,'Tham chiếu'!$B$52:$T$52,1))</f>
        <v>4</v>
      </c>
      <c r="AK526" s="53">
        <v>1</v>
      </c>
      <c r="AL526" s="48">
        <f>INDEX(table5,MATCH($K526,'Tham chiếu'!$A$53:$A$61,1),MATCH(DS!$L526,'Tham chiếu'!$B$52:$T$52,1))</f>
        <v>4</v>
      </c>
      <c r="AM526" s="50">
        <v>1</v>
      </c>
      <c r="AN526" s="50" t="str">
        <f>INDEX(table2,MATCH($K526,'Tham chiếu'!$A$17:$A$25,1),MATCH(DS!$L526,'Tham chiếu'!$B$16:$S$16,1))</f>
        <v>2B</v>
      </c>
      <c r="AO526" s="54">
        <v>1</v>
      </c>
      <c r="AP526" s="48">
        <f>INDEX(table3,MATCH($K526,'Tham chiếu'!$A$29:$A$37,1),MATCH(DS!$L526,'Tham chiếu'!$B$28:$T$28,1))</f>
        <v>3</v>
      </c>
      <c r="AQ526" s="48">
        <v>1</v>
      </c>
      <c r="AR526" s="77">
        <f>INDEX(table7,MATCH($K526,'Tham chiếu'!$A$78:$A$87,1),MATCH(DS!$L526,'Tham chiếu'!$B$77:$T$77,1))</f>
        <v>2</v>
      </c>
      <c r="AS526" s="49">
        <v>1</v>
      </c>
      <c r="AT526" s="48">
        <f>INDEX(table6,MATCH($K526,'Tham chiếu'!$A$65:$A$74,1),MATCH(DS!$L526,'Tham chiếu'!$B$64:$T$64,1))</f>
        <v>3</v>
      </c>
      <c r="AU526" s="57">
        <f t="shared" si="114"/>
        <v>2457000</v>
      </c>
      <c r="AV526" s="58">
        <v>1786000</v>
      </c>
      <c r="AW526" s="59" t="b">
        <f t="shared" si="108"/>
        <v>0</v>
      </c>
      <c r="AX526" s="1"/>
      <c r="AY526" s="1"/>
      <c r="AZ526" s="1"/>
      <c r="BA526" s="1"/>
      <c r="BB526" s="1"/>
      <c r="BC526" s="1"/>
    </row>
    <row r="527" spans="1:55" ht="27.6" customHeight="1" x14ac:dyDescent="0.25">
      <c r="A527" s="3">
        <v>522</v>
      </c>
      <c r="B527" s="9" t="s">
        <v>16</v>
      </c>
      <c r="C527" s="9" t="s">
        <v>324</v>
      </c>
      <c r="D527" s="9" t="s">
        <v>539</v>
      </c>
      <c r="E527" s="9" t="str">
        <f t="shared" si="110"/>
        <v>Nguyễn Đình Trường Giang</v>
      </c>
      <c r="F527" s="9" t="b">
        <f t="shared" si="111"/>
        <v>0</v>
      </c>
      <c r="G527" s="9" t="s">
        <v>419</v>
      </c>
      <c r="H527" s="9" t="str">
        <f t="shared" si="112"/>
        <v>2015</v>
      </c>
      <c r="I527" s="9" t="s">
        <v>18</v>
      </c>
      <c r="J527" s="9" t="str">
        <f t="shared" si="113"/>
        <v>3CI5</v>
      </c>
      <c r="K527" s="48">
        <v>123</v>
      </c>
      <c r="L527" s="48">
        <v>21</v>
      </c>
      <c r="M527" s="9" t="s">
        <v>20</v>
      </c>
      <c r="N527" s="9"/>
      <c r="O527" s="9"/>
      <c r="P527" s="9" t="s">
        <v>242</v>
      </c>
      <c r="Q527" s="9"/>
      <c r="R527" s="9"/>
      <c r="S527" s="9" t="s">
        <v>420</v>
      </c>
      <c r="T527" s="9" t="s">
        <v>421</v>
      </c>
      <c r="U527" s="9" t="s">
        <v>422</v>
      </c>
      <c r="V527" s="30" t="s">
        <v>3765</v>
      </c>
      <c r="W527" s="9">
        <v>1</v>
      </c>
      <c r="X527" s="48">
        <f>INDEX(table1,MATCH($K527,'Tham chiếu'!$A$3:$A$13,1),MATCH(DS!$L527,'Tham chiếu'!$B$2:$M$2,1))</f>
        <v>50</v>
      </c>
      <c r="Y527" s="9">
        <v>1</v>
      </c>
      <c r="Z527" s="48">
        <f>INDEX(table1,MATCH($K527,'Tham chiếu'!$A$3:$A$13,1),MATCH(DS!$L527,'Tham chiếu'!$B$2:$M$2,1))</f>
        <v>50</v>
      </c>
      <c r="AA527" s="9">
        <v>2</v>
      </c>
      <c r="AB527" s="50" t="str">
        <f>INDEX(table2,MATCH($K527,'Tham chiếu'!$A$17:$A$25,1),MATCH(DS!$L527,'Tham chiếu'!$B$16:$S$16,1))</f>
        <v>2A</v>
      </c>
      <c r="AC527" s="9"/>
      <c r="AD527" s="73" t="str">
        <f>INDEX(table4,MATCH($K527,'Tham chiếu'!$A$41:$A$49,1),MATCH(DS!$L527,'Tham chiếu'!$B$40:$T$40,1))</f>
        <v>2A</v>
      </c>
      <c r="AE527" s="9">
        <v>2</v>
      </c>
      <c r="AF527" s="74" t="str">
        <f>INDEX(table3,MATCH($K527,'Tham chiếu'!$A$29:$A$37,1),MATCH(DS!$L527,'Tham chiếu'!$B$28:$T$28,1))</f>
        <v>2A</v>
      </c>
      <c r="AG527" s="9">
        <v>2</v>
      </c>
      <c r="AH527" s="48">
        <f>INDEX(table5,MATCH($K527,'Tham chiếu'!$A$53:$A$61,1),MATCH(DS!$L527,'Tham chiếu'!$B$52:$T$52,1))</f>
        <v>2</v>
      </c>
      <c r="AI527" s="9">
        <v>2</v>
      </c>
      <c r="AJ527" s="48">
        <f>INDEX(table5,MATCH($K527,'Tham chiếu'!$A$53:$A$61,1),MATCH(DS!$L527,'Tham chiếu'!$B$52:$T$52,1))</f>
        <v>2</v>
      </c>
      <c r="AK527" s="9">
        <v>1</v>
      </c>
      <c r="AL527" s="48">
        <f>INDEX(table5,MATCH($K527,'Tham chiếu'!$A$53:$A$61,1),MATCH(DS!$L527,'Tham chiếu'!$B$52:$T$52,1))</f>
        <v>2</v>
      </c>
      <c r="AM527" s="9">
        <v>1</v>
      </c>
      <c r="AN527" s="50" t="str">
        <f>INDEX(table2,MATCH($K527,'Tham chiếu'!$A$17:$A$25,1),MATCH(DS!$L527,'Tham chiếu'!$B$16:$S$16,1))</f>
        <v>2A</v>
      </c>
      <c r="AO527" s="9">
        <v>1</v>
      </c>
      <c r="AP527" s="48" t="str">
        <f>INDEX(table3,MATCH($K527,'Tham chiếu'!$A$29:$A$37,1),MATCH(DS!$L527,'Tham chiếu'!$B$28:$T$28,1))</f>
        <v>2A</v>
      </c>
      <c r="AQ527" s="48">
        <v>1</v>
      </c>
      <c r="AR527" s="77">
        <f>INDEX(table7,MATCH($K527,'Tham chiếu'!$A$78:$A$87,1),MATCH(DS!$L527,'Tham chiếu'!$B$77:$T$77,1))</f>
        <v>1</v>
      </c>
      <c r="AS527" s="9"/>
      <c r="AT527" s="48"/>
      <c r="AU527" s="57">
        <f t="shared" si="114"/>
        <v>2854000</v>
      </c>
      <c r="AV527" s="58">
        <v>1977000</v>
      </c>
      <c r="AW527" s="59" t="b">
        <f t="shared" si="108"/>
        <v>0</v>
      </c>
      <c r="AX527" s="1"/>
      <c r="AY527" s="1"/>
      <c r="AZ527" s="1"/>
      <c r="BA527" s="1"/>
      <c r="BB527" s="1"/>
      <c r="BC527" s="1"/>
    </row>
    <row r="528" spans="1:55" ht="27.6" customHeight="1" x14ac:dyDescent="0.25">
      <c r="A528" s="3">
        <v>523</v>
      </c>
      <c r="B528" s="9" t="s">
        <v>16</v>
      </c>
      <c r="C528" s="9" t="s">
        <v>1024</v>
      </c>
      <c r="D528" s="9" t="s">
        <v>319</v>
      </c>
      <c r="E528" s="9" t="str">
        <f t="shared" si="110"/>
        <v>Nguyễn Đức Gia Huy</v>
      </c>
      <c r="F528" s="9" t="b">
        <f t="shared" si="111"/>
        <v>0</v>
      </c>
      <c r="G528" s="9" t="s">
        <v>1025</v>
      </c>
      <c r="H528" s="9" t="str">
        <f t="shared" si="112"/>
        <v>2015</v>
      </c>
      <c r="I528" s="9" t="s">
        <v>18</v>
      </c>
      <c r="J528" s="9" t="str">
        <f t="shared" si="113"/>
        <v>3CI5</v>
      </c>
      <c r="K528" s="48">
        <v>135</v>
      </c>
      <c r="L528" s="48">
        <v>32</v>
      </c>
      <c r="M528" s="9" t="s">
        <v>20</v>
      </c>
      <c r="N528" s="9"/>
      <c r="O528" s="9"/>
      <c r="P528" s="9" t="s">
        <v>242</v>
      </c>
      <c r="Q528" s="9"/>
      <c r="R528" s="9"/>
      <c r="S528" s="9" t="s">
        <v>1026</v>
      </c>
      <c r="T528" s="9" t="s">
        <v>1027</v>
      </c>
      <c r="U528" s="9" t="s">
        <v>1028</v>
      </c>
      <c r="V528" s="30" t="s">
        <v>4036</v>
      </c>
      <c r="W528" s="9">
        <v>1</v>
      </c>
      <c r="X528" s="48">
        <f>INDEX(table1,MATCH($K528,'Tham chiếu'!$A$3:$A$13,1),MATCH(DS!$L528,'Tham chiếu'!$B$2:$M$2,1))</f>
        <v>58</v>
      </c>
      <c r="Y528" s="9">
        <v>1</v>
      </c>
      <c r="Z528" s="48">
        <f>INDEX(table1,MATCH($K528,'Tham chiếu'!$A$3:$A$13,1),MATCH(DS!$L528,'Tham chiếu'!$B$2:$M$2,1))</f>
        <v>58</v>
      </c>
      <c r="AA528" s="9"/>
      <c r="AB528" s="50"/>
      <c r="AC528" s="9"/>
      <c r="AD528" s="73"/>
      <c r="AE528" s="9"/>
      <c r="AF528" s="74"/>
      <c r="AG528" s="9">
        <v>2</v>
      </c>
      <c r="AH528" s="48">
        <f>INDEX(table5,MATCH($K528,'Tham chiếu'!$A$53:$A$61,1),MATCH(DS!$L528,'Tham chiếu'!$B$52:$T$52,1))</f>
        <v>4</v>
      </c>
      <c r="AI528" s="9">
        <v>2</v>
      </c>
      <c r="AJ528" s="48">
        <f>INDEX(table5,MATCH($K528,'Tham chiếu'!$A$53:$A$61,1),MATCH(DS!$L528,'Tham chiếu'!$B$52:$T$52,1))</f>
        <v>4</v>
      </c>
      <c r="AK528" s="9">
        <v>2</v>
      </c>
      <c r="AL528" s="48">
        <f>INDEX(table5,MATCH($K528,'Tham chiếu'!$A$53:$A$61,1),MATCH(DS!$L528,'Tham chiếu'!$B$52:$T$52,1))</f>
        <v>4</v>
      </c>
      <c r="AM528" s="9">
        <v>2</v>
      </c>
      <c r="AN528" s="50">
        <f>INDEX(table2,MATCH($K528,'Tham chiếu'!$A$17:$A$25,1),MATCH(DS!$L528,'Tham chiếu'!$B$16:$S$16,1))</f>
        <v>4</v>
      </c>
      <c r="AO528" s="9">
        <v>2</v>
      </c>
      <c r="AP528" s="48" t="str">
        <f>INDEX(table3,MATCH($K528,'Tham chiếu'!$A$29:$A$37,1),MATCH(DS!$L528,'Tham chiếu'!$B$28:$T$28,1))</f>
        <v>4A</v>
      </c>
      <c r="AQ528" s="48">
        <v>2</v>
      </c>
      <c r="AR528" s="77">
        <f>INDEX(table7,MATCH($K528,'Tham chiếu'!$A$78:$A$87,1),MATCH(DS!$L528,'Tham chiếu'!$B$77:$T$77,1))</f>
        <v>3</v>
      </c>
      <c r="AS528" s="9">
        <v>1</v>
      </c>
      <c r="AT528" s="48">
        <f>INDEX(table6,MATCH($K528,'Tham chiếu'!$A$65:$A$74,1),MATCH(DS!$L528,'Tham chiếu'!$B$64:$T$64,1))</f>
        <v>4</v>
      </c>
      <c r="AU528" s="57">
        <f t="shared" si="114"/>
        <v>2948000</v>
      </c>
      <c r="AV528" s="58">
        <v>1307000</v>
      </c>
      <c r="AW528" s="59" t="b">
        <f t="shared" si="108"/>
        <v>0</v>
      </c>
      <c r="AX528" s="1"/>
      <c r="AY528" s="1"/>
      <c r="AZ528" s="1"/>
      <c r="BA528" s="1"/>
      <c r="BB528" s="1"/>
      <c r="BC528" s="1"/>
    </row>
    <row r="529" spans="1:55" ht="27.6" customHeight="1" x14ac:dyDescent="0.25">
      <c r="A529" s="3">
        <v>524</v>
      </c>
      <c r="B529" s="9" t="s">
        <v>16</v>
      </c>
      <c r="C529" s="9" t="s">
        <v>834</v>
      </c>
      <c r="D529" s="9" t="s">
        <v>337</v>
      </c>
      <c r="E529" s="9" t="str">
        <f t="shared" si="110"/>
        <v>Nguyễn Gia Linh</v>
      </c>
      <c r="F529" s="9" t="b">
        <f t="shared" si="111"/>
        <v>0</v>
      </c>
      <c r="G529" s="9" t="s">
        <v>835</v>
      </c>
      <c r="H529" s="9" t="str">
        <f t="shared" si="112"/>
        <v>2015</v>
      </c>
      <c r="I529" s="9" t="s">
        <v>44</v>
      </c>
      <c r="J529" s="9" t="str">
        <f t="shared" si="113"/>
        <v>3CI5</v>
      </c>
      <c r="K529" s="48">
        <v>135</v>
      </c>
      <c r="L529" s="48">
        <v>31</v>
      </c>
      <c r="M529" s="9" t="s">
        <v>20</v>
      </c>
      <c r="N529" s="9"/>
      <c r="O529" s="9"/>
      <c r="P529" s="9" t="s">
        <v>242</v>
      </c>
      <c r="Q529" s="9"/>
      <c r="R529" s="9"/>
      <c r="S529" s="9" t="s">
        <v>836</v>
      </c>
      <c r="T529" s="9" t="s">
        <v>837</v>
      </c>
      <c r="U529" s="9" t="s">
        <v>838</v>
      </c>
      <c r="V529" s="30" t="s">
        <v>4037</v>
      </c>
      <c r="W529" s="9">
        <v>2</v>
      </c>
      <c r="X529" s="48">
        <f>INDEX(table1,MATCH($K529,'Tham chiếu'!$A$3:$A$13,1),MATCH(DS!$L529,'Tham chiếu'!$B$2:$M$2,1))</f>
        <v>58</v>
      </c>
      <c r="Y529" s="9">
        <v>2</v>
      </c>
      <c r="Z529" s="48">
        <f>INDEX(table1,MATCH($K529,'Tham chiếu'!$A$3:$A$13,1),MATCH(DS!$L529,'Tham chiếu'!$B$2:$M$2,1))</f>
        <v>58</v>
      </c>
      <c r="AA529" s="9"/>
      <c r="AB529" s="50"/>
      <c r="AC529" s="9">
        <v>1</v>
      </c>
      <c r="AD529" s="73" t="str">
        <f>INDEX(table4,MATCH($K529,'Tham chiếu'!$A$41:$A$49,1),MATCH(DS!$L529,'Tham chiếu'!$B$40:$T$40,1))</f>
        <v>3B</v>
      </c>
      <c r="AE529" s="9"/>
      <c r="AF529" s="74"/>
      <c r="AG529" s="9"/>
      <c r="AH529" s="48"/>
      <c r="AI529" s="9">
        <v>1</v>
      </c>
      <c r="AJ529" s="48">
        <f>INDEX(table5,MATCH($K529,'Tham chiếu'!$A$53:$A$61,1),MATCH(DS!$L529,'Tham chiếu'!$B$52:$T$52,1))</f>
        <v>4</v>
      </c>
      <c r="AK529" s="9">
        <v>1</v>
      </c>
      <c r="AL529" s="48">
        <f>INDEX(table5,MATCH($K529,'Tham chiếu'!$A$53:$A$61,1),MATCH(DS!$L529,'Tham chiếu'!$B$52:$T$52,1))</f>
        <v>4</v>
      </c>
      <c r="AM529" s="9"/>
      <c r="AN529" s="50"/>
      <c r="AO529" s="9"/>
      <c r="AP529" s="48"/>
      <c r="AQ529" s="48"/>
      <c r="AR529" s="77"/>
      <c r="AS529" s="9"/>
      <c r="AT529" s="48"/>
      <c r="AU529" s="57">
        <f t="shared" si="114"/>
        <v>1307000</v>
      </c>
      <c r="AV529" s="58">
        <v>383000</v>
      </c>
      <c r="AW529" s="59" t="b">
        <f t="shared" si="108"/>
        <v>0</v>
      </c>
      <c r="AX529" s="1"/>
      <c r="AY529" s="1"/>
      <c r="AZ529" s="1"/>
      <c r="BA529" s="1"/>
      <c r="BB529" s="1"/>
      <c r="BC529" s="1"/>
    </row>
    <row r="530" spans="1:55" ht="27.6" customHeight="1" x14ac:dyDescent="0.25">
      <c r="A530" s="3">
        <v>525</v>
      </c>
      <c r="B530" s="9" t="s">
        <v>16</v>
      </c>
      <c r="C530" s="9" t="s">
        <v>474</v>
      </c>
      <c r="D530" s="9" t="s">
        <v>1425</v>
      </c>
      <c r="E530" s="9" t="str">
        <f t="shared" si="110"/>
        <v>Hoàng Long</v>
      </c>
      <c r="F530" s="9" t="b">
        <f t="shared" si="111"/>
        <v>0</v>
      </c>
      <c r="G530" s="9" t="s">
        <v>2508</v>
      </c>
      <c r="H530" s="9" t="str">
        <f t="shared" si="112"/>
        <v>2015</v>
      </c>
      <c r="I530" s="9" t="s">
        <v>18</v>
      </c>
      <c r="J530" s="9" t="str">
        <f t="shared" si="113"/>
        <v>3CI5</v>
      </c>
      <c r="K530" s="9">
        <v>129.5</v>
      </c>
      <c r="L530" s="9">
        <v>32.5</v>
      </c>
      <c r="M530" s="9" t="s">
        <v>20</v>
      </c>
      <c r="N530" s="9"/>
      <c r="O530" s="9"/>
      <c r="P530" s="9" t="s">
        <v>242</v>
      </c>
      <c r="Q530" s="9"/>
      <c r="R530" s="9"/>
      <c r="S530" s="9" t="s">
        <v>3007</v>
      </c>
      <c r="T530" s="9" t="s">
        <v>3008</v>
      </c>
      <c r="U530" s="9" t="s">
        <v>3009</v>
      </c>
      <c r="V530" s="30" t="s">
        <v>3900</v>
      </c>
      <c r="W530" s="48"/>
      <c r="X530" s="48"/>
      <c r="Y530" s="49">
        <v>1</v>
      </c>
      <c r="Z530" s="48">
        <f>INDEX(table1,MATCH($K530,'Tham chiếu'!$A$3:$A$13,1),MATCH(DS!$L530,'Tham chiếu'!$B$2:$M$2,1))</f>
        <v>58</v>
      </c>
      <c r="AA530" s="50"/>
      <c r="AB530" s="50"/>
      <c r="AC530" s="53"/>
      <c r="AD530" s="73"/>
      <c r="AE530" s="54"/>
      <c r="AF530" s="74"/>
      <c r="AG530" s="48"/>
      <c r="AH530" s="48"/>
      <c r="AI530" s="49"/>
      <c r="AJ530" s="48"/>
      <c r="AK530" s="53"/>
      <c r="AL530" s="48"/>
      <c r="AM530" s="50"/>
      <c r="AN530" s="50"/>
      <c r="AO530" s="54"/>
      <c r="AP530" s="48"/>
      <c r="AQ530" s="48"/>
      <c r="AR530" s="77"/>
      <c r="AS530" s="49"/>
      <c r="AT530" s="48"/>
      <c r="AU530" s="57">
        <f t="shared" si="114"/>
        <v>200000</v>
      </c>
      <c r="AV530" s="58">
        <v>1763000</v>
      </c>
      <c r="AW530" s="59" t="b">
        <f t="shared" si="108"/>
        <v>0</v>
      </c>
      <c r="AX530" s="1"/>
      <c r="AY530" s="1"/>
      <c r="AZ530" s="1"/>
      <c r="BA530" s="1"/>
      <c r="BB530" s="1"/>
      <c r="BC530" s="1"/>
    </row>
    <row r="531" spans="1:55" ht="27.6" customHeight="1" x14ac:dyDescent="0.25">
      <c r="A531" s="3">
        <v>526</v>
      </c>
      <c r="B531" s="9" t="s">
        <v>16</v>
      </c>
      <c r="C531" s="9" t="s">
        <v>1270</v>
      </c>
      <c r="D531" s="9" t="s">
        <v>34</v>
      </c>
      <c r="E531" s="9" t="str">
        <f t="shared" si="110"/>
        <v>Lê Tuấn Minh</v>
      </c>
      <c r="F531" s="9" t="b">
        <f t="shared" si="111"/>
        <v>0</v>
      </c>
      <c r="G531" s="9" t="s">
        <v>1271</v>
      </c>
      <c r="H531" s="9" t="str">
        <f t="shared" si="112"/>
        <v>2015</v>
      </c>
      <c r="I531" s="9" t="s">
        <v>18</v>
      </c>
      <c r="J531" s="9" t="str">
        <f t="shared" si="113"/>
        <v>3CI5</v>
      </c>
      <c r="K531" s="48">
        <v>135</v>
      </c>
      <c r="L531" s="48">
        <v>25</v>
      </c>
      <c r="M531" s="9" t="s">
        <v>20</v>
      </c>
      <c r="N531" s="9"/>
      <c r="O531" s="9"/>
      <c r="P531" s="9" t="s">
        <v>242</v>
      </c>
      <c r="Q531" s="9"/>
      <c r="R531" s="9"/>
      <c r="S531" s="9" t="s">
        <v>1272</v>
      </c>
      <c r="T531" s="9" t="s">
        <v>1273</v>
      </c>
      <c r="U531" s="9" t="s">
        <v>1274</v>
      </c>
      <c r="V531" s="30" t="s">
        <v>4038</v>
      </c>
      <c r="W531" s="9">
        <v>1</v>
      </c>
      <c r="X531" s="48">
        <f>INDEX(table1,MATCH($K531,'Tham chiếu'!$A$3:$A$13,1),MATCH(DS!$L531,'Tham chiếu'!$B$2:$M$2,1))</f>
        <v>58</v>
      </c>
      <c r="Y531" s="9">
        <v>1</v>
      </c>
      <c r="Z531" s="48">
        <f>INDEX(table1,MATCH($K531,'Tham chiếu'!$A$3:$A$13,1),MATCH(DS!$L531,'Tham chiếu'!$B$2:$M$2,1))</f>
        <v>58</v>
      </c>
      <c r="AA531" s="9"/>
      <c r="AB531" s="50"/>
      <c r="AC531" s="9"/>
      <c r="AD531" s="73"/>
      <c r="AE531" s="9"/>
      <c r="AF531" s="74"/>
      <c r="AG531" s="9">
        <v>1</v>
      </c>
      <c r="AH531" s="48">
        <f>INDEX(table5,MATCH($K531,'Tham chiếu'!$A$53:$A$61,1),MATCH(DS!$L531,'Tham chiếu'!$B$52:$T$52,1))</f>
        <v>3</v>
      </c>
      <c r="AI531" s="9">
        <v>1</v>
      </c>
      <c r="AJ531" s="48">
        <f>INDEX(table5,MATCH($K531,'Tham chiếu'!$A$53:$A$61,1),MATCH(DS!$L531,'Tham chiếu'!$B$52:$T$52,1))</f>
        <v>3</v>
      </c>
      <c r="AK531" s="9">
        <v>1</v>
      </c>
      <c r="AL531" s="48">
        <f>INDEX(table5,MATCH($K531,'Tham chiếu'!$A$53:$A$61,1),MATCH(DS!$L531,'Tham chiếu'!$B$52:$T$52,1))</f>
        <v>3</v>
      </c>
      <c r="AM531" s="9">
        <v>1</v>
      </c>
      <c r="AN531" s="50" t="str">
        <f>INDEX(table2,MATCH($K531,'Tham chiếu'!$A$17:$A$25,1),MATCH(DS!$L531,'Tham chiếu'!$B$16:$S$16,1))</f>
        <v>2C</v>
      </c>
      <c r="AO531" s="9">
        <v>1</v>
      </c>
      <c r="AP531" s="48" t="str">
        <f>INDEX(table3,MATCH($K531,'Tham chiếu'!$A$29:$A$37,1),MATCH(DS!$L531,'Tham chiếu'!$B$28:$T$28,1))</f>
        <v>3A</v>
      </c>
      <c r="AQ531" s="48"/>
      <c r="AR531" s="77"/>
      <c r="AS531" s="9"/>
      <c r="AT531" s="48"/>
      <c r="AU531" s="57">
        <f t="shared" si="114"/>
        <v>1209000</v>
      </c>
      <c r="AV531" s="58">
        <v>1977000</v>
      </c>
      <c r="AW531" s="59" t="b">
        <f t="shared" si="108"/>
        <v>0</v>
      </c>
      <c r="AX531" s="1"/>
      <c r="AY531" s="1"/>
      <c r="AZ531" s="1"/>
      <c r="BA531" s="1"/>
      <c r="BB531" s="1"/>
      <c r="BC531" s="1"/>
    </row>
    <row r="532" spans="1:55" ht="27.6" customHeight="1" x14ac:dyDescent="0.25">
      <c r="A532" s="3">
        <v>527</v>
      </c>
      <c r="B532" s="9" t="s">
        <v>16</v>
      </c>
      <c r="C532" s="9" t="s">
        <v>1379</v>
      </c>
      <c r="D532" s="9" t="s">
        <v>58</v>
      </c>
      <c r="E532" s="9" t="str">
        <f t="shared" si="110"/>
        <v>Phạm Hương Thảo Nguyên</v>
      </c>
      <c r="F532" s="9" t="b">
        <f t="shared" si="111"/>
        <v>0</v>
      </c>
      <c r="G532" s="9" t="s">
        <v>1380</v>
      </c>
      <c r="H532" s="9" t="str">
        <f t="shared" si="112"/>
        <v>2015</v>
      </c>
      <c r="I532" s="9" t="s">
        <v>44</v>
      </c>
      <c r="J532" s="9" t="str">
        <f t="shared" si="113"/>
        <v>3CI5</v>
      </c>
      <c r="K532" s="48">
        <v>136</v>
      </c>
      <c r="L532" s="48">
        <v>33</v>
      </c>
      <c r="M532" s="9" t="s">
        <v>20</v>
      </c>
      <c r="N532" s="9"/>
      <c r="O532" s="9"/>
      <c r="P532" s="9" t="s">
        <v>242</v>
      </c>
      <c r="Q532" s="9"/>
      <c r="R532" s="9"/>
      <c r="S532" s="9" t="s">
        <v>1381</v>
      </c>
      <c r="T532" s="9" t="s">
        <v>1382</v>
      </c>
      <c r="U532" s="9" t="s">
        <v>1383</v>
      </c>
      <c r="V532" s="30" t="s">
        <v>4040</v>
      </c>
      <c r="W532" s="9">
        <v>1</v>
      </c>
      <c r="X532" s="48">
        <f>INDEX(table1,MATCH($K532,'Tham chiếu'!$A$3:$A$13,1),MATCH(DS!$L532,'Tham chiếu'!$B$2:$M$2,1))</f>
        <v>58</v>
      </c>
      <c r="Y532" s="9">
        <v>1</v>
      </c>
      <c r="Z532" s="48">
        <f>INDEX(table1,MATCH($K532,'Tham chiếu'!$A$3:$A$13,1),MATCH(DS!$L532,'Tham chiếu'!$B$2:$M$2,1))</f>
        <v>58</v>
      </c>
      <c r="AA532" s="9">
        <v>2</v>
      </c>
      <c r="AB532" s="50" t="str">
        <f>INDEX(table2,MATCH($K532,'Tham chiếu'!$A$17:$A$25,1),MATCH(DS!$L532,'Tham chiếu'!$B$16:$S$16,1))</f>
        <v>3C</v>
      </c>
      <c r="AC532" s="9">
        <v>1</v>
      </c>
      <c r="AD532" s="73" t="str">
        <f>INDEX(table4,MATCH($K532,'Tham chiếu'!$A$41:$A$49,1),MATCH(DS!$L532,'Tham chiếu'!$B$40:$T$40,1))</f>
        <v>3C</v>
      </c>
      <c r="AE532" s="9"/>
      <c r="AF532" s="74"/>
      <c r="AG532" s="9">
        <v>1</v>
      </c>
      <c r="AH532" s="48">
        <f>INDEX(table5,MATCH($K532,'Tham chiếu'!$A$53:$A$61,1),MATCH(DS!$L532,'Tham chiếu'!$B$52:$T$52,1))</f>
        <v>4</v>
      </c>
      <c r="AI532" s="9">
        <v>1</v>
      </c>
      <c r="AJ532" s="48">
        <f>INDEX(table5,MATCH($K532,'Tham chiếu'!$A$53:$A$61,1),MATCH(DS!$L532,'Tham chiếu'!$B$52:$T$52,1))</f>
        <v>4</v>
      </c>
      <c r="AK532" s="9">
        <v>1</v>
      </c>
      <c r="AL532" s="48">
        <f>INDEX(table5,MATCH($K532,'Tham chiếu'!$A$53:$A$61,1),MATCH(DS!$L532,'Tham chiếu'!$B$52:$T$52,1))</f>
        <v>4</v>
      </c>
      <c r="AM532" s="9">
        <v>1</v>
      </c>
      <c r="AN532" s="50" t="str">
        <f>INDEX(table2,MATCH($K532,'Tham chiếu'!$A$17:$A$25,1),MATCH(DS!$L532,'Tham chiếu'!$B$16:$S$16,1))</f>
        <v>3C</v>
      </c>
      <c r="AO532" s="9"/>
      <c r="AP532" s="48" t="str">
        <f>INDEX(table3,MATCH($K532,'Tham chiếu'!$A$29:$A$37,1),MATCH(DS!$L532,'Tham chiếu'!$B$28:$T$28,1))</f>
        <v>4A</v>
      </c>
      <c r="AQ532" s="48">
        <v>1</v>
      </c>
      <c r="AR532" s="77">
        <f>INDEX(table7,MATCH($K532,'Tham chiếu'!$A$78:$A$87,1),MATCH(DS!$L532,'Tham chiếu'!$B$77:$T$77,1))</f>
        <v>3</v>
      </c>
      <c r="AS532" s="9">
        <v>1</v>
      </c>
      <c r="AT532" s="48">
        <f>INDEX(table6,MATCH($K532,'Tham chiếu'!$A$65:$A$74,1),MATCH(DS!$L532,'Tham chiếu'!$B$64:$T$64,1))</f>
        <v>4</v>
      </c>
      <c r="AU532" s="57">
        <f t="shared" si="114"/>
        <v>2478000</v>
      </c>
      <c r="AV532" s="58">
        <v>2196000</v>
      </c>
      <c r="AW532" s="59" t="b">
        <f t="shared" si="108"/>
        <v>0</v>
      </c>
      <c r="AX532" s="1"/>
      <c r="AY532" s="1"/>
      <c r="AZ532" s="1"/>
      <c r="BA532" s="1"/>
      <c r="BB532" s="1"/>
      <c r="BC532" s="1"/>
    </row>
    <row r="533" spans="1:55" ht="27.6" customHeight="1" x14ac:dyDescent="0.25">
      <c r="A533" s="3">
        <v>528</v>
      </c>
      <c r="B533" s="9" t="s">
        <v>16</v>
      </c>
      <c r="C533" s="9" t="s">
        <v>2507</v>
      </c>
      <c r="D533" s="9" t="s">
        <v>1601</v>
      </c>
      <c r="E533" s="9" t="str">
        <f t="shared" si="110"/>
        <v>Nguyễn Thục Quỳnh</v>
      </c>
      <c r="F533" s="9" t="b">
        <f t="shared" si="111"/>
        <v>0</v>
      </c>
      <c r="G533" s="9" t="s">
        <v>2510</v>
      </c>
      <c r="H533" s="9" t="str">
        <f t="shared" si="112"/>
        <v>2015</v>
      </c>
      <c r="I533" s="9" t="s">
        <v>44</v>
      </c>
      <c r="J533" s="9" t="str">
        <f t="shared" si="113"/>
        <v>3CI5</v>
      </c>
      <c r="K533" s="9">
        <v>123</v>
      </c>
      <c r="L533" s="9">
        <v>23</v>
      </c>
      <c r="M533" s="9" t="s">
        <v>20</v>
      </c>
      <c r="N533" s="9"/>
      <c r="O533" s="9"/>
      <c r="P533" s="9" t="s">
        <v>242</v>
      </c>
      <c r="Q533" s="9"/>
      <c r="R533" s="9"/>
      <c r="S533" s="9" t="s">
        <v>888</v>
      </c>
      <c r="T533" s="9" t="s">
        <v>3013</v>
      </c>
      <c r="U533" s="9" t="s">
        <v>3014</v>
      </c>
      <c r="V533" s="30" t="s">
        <v>4041</v>
      </c>
      <c r="W533" s="48">
        <v>1</v>
      </c>
      <c r="X533" s="48">
        <f>INDEX(table1,MATCH($K533,'Tham chiếu'!$A$3:$A$13,1),MATCH(DS!$L533,'Tham chiếu'!$B$2:$M$2,1))</f>
        <v>50</v>
      </c>
      <c r="Y533" s="49"/>
      <c r="Z533" s="48"/>
      <c r="AA533" s="50"/>
      <c r="AB533" s="50"/>
      <c r="AC533" s="53">
        <v>1</v>
      </c>
      <c r="AD533" s="73" t="str">
        <f>INDEX(table4,MATCH($K533,'Tham chiếu'!$A$41:$A$49,1),MATCH(DS!$L533,'Tham chiếu'!$B$40:$T$40,1))</f>
        <v>2A</v>
      </c>
      <c r="AE533" s="54"/>
      <c r="AF533" s="74"/>
      <c r="AG533" s="48">
        <v>1</v>
      </c>
      <c r="AH533" s="48">
        <f>INDEX(table5,MATCH($K533,'Tham chiếu'!$A$53:$A$61,1),MATCH(DS!$L533,'Tham chiếu'!$B$52:$T$52,1))</f>
        <v>3</v>
      </c>
      <c r="AI533" s="49">
        <v>1</v>
      </c>
      <c r="AJ533" s="48">
        <f>INDEX(table5,MATCH($K533,'Tham chiếu'!$A$53:$A$61,1),MATCH(DS!$L533,'Tham chiếu'!$B$52:$T$52,1))</f>
        <v>3</v>
      </c>
      <c r="AK533" s="53">
        <v>1</v>
      </c>
      <c r="AL533" s="48">
        <f>INDEX(table5,MATCH($K533,'Tham chiếu'!$A$53:$A$61,1),MATCH(DS!$L533,'Tham chiếu'!$B$52:$T$52,1))</f>
        <v>3</v>
      </c>
      <c r="AM533" s="50">
        <v>1</v>
      </c>
      <c r="AN533" s="50" t="str">
        <f>INDEX(table2,MATCH($K533,'Tham chiếu'!$A$17:$A$25,1),MATCH(DS!$L533,'Tham chiếu'!$B$16:$S$16,1))</f>
        <v>2A</v>
      </c>
      <c r="AO533" s="54">
        <v>1</v>
      </c>
      <c r="AP533" s="48" t="str">
        <f>INDEX(table3,MATCH($K533,'Tham chiếu'!$A$29:$A$37,1),MATCH(DS!$L533,'Tham chiếu'!$B$28:$T$28,1))</f>
        <v>2A</v>
      </c>
      <c r="AQ533" s="48"/>
      <c r="AR533" s="77"/>
      <c r="AS533" s="49"/>
      <c r="AT533" s="48"/>
      <c r="AU533" s="57">
        <f t="shared" si="114"/>
        <v>1192000</v>
      </c>
      <c r="AV533" s="58">
        <v>1686000</v>
      </c>
      <c r="AW533" s="59" t="b">
        <f t="shared" si="108"/>
        <v>0</v>
      </c>
      <c r="AX533" s="1"/>
      <c r="AY533" s="1"/>
      <c r="AZ533" s="1"/>
      <c r="BA533" s="1"/>
      <c r="BB533" s="1"/>
      <c r="BC533" s="1"/>
    </row>
    <row r="534" spans="1:55" ht="27.6" customHeight="1" x14ac:dyDescent="0.25">
      <c r="A534" s="3">
        <v>529</v>
      </c>
      <c r="B534" s="9" t="s">
        <v>16</v>
      </c>
      <c r="C534" s="56" t="s">
        <v>231</v>
      </c>
      <c r="D534" s="56" t="s">
        <v>283</v>
      </c>
      <c r="E534" s="9" t="str">
        <f t="shared" si="110"/>
        <v>Đào Minh Tùng</v>
      </c>
      <c r="F534" s="9" t="b">
        <f t="shared" si="111"/>
        <v>0</v>
      </c>
      <c r="G534" s="56" t="s">
        <v>1460</v>
      </c>
      <c r="H534" s="56" t="str">
        <f t="shared" si="112"/>
        <v>2015</v>
      </c>
      <c r="I534" s="56" t="s">
        <v>18</v>
      </c>
      <c r="J534" s="9" t="str">
        <f t="shared" si="113"/>
        <v>3CI5</v>
      </c>
      <c r="K534" s="56">
        <v>130</v>
      </c>
      <c r="L534" s="56">
        <v>30</v>
      </c>
      <c r="M534" s="56" t="s">
        <v>20</v>
      </c>
      <c r="N534" s="56"/>
      <c r="O534" s="56"/>
      <c r="P534" s="56" t="s">
        <v>242</v>
      </c>
      <c r="Q534" s="56"/>
      <c r="R534" s="56"/>
      <c r="S534" s="56" t="s">
        <v>3015</v>
      </c>
      <c r="T534" s="56" t="s">
        <v>3016</v>
      </c>
      <c r="U534" s="56" t="s">
        <v>3017</v>
      </c>
      <c r="V534" s="64" t="s">
        <v>4042</v>
      </c>
      <c r="W534" s="56">
        <v>1</v>
      </c>
      <c r="X534" s="48">
        <f>INDEX(table1,MATCH($K534,'Tham chiếu'!$A$3:$A$13,1),MATCH(DS!$L534,'Tham chiếu'!$B$2:$M$2,1))</f>
        <v>58</v>
      </c>
      <c r="Y534" s="56">
        <v>1</v>
      </c>
      <c r="Z534" s="48">
        <f>INDEX(table1,MATCH($K534,'Tham chiếu'!$A$3:$A$13,1),MATCH(DS!$L534,'Tham chiếu'!$B$2:$M$2,1))</f>
        <v>58</v>
      </c>
      <c r="AA534" s="56">
        <v>1</v>
      </c>
      <c r="AB534" s="50" t="str">
        <f>INDEX(table2,MATCH($K534,'Tham chiếu'!$A$17:$A$25,1),MATCH(DS!$L534,'Tham chiếu'!$B$16:$S$16,1))</f>
        <v>3B</v>
      </c>
      <c r="AC534" s="56"/>
      <c r="AD534" s="73" t="str">
        <f>INDEX(table4,MATCH($K534,'Tham chiếu'!$A$41:$A$49,1),MATCH(DS!$L534,'Tham chiếu'!$B$40:$T$40,1))</f>
        <v>3B</v>
      </c>
      <c r="AE534" s="56">
        <v>1</v>
      </c>
      <c r="AF534" s="74" t="str">
        <f>INDEX(table3,MATCH($K534,'Tham chiếu'!$A$29:$A$37,1),MATCH(DS!$L534,'Tham chiếu'!$B$28:$T$28,1))</f>
        <v>4A</v>
      </c>
      <c r="AG534" s="56"/>
      <c r="AH534" s="48">
        <f>INDEX(table5,MATCH($K534,'Tham chiếu'!$A$53:$A$61,1),MATCH(DS!$L534,'Tham chiếu'!$B$52:$T$52,1))</f>
        <v>4</v>
      </c>
      <c r="AI534" s="56"/>
      <c r="AJ534" s="48">
        <f>INDEX(table5,MATCH($K534,'Tham chiếu'!$A$53:$A$61,1),MATCH(DS!$L534,'Tham chiếu'!$B$52:$T$52,1))</f>
        <v>4</v>
      </c>
      <c r="AK534" s="56">
        <v>1</v>
      </c>
      <c r="AL534" s="48">
        <f>INDEX(table5,MATCH($K534,'Tham chiếu'!$A$53:$A$61,1),MATCH(DS!$L534,'Tham chiếu'!$B$52:$T$52,1))</f>
        <v>4</v>
      </c>
      <c r="AM534" s="56"/>
      <c r="AN534" s="50" t="str">
        <f>INDEX(table2,MATCH($K534,'Tham chiếu'!$A$17:$A$25,1),MATCH(DS!$L534,'Tham chiếu'!$B$16:$S$16,1))</f>
        <v>3B</v>
      </c>
      <c r="AO534" s="56">
        <v>1</v>
      </c>
      <c r="AP534" s="48" t="str">
        <f>INDEX(table3,MATCH($K534,'Tham chiếu'!$A$29:$A$37,1),MATCH(DS!$L534,'Tham chiếu'!$B$28:$T$28,1))</f>
        <v>4A</v>
      </c>
      <c r="AQ534" s="48">
        <v>1</v>
      </c>
      <c r="AR534" s="77">
        <f>INDEX(table7,MATCH($K534,'Tham chiếu'!$A$78:$A$87,1),MATCH(DS!$L534,'Tham chiếu'!$B$77:$T$77,1))</f>
        <v>3</v>
      </c>
      <c r="AS534" s="56">
        <v>1</v>
      </c>
      <c r="AT534" s="48">
        <f>INDEX(table6,MATCH($K534,'Tham chiếu'!$A$65:$A$74,1),MATCH(DS!$L534,'Tham chiếu'!$B$64:$T$64,1))</f>
        <v>3</v>
      </c>
      <c r="AU534" s="57">
        <f t="shared" si="114"/>
        <v>1803000</v>
      </c>
      <c r="AV534" s="58">
        <v>2067000</v>
      </c>
      <c r="AW534" s="59" t="b">
        <f t="shared" si="108"/>
        <v>0</v>
      </c>
      <c r="AX534" s="1"/>
      <c r="AY534" s="1"/>
      <c r="AZ534" s="1"/>
      <c r="BA534" s="1"/>
      <c r="BB534" s="1"/>
      <c r="BC534" s="1"/>
    </row>
    <row r="535" spans="1:55" ht="27.6" customHeight="1" x14ac:dyDescent="0.25">
      <c r="A535" s="3">
        <v>530</v>
      </c>
      <c r="B535" s="9" t="s">
        <v>16</v>
      </c>
      <c r="C535" s="9" t="s">
        <v>253</v>
      </c>
      <c r="D535" s="9" t="s">
        <v>254</v>
      </c>
      <c r="E535" s="9" t="str">
        <f t="shared" si="110"/>
        <v>Lê Khải Uy</v>
      </c>
      <c r="F535" s="9" t="b">
        <f t="shared" si="111"/>
        <v>0</v>
      </c>
      <c r="G535" s="9" t="s">
        <v>255</v>
      </c>
      <c r="H535" s="9" t="str">
        <f t="shared" si="112"/>
        <v>2015</v>
      </c>
      <c r="I535" s="9" t="s">
        <v>18</v>
      </c>
      <c r="J535" s="9" t="str">
        <f t="shared" si="113"/>
        <v>3CI5</v>
      </c>
      <c r="K535" s="48">
        <v>140</v>
      </c>
      <c r="L535" s="48">
        <v>42</v>
      </c>
      <c r="M535" s="9" t="s">
        <v>20</v>
      </c>
      <c r="N535" s="9"/>
      <c r="O535" s="9"/>
      <c r="P535" s="9" t="s">
        <v>242</v>
      </c>
      <c r="Q535" s="9"/>
      <c r="R535" s="9"/>
      <c r="S535" s="9" t="s">
        <v>256</v>
      </c>
      <c r="T535" s="9" t="s">
        <v>257</v>
      </c>
      <c r="U535" s="9" t="s">
        <v>258</v>
      </c>
      <c r="V535" s="30" t="s">
        <v>4044</v>
      </c>
      <c r="W535" s="9"/>
      <c r="X535" s="48"/>
      <c r="Y535" s="9">
        <v>1</v>
      </c>
      <c r="Z535" s="48">
        <f>INDEX(table1,MATCH($K535,'Tham chiếu'!$A$3:$A$13,1),MATCH(DS!$L535,'Tham chiếu'!$B$2:$M$2,1))</f>
        <v>62</v>
      </c>
      <c r="AA535" s="9">
        <v>1</v>
      </c>
      <c r="AB535" s="50" t="str">
        <f>INDEX(table2,MATCH($K535,'Tham chiếu'!$A$17:$A$25,1),MATCH(DS!$L535,'Tham chiếu'!$B$16:$S$16,1))</f>
        <v>4C</v>
      </c>
      <c r="AC535" s="9"/>
      <c r="AD535" s="73">
        <f>INDEX(table4,MATCH($K535,'Tham chiếu'!$A$41:$A$49,1),MATCH(DS!$L535,'Tham chiếu'!$B$40:$T$40,1))</f>
        <v>0</v>
      </c>
      <c r="AE535" s="9">
        <v>1</v>
      </c>
      <c r="AF535" s="74" t="str">
        <f>INDEX(table3,MATCH($K535,'Tham chiếu'!$A$29:$A$37,1),MATCH(DS!$L535,'Tham chiếu'!$B$28:$T$28,1))</f>
        <v>4C</v>
      </c>
      <c r="AG535" s="9">
        <v>2</v>
      </c>
      <c r="AH535" s="48">
        <f>INDEX(table5,MATCH($K535,'Tham chiếu'!$A$53:$A$61,1),MATCH(DS!$L535,'Tham chiếu'!$B$52:$T$52,1))</f>
        <v>5</v>
      </c>
      <c r="AI535" s="9">
        <v>2</v>
      </c>
      <c r="AJ535" s="48">
        <f>INDEX(table5,MATCH($K535,'Tham chiếu'!$A$53:$A$61,1),MATCH(DS!$L535,'Tham chiếu'!$B$52:$T$52,1))</f>
        <v>5</v>
      </c>
      <c r="AK535" s="9">
        <v>1</v>
      </c>
      <c r="AL535" s="48">
        <f>INDEX(table5,MATCH($K535,'Tham chiếu'!$A$53:$A$61,1),MATCH(DS!$L535,'Tham chiếu'!$B$52:$T$52,1))</f>
        <v>5</v>
      </c>
      <c r="AM535" s="9">
        <v>2</v>
      </c>
      <c r="AN535" s="50" t="str">
        <f>INDEX(table2,MATCH($K535,'Tham chiếu'!$A$17:$A$25,1),MATCH(DS!$L535,'Tham chiếu'!$B$16:$S$16,1))</f>
        <v>4C</v>
      </c>
      <c r="AO535" s="9">
        <v>1</v>
      </c>
      <c r="AP535" s="48" t="str">
        <f>INDEX(table3,MATCH($K535,'Tham chiếu'!$A$29:$A$37,1),MATCH(DS!$L535,'Tham chiếu'!$B$28:$T$28,1))</f>
        <v>4C</v>
      </c>
      <c r="AQ535" s="48">
        <v>1</v>
      </c>
      <c r="AR535" s="77">
        <f>INDEX(table7,MATCH($K535,'Tham chiếu'!$A$78:$A$87,1),MATCH(DS!$L535,'Tham chiếu'!$B$77:$T$77,1))</f>
        <v>5</v>
      </c>
      <c r="AS535" s="9">
        <v>1</v>
      </c>
      <c r="AT535" s="48">
        <f>INDEX(table6,MATCH($K535,'Tham chiếu'!$A$65:$A$74,1),MATCH(DS!$L535,'Tham chiếu'!$B$64:$T$64,1))</f>
        <v>6</v>
      </c>
      <c r="AU535" s="57">
        <f t="shared" si="114"/>
        <v>2701000</v>
      </c>
      <c r="AV535" s="58">
        <v>1332000</v>
      </c>
      <c r="AW535" s="59" t="b">
        <f t="shared" si="108"/>
        <v>0</v>
      </c>
      <c r="AX535" s="1"/>
      <c r="AY535" s="1"/>
      <c r="AZ535" s="1"/>
      <c r="BA535" s="1"/>
      <c r="BB535" s="1"/>
      <c r="BC535" s="1"/>
    </row>
    <row r="536" spans="1:55" ht="27.6" customHeight="1" x14ac:dyDescent="0.25">
      <c r="A536" s="3">
        <v>531</v>
      </c>
      <c r="B536" s="9" t="s">
        <v>16</v>
      </c>
      <c r="C536" s="9" t="s">
        <v>3407</v>
      </c>
      <c r="D536" s="9" t="s">
        <v>219</v>
      </c>
      <c r="E536" s="9" t="str">
        <f t="shared" si="110"/>
        <v>Nguyễn Thành Phúc An</v>
      </c>
      <c r="F536" s="9" t="b">
        <f t="shared" si="111"/>
        <v>0</v>
      </c>
      <c r="G536" s="9" t="s">
        <v>3408</v>
      </c>
      <c r="H536" s="9" t="str">
        <f t="shared" si="112"/>
        <v>2015</v>
      </c>
      <c r="I536" s="9" t="s">
        <v>18</v>
      </c>
      <c r="J536" s="9" t="str">
        <f t="shared" si="113"/>
        <v>3CI6</v>
      </c>
      <c r="K536" s="9">
        <v>130</v>
      </c>
      <c r="L536" s="9">
        <v>28</v>
      </c>
      <c r="M536" s="9" t="s">
        <v>20</v>
      </c>
      <c r="N536" s="9"/>
      <c r="O536" s="9"/>
      <c r="P536" s="9" t="s">
        <v>1294</v>
      </c>
      <c r="Q536" s="9"/>
      <c r="R536" s="9"/>
      <c r="S536" s="9" t="s">
        <v>3409</v>
      </c>
      <c r="T536" s="9" t="s">
        <v>3410</v>
      </c>
      <c r="U536" s="9" t="s">
        <v>3411</v>
      </c>
      <c r="V536" s="30" t="s">
        <v>4261</v>
      </c>
      <c r="W536" s="48">
        <v>1</v>
      </c>
      <c r="X536" s="48">
        <f>INDEX(table1,MATCH($K536,'Tham chiếu'!$A$3:$A$13,1),MATCH(DS!$L536,'Tham chiếu'!$B$2:$M$2,1))</f>
        <v>55</v>
      </c>
      <c r="Y536" s="49">
        <v>1</v>
      </c>
      <c r="Z536" s="48">
        <f>INDEX(table1,MATCH($K536,'Tham chiếu'!$A$3:$A$13,1),MATCH(DS!$L536,'Tham chiếu'!$B$2:$M$2,1))</f>
        <v>55</v>
      </c>
      <c r="AA536" s="50">
        <v>1</v>
      </c>
      <c r="AB536" s="50" t="str">
        <f>INDEX(table2,MATCH($K536,'Tham chiếu'!$A$17:$A$25,1),MATCH(DS!$L536,'Tham chiếu'!$B$16:$S$16,1))</f>
        <v>3A</v>
      </c>
      <c r="AC536" s="53"/>
      <c r="AD536" s="73" t="str">
        <f>INDEX(table4,MATCH($K536,'Tham chiếu'!$A$41:$A$49,1),MATCH(DS!$L536,'Tham chiếu'!$B$40:$T$40,1))</f>
        <v>3A</v>
      </c>
      <c r="AE536" s="54">
        <v>1</v>
      </c>
      <c r="AF536" s="74" t="str">
        <f>INDEX(table3,MATCH($K536,'Tham chiếu'!$A$29:$A$37,1),MATCH(DS!$L536,'Tham chiếu'!$B$28:$T$28,1))</f>
        <v>3A</v>
      </c>
      <c r="AG536" s="48"/>
      <c r="AH536" s="48">
        <f>INDEX(table5,MATCH($K536,'Tham chiếu'!$A$53:$A$61,1),MATCH(DS!$L536,'Tham chiếu'!$B$52:$T$52,1))</f>
        <v>3</v>
      </c>
      <c r="AI536" s="49"/>
      <c r="AJ536" s="48">
        <f>INDEX(table5,MATCH($K536,'Tham chiếu'!$A$53:$A$61,1),MATCH(DS!$L536,'Tham chiếu'!$B$52:$T$52,1))</f>
        <v>3</v>
      </c>
      <c r="AK536" s="53">
        <v>1</v>
      </c>
      <c r="AL536" s="48">
        <f>INDEX(table5,MATCH($K536,'Tham chiếu'!$A$53:$A$61,1),MATCH(DS!$L536,'Tham chiếu'!$B$52:$T$52,1))</f>
        <v>3</v>
      </c>
      <c r="AM536" s="50">
        <v>1</v>
      </c>
      <c r="AN536" s="50" t="str">
        <f>INDEX(table2,MATCH($K536,'Tham chiếu'!$A$17:$A$25,1),MATCH(DS!$L536,'Tham chiếu'!$B$16:$S$16,1))</f>
        <v>3A</v>
      </c>
      <c r="AO536" s="54"/>
      <c r="AP536" s="48" t="str">
        <f>INDEX(table3,MATCH($K536,'Tham chiếu'!$A$29:$A$37,1),MATCH(DS!$L536,'Tham chiếu'!$B$28:$T$28,1))</f>
        <v>3A</v>
      </c>
      <c r="AQ536" s="48">
        <v>1</v>
      </c>
      <c r="AR536" s="77">
        <f>INDEX(table7,MATCH($K536,'Tham chiếu'!$A$78:$A$87,1),MATCH(DS!$L536,'Tham chiếu'!$B$77:$T$77,1))</f>
        <v>3</v>
      </c>
      <c r="AS536" s="49"/>
      <c r="AT536" s="48"/>
      <c r="AU536" s="57">
        <f t="shared" si="114"/>
        <v>1483000</v>
      </c>
      <c r="AV536" s="58">
        <v>1260000</v>
      </c>
      <c r="AW536" s="59" t="b">
        <f t="shared" si="108"/>
        <v>0</v>
      </c>
      <c r="AX536" s="1"/>
      <c r="AY536" s="1"/>
      <c r="AZ536" s="1"/>
      <c r="BA536" s="1"/>
      <c r="BB536" s="1"/>
      <c r="BC536" s="1"/>
    </row>
    <row r="537" spans="1:55" ht="27.6" customHeight="1" x14ac:dyDescent="0.25">
      <c r="A537" s="3">
        <v>532</v>
      </c>
      <c r="B537" s="9" t="s">
        <v>16</v>
      </c>
      <c r="C537" s="9" t="s">
        <v>2512</v>
      </c>
      <c r="D537" s="9" t="s">
        <v>166</v>
      </c>
      <c r="E537" s="9" t="str">
        <f t="shared" si="110"/>
        <v>Đoàn Ngọc Mỹ Anh</v>
      </c>
      <c r="F537" s="9" t="b">
        <f t="shared" si="111"/>
        <v>0</v>
      </c>
      <c r="G537" s="9" t="s">
        <v>2513</v>
      </c>
      <c r="H537" s="9" t="str">
        <f t="shared" si="112"/>
        <v>2015</v>
      </c>
      <c r="I537" s="9" t="s">
        <v>44</v>
      </c>
      <c r="J537" s="9" t="str">
        <f t="shared" si="113"/>
        <v>3CI6</v>
      </c>
      <c r="K537" s="9">
        <v>132</v>
      </c>
      <c r="L537" s="9">
        <v>26</v>
      </c>
      <c r="M537" s="9" t="s">
        <v>20</v>
      </c>
      <c r="N537" s="9"/>
      <c r="O537" s="9"/>
      <c r="P537" s="9" t="s">
        <v>1294</v>
      </c>
      <c r="Q537" s="9"/>
      <c r="R537" s="9"/>
      <c r="S537" s="9" t="s">
        <v>3020</v>
      </c>
      <c r="T537" s="9" t="s">
        <v>3021</v>
      </c>
      <c r="U537" s="9" t="s">
        <v>3022</v>
      </c>
      <c r="V537" s="30" t="s">
        <v>3827</v>
      </c>
      <c r="W537" s="48">
        <v>1</v>
      </c>
      <c r="X537" s="48">
        <f>INDEX(table1,MATCH($K537,'Tham chiếu'!$A$3:$A$13,1),MATCH(DS!$L537,'Tham chiếu'!$B$2:$M$2,1))</f>
        <v>55</v>
      </c>
      <c r="Y537" s="49">
        <v>1</v>
      </c>
      <c r="Z537" s="48">
        <f>INDEX(table1,MATCH($K537,'Tham chiếu'!$A$3:$A$13,1),MATCH(DS!$L537,'Tham chiếu'!$B$2:$M$2,1))</f>
        <v>55</v>
      </c>
      <c r="AA537" s="50">
        <v>1</v>
      </c>
      <c r="AB537" s="50" t="str">
        <f>INDEX(table2,MATCH($K537,'Tham chiếu'!$A$17:$A$25,1),MATCH(DS!$L537,'Tham chiếu'!$B$16:$S$16,1))</f>
        <v>2C</v>
      </c>
      <c r="AC537" s="53">
        <v>2</v>
      </c>
      <c r="AD537" s="73" t="str">
        <f>INDEX(table4,MATCH($K537,'Tham chiếu'!$A$41:$A$49,1),MATCH(DS!$L537,'Tham chiếu'!$B$40:$T$40,1))</f>
        <v>3A</v>
      </c>
      <c r="AE537" s="54"/>
      <c r="AF537" s="74"/>
      <c r="AG537" s="48">
        <v>2</v>
      </c>
      <c r="AH537" s="48">
        <f>INDEX(table5,MATCH($K537,'Tham chiếu'!$A$53:$A$61,1),MATCH(DS!$L537,'Tham chiếu'!$B$52:$T$52,1))</f>
        <v>3</v>
      </c>
      <c r="AI537" s="49">
        <v>2</v>
      </c>
      <c r="AJ537" s="48">
        <f>INDEX(table5,MATCH($K537,'Tham chiếu'!$A$53:$A$61,1),MATCH(DS!$L537,'Tham chiếu'!$B$52:$T$52,1))</f>
        <v>3</v>
      </c>
      <c r="AK537" s="53">
        <v>1</v>
      </c>
      <c r="AL537" s="48">
        <f>INDEX(table5,MATCH($K537,'Tham chiếu'!$A$53:$A$61,1),MATCH(DS!$L537,'Tham chiếu'!$B$52:$T$52,1))</f>
        <v>3</v>
      </c>
      <c r="AM537" s="50">
        <v>1</v>
      </c>
      <c r="AN537" s="50" t="str">
        <f>INDEX(table2,MATCH($K537,'Tham chiếu'!$A$17:$A$25,1),MATCH(DS!$L537,'Tham chiếu'!$B$16:$S$16,1))</f>
        <v>2C</v>
      </c>
      <c r="AO537" s="54">
        <v>1</v>
      </c>
      <c r="AP537" s="48" t="str">
        <f>INDEX(table3,MATCH($K537,'Tham chiếu'!$A$29:$A$37,1),MATCH(DS!$L537,'Tham chiếu'!$B$28:$T$28,1))</f>
        <v>3A</v>
      </c>
      <c r="AQ537" s="48">
        <v>1</v>
      </c>
      <c r="AR537" s="77">
        <f>INDEX(table7,MATCH($K537,'Tham chiếu'!$A$78:$A$87,1),MATCH(DS!$L537,'Tham chiếu'!$B$77:$T$77,1))</f>
        <v>3</v>
      </c>
      <c r="AS537" s="49">
        <v>1</v>
      </c>
      <c r="AT537" s="48">
        <f>INDEX(table6,MATCH($K537,'Tham chiếu'!$A$65:$A$74,1),MATCH(DS!$L537,'Tham chiếu'!$B$64:$T$64,1))</f>
        <v>3</v>
      </c>
      <c r="AU537" s="57">
        <f t="shared" si="114"/>
        <v>2882000</v>
      </c>
      <c r="AV537" s="58">
        <v>1387000</v>
      </c>
      <c r="AW537" s="59" t="b">
        <f t="shared" si="108"/>
        <v>0</v>
      </c>
      <c r="AX537" s="1"/>
      <c r="AY537" s="1"/>
      <c r="AZ537" s="1"/>
      <c r="BA537" s="1"/>
      <c r="BB537" s="1"/>
      <c r="BC537" s="1"/>
    </row>
    <row r="538" spans="1:55" ht="27.6" customHeight="1" x14ac:dyDescent="0.25">
      <c r="A538" s="3">
        <v>533</v>
      </c>
      <c r="B538" s="56" t="s">
        <v>16</v>
      </c>
      <c r="C538" s="9" t="s">
        <v>2344</v>
      </c>
      <c r="D538" s="9" t="s">
        <v>166</v>
      </c>
      <c r="E538" s="9" t="str">
        <f t="shared" si="110"/>
        <v>Hoàng Minh Anh</v>
      </c>
      <c r="F538" s="9" t="b">
        <f t="shared" si="111"/>
        <v>0</v>
      </c>
      <c r="G538" s="9" t="s">
        <v>2514</v>
      </c>
      <c r="H538" s="9" t="str">
        <f t="shared" si="112"/>
        <v>2015</v>
      </c>
      <c r="I538" s="9" t="s">
        <v>44</v>
      </c>
      <c r="J538" s="9" t="str">
        <f t="shared" si="113"/>
        <v>3CI6</v>
      </c>
      <c r="K538" s="9">
        <v>130</v>
      </c>
      <c r="L538" s="9">
        <v>38</v>
      </c>
      <c r="M538" s="9" t="s">
        <v>20</v>
      </c>
      <c r="N538" s="9"/>
      <c r="O538" s="9"/>
      <c r="P538" s="9" t="s">
        <v>1294</v>
      </c>
      <c r="Q538" s="9"/>
      <c r="R538" s="9"/>
      <c r="S538" s="9" t="s">
        <v>327</v>
      </c>
      <c r="T538" s="9" t="s">
        <v>3023</v>
      </c>
      <c r="U538" s="9" t="s">
        <v>3024</v>
      </c>
      <c r="V538" s="30" t="s">
        <v>4045</v>
      </c>
      <c r="W538" s="48">
        <v>1</v>
      </c>
      <c r="X538" s="48">
        <f>INDEX(table1,MATCH($K538,'Tham chiếu'!$A$3:$A$13,1),MATCH(DS!$L538,'Tham chiếu'!$B$2:$M$2,1))</f>
        <v>60</v>
      </c>
      <c r="Y538" s="49">
        <v>1</v>
      </c>
      <c r="Z538" s="48">
        <f>INDEX(table1,MATCH($K538,'Tham chiếu'!$A$3:$A$13,1),MATCH(DS!$L538,'Tham chiếu'!$B$2:$M$2,1))</f>
        <v>60</v>
      </c>
      <c r="AA538" s="50"/>
      <c r="AB538" s="50"/>
      <c r="AC538" s="53">
        <v>1</v>
      </c>
      <c r="AD538" s="73" t="str">
        <f>INDEX(table4,MATCH($K538,'Tham chiếu'!$A$41:$A$49,1),MATCH(DS!$L538,'Tham chiếu'!$B$40:$T$40,1))</f>
        <v>4B</v>
      </c>
      <c r="AE538" s="54"/>
      <c r="AF538" s="74"/>
      <c r="AG538" s="48">
        <v>1</v>
      </c>
      <c r="AH538" s="48">
        <f>INDEX(table5,MATCH($K538,'Tham chiếu'!$A$53:$A$61,1),MATCH(DS!$L538,'Tham chiếu'!$B$52:$T$52,1))</f>
        <v>5</v>
      </c>
      <c r="AI538" s="49">
        <v>1</v>
      </c>
      <c r="AJ538" s="48">
        <f>INDEX(table5,MATCH($K538,'Tham chiếu'!$A$53:$A$61,1),MATCH(DS!$L538,'Tham chiếu'!$B$52:$T$52,1))</f>
        <v>5</v>
      </c>
      <c r="AK538" s="53">
        <v>1</v>
      </c>
      <c r="AL538" s="48">
        <f>INDEX(table5,MATCH($K538,'Tham chiếu'!$A$53:$A$61,1),MATCH(DS!$L538,'Tham chiếu'!$B$52:$T$52,1))</f>
        <v>5</v>
      </c>
      <c r="AM538" s="50"/>
      <c r="AN538" s="50"/>
      <c r="AO538" s="54">
        <v>1</v>
      </c>
      <c r="AP538" s="48" t="str">
        <f>INDEX(table3,MATCH($K538,'Tham chiếu'!$A$29:$A$37,1),MATCH(DS!$L538,'Tham chiếu'!$B$28:$T$28,1))</f>
        <v>4B</v>
      </c>
      <c r="AQ538" s="48"/>
      <c r="AR538" s="77"/>
      <c r="AS538" s="49">
        <v>1</v>
      </c>
      <c r="AT538" s="48">
        <f>INDEX(table6,MATCH($K538,'Tham chiếu'!$A$65:$A$74,1),MATCH(DS!$L538,'Tham chiếu'!$B$64:$T$64,1))</f>
        <v>5</v>
      </c>
      <c r="AU538" s="57">
        <f t="shared" si="114"/>
        <v>1592000</v>
      </c>
      <c r="AV538" s="58">
        <v>1108000</v>
      </c>
      <c r="AW538" s="59" t="b">
        <f t="shared" si="108"/>
        <v>0</v>
      </c>
      <c r="AX538" s="1"/>
      <c r="AY538" s="1"/>
      <c r="AZ538" s="1"/>
      <c r="BA538" s="1"/>
      <c r="BB538" s="1"/>
      <c r="BC538" s="1"/>
    </row>
    <row r="539" spans="1:55" ht="27.6" customHeight="1" x14ac:dyDescent="0.25">
      <c r="A539" s="3">
        <v>534</v>
      </c>
      <c r="B539" s="56" t="s">
        <v>16</v>
      </c>
      <c r="C539" s="9" t="s">
        <v>2372</v>
      </c>
      <c r="D539" s="9" t="s">
        <v>166</v>
      </c>
      <c r="E539" s="9" t="str">
        <f t="shared" si="110"/>
        <v>Trần Minh Anh</v>
      </c>
      <c r="F539" s="9" t="b">
        <f t="shared" si="111"/>
        <v>0</v>
      </c>
      <c r="G539" s="9" t="s">
        <v>241</v>
      </c>
      <c r="H539" s="9" t="str">
        <f t="shared" si="112"/>
        <v>2015</v>
      </c>
      <c r="I539" s="9" t="s">
        <v>44</v>
      </c>
      <c r="J539" s="9" t="str">
        <f t="shared" si="113"/>
        <v>3CI6</v>
      </c>
      <c r="K539" s="9">
        <v>134</v>
      </c>
      <c r="L539" s="9">
        <v>34</v>
      </c>
      <c r="M539" s="9" t="s">
        <v>20</v>
      </c>
      <c r="N539" s="9"/>
      <c r="O539" s="9"/>
      <c r="P539" s="9" t="s">
        <v>1294</v>
      </c>
      <c r="Q539" s="9"/>
      <c r="R539" s="9"/>
      <c r="S539" s="9" t="s">
        <v>3025</v>
      </c>
      <c r="T539" s="9" t="s">
        <v>3026</v>
      </c>
      <c r="U539" s="9" t="s">
        <v>3027</v>
      </c>
      <c r="V539" s="30" t="s">
        <v>4046</v>
      </c>
      <c r="W539" s="48">
        <v>1</v>
      </c>
      <c r="X539" s="48">
        <f>INDEX(table1,MATCH($K539,'Tham chiếu'!$A$3:$A$13,1),MATCH(DS!$L539,'Tham chiếu'!$B$2:$M$2,1))</f>
        <v>60</v>
      </c>
      <c r="Y539" s="49"/>
      <c r="Z539" s="48"/>
      <c r="AA539" s="50">
        <v>1</v>
      </c>
      <c r="AB539" s="50" t="str">
        <f>INDEX(table2,MATCH($K539,'Tham chiếu'!$A$17:$A$25,1),MATCH(DS!$L539,'Tham chiếu'!$B$16:$S$16,1))</f>
        <v>3C</v>
      </c>
      <c r="AC539" s="53">
        <v>2</v>
      </c>
      <c r="AD539" s="73" t="str">
        <f>INDEX(table4,MATCH($K539,'Tham chiếu'!$A$41:$A$49,1),MATCH(DS!$L539,'Tham chiếu'!$B$40:$T$40,1))</f>
        <v>3C</v>
      </c>
      <c r="AE539" s="54"/>
      <c r="AF539" s="74"/>
      <c r="AG539" s="48">
        <v>1</v>
      </c>
      <c r="AH539" s="48">
        <f>INDEX(table5,MATCH($K539,'Tham chiếu'!$A$53:$A$61,1),MATCH(DS!$L539,'Tham chiếu'!$B$52:$T$52,1))</f>
        <v>4</v>
      </c>
      <c r="AI539" s="49">
        <v>2</v>
      </c>
      <c r="AJ539" s="48">
        <f>INDEX(table5,MATCH($K539,'Tham chiếu'!$A$53:$A$61,1),MATCH(DS!$L539,'Tham chiếu'!$B$52:$T$52,1))</f>
        <v>4</v>
      </c>
      <c r="AK539" s="53">
        <v>2</v>
      </c>
      <c r="AL539" s="48">
        <f>INDEX(table5,MATCH($K539,'Tham chiếu'!$A$53:$A$61,1),MATCH(DS!$L539,'Tham chiếu'!$B$52:$T$52,1))</f>
        <v>4</v>
      </c>
      <c r="AM539" s="50">
        <v>1</v>
      </c>
      <c r="AN539" s="50" t="str">
        <f>INDEX(table2,MATCH($K539,'Tham chiếu'!$A$17:$A$25,1),MATCH(DS!$L539,'Tham chiếu'!$B$16:$S$16,1))</f>
        <v>3C</v>
      </c>
      <c r="AO539" s="54">
        <v>2</v>
      </c>
      <c r="AP539" s="48" t="str">
        <f>INDEX(table3,MATCH($K539,'Tham chiếu'!$A$29:$A$37,1),MATCH(DS!$L539,'Tham chiếu'!$B$28:$T$28,1))</f>
        <v>4A</v>
      </c>
      <c r="AQ539" s="48">
        <v>1</v>
      </c>
      <c r="AR539" s="77">
        <f>INDEX(table7,MATCH($K539,'Tham chiếu'!$A$78:$A$87,1),MATCH(DS!$L539,'Tham chiếu'!$B$77:$T$77,1))</f>
        <v>3</v>
      </c>
      <c r="AS539" s="49">
        <v>1</v>
      </c>
      <c r="AT539" s="48">
        <f>INDEX(table6,MATCH($K539,'Tham chiếu'!$A$65:$A$74,1),MATCH(DS!$L539,'Tham chiếu'!$B$64:$T$64,1))</f>
        <v>4</v>
      </c>
      <c r="AU539" s="57">
        <f t="shared" si="114"/>
        <v>2747000</v>
      </c>
      <c r="AV539" s="58">
        <v>2166000</v>
      </c>
      <c r="AW539" s="59" t="b">
        <f t="shared" si="108"/>
        <v>0</v>
      </c>
      <c r="AX539" s="1"/>
      <c r="AY539" s="1"/>
      <c r="AZ539" s="1"/>
      <c r="BA539" s="1"/>
      <c r="BB539" s="1"/>
      <c r="BC539" s="1"/>
    </row>
    <row r="540" spans="1:55" ht="27.6" customHeight="1" x14ac:dyDescent="0.25">
      <c r="A540" s="3">
        <v>535</v>
      </c>
      <c r="B540" s="9" t="s">
        <v>4620</v>
      </c>
      <c r="C540" s="9" t="s">
        <v>4621</v>
      </c>
      <c r="D540" s="9" t="s">
        <v>593</v>
      </c>
      <c r="E540" s="9" t="s">
        <v>4622</v>
      </c>
      <c r="F540" s="9"/>
      <c r="G540" s="9" t="s">
        <v>546</v>
      </c>
      <c r="H540" s="9" t="s">
        <v>4623</v>
      </c>
      <c r="I540" s="9" t="s">
        <v>18</v>
      </c>
      <c r="J540" s="9" t="s">
        <v>1294</v>
      </c>
      <c r="K540" s="9">
        <v>135</v>
      </c>
      <c r="L540" s="9">
        <v>43</v>
      </c>
      <c r="M540" s="9" t="s">
        <v>20</v>
      </c>
      <c r="N540" s="9"/>
      <c r="O540" s="9"/>
      <c r="P540" s="9" t="s">
        <v>1294</v>
      </c>
      <c r="Q540" s="9"/>
      <c r="R540" s="9"/>
      <c r="S540" s="9" t="s">
        <v>4624</v>
      </c>
      <c r="T540" s="9" t="s">
        <v>4625</v>
      </c>
      <c r="U540" s="9" t="s">
        <v>4626</v>
      </c>
      <c r="V540" s="61" t="s">
        <v>4627</v>
      </c>
      <c r="W540" s="9">
        <v>1</v>
      </c>
      <c r="X540" s="48">
        <f>INDEX(table1,MATCH($K54,'Tham chiếu'!$A$3:$A$13,1),MATCH(DS!$L54,'Tham chiếu'!$B$2:$M$2,1))</f>
        <v>50</v>
      </c>
      <c r="Y540" s="9">
        <v>2</v>
      </c>
      <c r="Z540" s="48">
        <f>INDEX(table1,MATCH($K540,'Tham chiếu'!$A$3:$A$13,1),MATCH(DS!$L540,'Tham chiếu'!$B$2:$M$2,1))</f>
        <v>62</v>
      </c>
      <c r="AA540" s="9">
        <v>2</v>
      </c>
      <c r="AB540" s="50" t="str">
        <f>INDEX(table2,MATCH($K540,'Tham chiếu'!$A$17:$A$25,1),MATCH(DS!$L540,'Tham chiếu'!$B$16:$S$16,1))</f>
        <v>5B</v>
      </c>
      <c r="AC540" s="9"/>
      <c r="AD540" s="73" t="str">
        <f>INDEX(table4,MATCH($K540,'Tham chiếu'!$A$41:$A$49,1),MATCH(DS!$L540,'Tham chiếu'!$B$40:$T$40,1))</f>
        <v>5B</v>
      </c>
      <c r="AE540" s="9">
        <v>2</v>
      </c>
      <c r="AF540" s="74" t="str">
        <f>INDEX(table3,MATCH($K540,'Tham chiếu'!$A$29:$A$37,1),MATCH(DS!$L540,'Tham chiếu'!$B$28:$T$28,1))</f>
        <v>4C</v>
      </c>
      <c r="AG540" s="9"/>
      <c r="AH540" s="48">
        <f>INDEX(table5,MATCH($K540,'Tham chiếu'!$A$53:$A$61,1),MATCH(DS!$L540,'Tham chiếu'!$B$52:$T$52,1))</f>
        <v>5</v>
      </c>
      <c r="AI540" s="9">
        <v>2</v>
      </c>
      <c r="AJ540" s="48">
        <f>INDEX(table5,MATCH($K540,'Tham chiếu'!$A$53:$A$61,1),MATCH(DS!$L540,'Tham chiếu'!$B$52:$T$52,1))</f>
        <v>5</v>
      </c>
      <c r="AK540" s="9">
        <v>1</v>
      </c>
      <c r="AL540" s="48">
        <f>INDEX(table5,MATCH($K540,'Tham chiếu'!$A$53:$A$61,1),MATCH(DS!$L540,'Tham chiếu'!$B$52:$T$52,1))</f>
        <v>5</v>
      </c>
      <c r="AM540" s="9">
        <v>1</v>
      </c>
      <c r="AN540" s="50" t="str">
        <f>INDEX(table2,MATCH($K540,'Tham chiếu'!$A$17:$A$25,1),MATCH(DS!$L540,'Tham chiếu'!$B$16:$S$16,1))</f>
        <v>5B</v>
      </c>
      <c r="AO540" s="9">
        <v>1</v>
      </c>
      <c r="AP540" s="48" t="str">
        <f>INDEX(table3,MATCH($K540,'Tham chiếu'!$A$29:$A$37,1),MATCH(DS!$L540,'Tham chiếu'!$B$28:$T$28,1))</f>
        <v>4C</v>
      </c>
      <c r="AQ540" s="9">
        <v>1</v>
      </c>
      <c r="AR540" s="77">
        <f>INDEX(table7,MATCH($K540,'Tham chiếu'!$A$78:$A$87,1),MATCH(DS!$L540,'Tham chiếu'!$B$77:$T$77,1))</f>
        <v>5</v>
      </c>
      <c r="AS540" s="9">
        <v>1</v>
      </c>
      <c r="AT540" s="48">
        <f>INDEX(table6,MATCH($K540,'Tham chiếu'!$A$65:$A$74,1),MATCH(DS!$L540,'Tham chiếu'!$B$64:$T$64,1))</f>
        <v>6</v>
      </c>
      <c r="AU540" s="57">
        <f t="shared" si="114"/>
        <v>3034000</v>
      </c>
      <c r="AV540" s="58">
        <v>1735000</v>
      </c>
      <c r="AW540" s="59" t="b">
        <f t="shared" si="108"/>
        <v>0</v>
      </c>
      <c r="AX540" s="1"/>
      <c r="AY540" s="1"/>
      <c r="AZ540" s="1"/>
      <c r="BA540" s="1"/>
      <c r="BB540" s="1"/>
      <c r="BC540" s="1"/>
    </row>
    <row r="541" spans="1:55" ht="27.6" customHeight="1" x14ac:dyDescent="0.25">
      <c r="A541" s="3">
        <v>536</v>
      </c>
      <c r="B541" s="9" t="s">
        <v>16</v>
      </c>
      <c r="C541" s="9" t="s">
        <v>190</v>
      </c>
      <c r="D541" s="9" t="s">
        <v>108</v>
      </c>
      <c r="E541" s="9" t="str">
        <f>C541&amp;" "&amp;D541</f>
        <v>Nguyễn Minh Châu</v>
      </c>
      <c r="F541" s="9" t="b">
        <f>E541=E542</f>
        <v>0</v>
      </c>
      <c r="G541" s="9" t="s">
        <v>2515</v>
      </c>
      <c r="H541" s="9" t="str">
        <f>RIGHT(G541,4)</f>
        <v>2015</v>
      </c>
      <c r="I541" s="9" t="s">
        <v>44</v>
      </c>
      <c r="J541" s="9" t="str">
        <f>N541&amp;O541&amp;P541&amp;Q541&amp;R541</f>
        <v>3CI6</v>
      </c>
      <c r="K541" s="9">
        <v>132</v>
      </c>
      <c r="L541" s="9">
        <v>23</v>
      </c>
      <c r="M541" s="9" t="s">
        <v>20</v>
      </c>
      <c r="N541" s="9"/>
      <c r="O541" s="9"/>
      <c r="P541" s="9" t="s">
        <v>1294</v>
      </c>
      <c r="Q541" s="9"/>
      <c r="R541" s="9"/>
      <c r="S541" s="9" t="s">
        <v>3028</v>
      </c>
      <c r="T541" s="9" t="s">
        <v>3029</v>
      </c>
      <c r="U541" s="9" t="s">
        <v>3030</v>
      </c>
      <c r="V541" s="30" t="s">
        <v>4047</v>
      </c>
      <c r="W541" s="48">
        <v>1</v>
      </c>
      <c r="X541" s="48">
        <f>INDEX(table1,MATCH($K541,'Tham chiếu'!$A$3:$A$13,1),MATCH(DS!$L541,'Tham chiếu'!$B$2:$M$2,1))</f>
        <v>55</v>
      </c>
      <c r="Y541" s="49">
        <v>1</v>
      </c>
      <c r="Z541" s="48">
        <f>INDEX(table1,MATCH($K541,'Tham chiếu'!$A$3:$A$13,1),MATCH(DS!$L541,'Tham chiếu'!$B$2:$M$2,1))</f>
        <v>55</v>
      </c>
      <c r="AA541" s="50">
        <v>2</v>
      </c>
      <c r="AB541" s="50" t="str">
        <f>INDEX(table2,MATCH($K541,'Tham chiếu'!$A$17:$A$25,1),MATCH(DS!$L541,'Tham chiếu'!$B$16:$S$16,1))</f>
        <v>2B</v>
      </c>
      <c r="AC541" s="53">
        <v>1</v>
      </c>
      <c r="AD541" s="73">
        <f>INDEX(table4,MATCH($K541,'Tham chiếu'!$A$41:$A$49,1),MATCH(DS!$L541,'Tham chiếu'!$B$40:$T$40,1))</f>
        <v>4</v>
      </c>
      <c r="AE541" s="54">
        <v>1</v>
      </c>
      <c r="AF541" s="74">
        <f>INDEX(table3,MATCH($K541,'Tham chiếu'!$A$29:$A$37,1),MATCH(DS!$L541,'Tham chiếu'!$B$28:$T$28,1))</f>
        <v>3</v>
      </c>
      <c r="AG541" s="48">
        <v>1</v>
      </c>
      <c r="AH541" s="48">
        <f>INDEX(table5,MATCH($K541,'Tham chiếu'!$A$53:$A$61,1),MATCH(DS!$L541,'Tham chiếu'!$B$52:$T$52,1))</f>
        <v>4</v>
      </c>
      <c r="AI541" s="49">
        <v>1</v>
      </c>
      <c r="AJ541" s="48">
        <f>INDEX(table5,MATCH($K541,'Tham chiếu'!$A$53:$A$61,1),MATCH(DS!$L541,'Tham chiếu'!$B$52:$T$52,1))</f>
        <v>4</v>
      </c>
      <c r="AK541" s="53">
        <v>1</v>
      </c>
      <c r="AL541" s="48">
        <f>INDEX(table5,MATCH($K541,'Tham chiếu'!$A$53:$A$61,1),MATCH(DS!$L541,'Tham chiếu'!$B$52:$T$52,1))</f>
        <v>4</v>
      </c>
      <c r="AM541" s="50">
        <v>1</v>
      </c>
      <c r="AN541" s="50" t="str">
        <f>INDEX(table2,MATCH($K541,'Tham chiếu'!$A$17:$A$25,1),MATCH(DS!$L541,'Tham chiếu'!$B$16:$S$16,1))</f>
        <v>2B</v>
      </c>
      <c r="AO541" s="54">
        <v>1</v>
      </c>
      <c r="AP541" s="48">
        <f>INDEX(table3,MATCH($K541,'Tham chiếu'!$A$29:$A$37,1),MATCH(DS!$L541,'Tham chiếu'!$B$28:$T$28,1))</f>
        <v>3</v>
      </c>
      <c r="AQ541" s="48">
        <v>1</v>
      </c>
      <c r="AR541" s="77">
        <f>INDEX(table7,MATCH($K541,'Tham chiếu'!$A$78:$A$87,1),MATCH(DS!$L541,'Tham chiếu'!$B$77:$T$77,1))</f>
        <v>2</v>
      </c>
      <c r="AS541" s="49">
        <v>1</v>
      </c>
      <c r="AT541" s="48">
        <f>INDEX(table6,MATCH($K541,'Tham chiếu'!$A$65:$A$74,1),MATCH(DS!$L541,'Tham chiếu'!$B$64:$T$64,1))</f>
        <v>3</v>
      </c>
      <c r="AU541" s="57">
        <f t="shared" si="114"/>
        <v>2813000</v>
      </c>
      <c r="AV541" s="58">
        <v>1357000</v>
      </c>
      <c r="AW541" s="59" t="b">
        <f t="shared" si="108"/>
        <v>0</v>
      </c>
      <c r="AX541" s="1"/>
      <c r="AY541" s="1"/>
      <c r="AZ541" s="1"/>
      <c r="BA541" s="1"/>
      <c r="BB541" s="1"/>
      <c r="BC541" s="1"/>
    </row>
    <row r="542" spans="1:55" ht="27.6" customHeight="1" x14ac:dyDescent="0.25">
      <c r="A542" s="3">
        <v>537</v>
      </c>
      <c r="B542" s="9" t="s">
        <v>4610</v>
      </c>
      <c r="C542" s="9" t="s">
        <v>4809</v>
      </c>
      <c r="D542" s="9" t="s">
        <v>506</v>
      </c>
      <c r="E542" s="9" t="s">
        <v>4810</v>
      </c>
      <c r="F542" s="9"/>
      <c r="G542" s="9" t="s">
        <v>4811</v>
      </c>
      <c r="H542" s="9" t="s">
        <v>4623</v>
      </c>
      <c r="I542" s="9" t="s">
        <v>44</v>
      </c>
      <c r="J542" s="9" t="s">
        <v>1294</v>
      </c>
      <c r="K542" s="9">
        <v>130</v>
      </c>
      <c r="L542" s="9">
        <v>31</v>
      </c>
      <c r="M542" s="9" t="s">
        <v>20</v>
      </c>
      <c r="N542" s="9"/>
      <c r="O542" s="9"/>
      <c r="P542" s="9" t="s">
        <v>1294</v>
      </c>
      <c r="Q542" s="9"/>
      <c r="R542" s="9"/>
      <c r="S542" s="9" t="s">
        <v>4812</v>
      </c>
      <c r="T542" s="9" t="s">
        <v>4813</v>
      </c>
      <c r="U542" s="9" t="s">
        <v>4814</v>
      </c>
      <c r="V542" s="61" t="s">
        <v>4779</v>
      </c>
      <c r="W542" s="9">
        <v>1</v>
      </c>
      <c r="X542" s="48">
        <f>INDEX(table1,MATCH($K542,'Tham chiếu'!$A$3:$A$13,1),MATCH(DS!$L542,'Tham chiếu'!$B$2:$M$2,1))</f>
        <v>58</v>
      </c>
      <c r="Y542" s="9">
        <v>1</v>
      </c>
      <c r="Z542" s="48">
        <f>INDEX(table1,MATCH($K542,'Tham chiếu'!$A$3:$A$13,1),MATCH(DS!$L542,'Tham chiếu'!$B$2:$M$2,1))</f>
        <v>58</v>
      </c>
      <c r="AA542" s="9">
        <v>1</v>
      </c>
      <c r="AB542" s="50" t="str">
        <f>INDEX(table2,MATCH($K542,'Tham chiếu'!$A$17:$A$25,1),MATCH(DS!$L542,'Tham chiếu'!$B$16:$S$16,1))</f>
        <v>3B</v>
      </c>
      <c r="AC542" s="9">
        <v>2</v>
      </c>
      <c r="AD542" s="73" t="str">
        <f>INDEX(table4,MATCH($K542,'Tham chiếu'!$A$41:$A$49,1),MATCH(DS!$L542,'Tham chiếu'!$B$40:$T$40,1))</f>
        <v>3B</v>
      </c>
      <c r="AE542" s="9"/>
      <c r="AF542" s="74" t="str">
        <f>INDEX(table3,MATCH($K542,'Tham chiếu'!$A$29:$A$37,1),MATCH(DS!$L542,'Tham chiếu'!$B$28:$T$28,1))</f>
        <v>4A</v>
      </c>
      <c r="AG542" s="9">
        <v>2</v>
      </c>
      <c r="AH542" s="48">
        <f>INDEX(table5,MATCH($K542,'Tham chiếu'!$A$53:$A$61,1),MATCH(DS!$L542,'Tham chiếu'!$B$52:$T$52,1))</f>
        <v>4</v>
      </c>
      <c r="AI542" s="9">
        <v>2</v>
      </c>
      <c r="AJ542" s="48">
        <f>INDEX(table5,MATCH($K542,'Tham chiếu'!$A$53:$A$61,1),MATCH(DS!$L542,'Tham chiếu'!$B$52:$T$52,1))</f>
        <v>4</v>
      </c>
      <c r="AK542" s="9">
        <v>1</v>
      </c>
      <c r="AL542" s="48">
        <f>INDEX(table5,MATCH($K542,'Tham chiếu'!$A$53:$A$61,1),MATCH(DS!$L542,'Tham chiếu'!$B$52:$T$52,1))</f>
        <v>4</v>
      </c>
      <c r="AM542" s="9">
        <v>1</v>
      </c>
      <c r="AN542" s="50" t="str">
        <f>INDEX(table2,MATCH($K542,'Tham chiếu'!$A$17:$A$25,1),MATCH(DS!$L542,'Tham chiếu'!$B$16:$S$16,1))</f>
        <v>3B</v>
      </c>
      <c r="AO542" s="9">
        <v>1</v>
      </c>
      <c r="AP542" s="48" t="str">
        <f>INDEX(table3,MATCH($K542,'Tham chiếu'!$A$29:$A$37,1),MATCH(DS!$L542,'Tham chiếu'!$B$28:$T$28,1))</f>
        <v>4A</v>
      </c>
      <c r="AQ542" s="9">
        <v>1</v>
      </c>
      <c r="AR542" s="77">
        <f>INDEX(table7,MATCH($K542,'Tham chiếu'!$A$78:$A$87,1),MATCH(DS!$L542,'Tham chiếu'!$B$77:$T$77,1))</f>
        <v>3</v>
      </c>
      <c r="AS542" s="9">
        <v>1</v>
      </c>
      <c r="AT542" s="48">
        <f>INDEX(table6,MATCH($K542,'Tham chiếu'!$A$65:$A$74,1),MATCH(DS!$L542,'Tham chiếu'!$B$64:$T$64,1))</f>
        <v>3</v>
      </c>
      <c r="AU542" s="57">
        <f t="shared" si="114"/>
        <v>2882000</v>
      </c>
      <c r="AV542" s="58">
        <v>615000</v>
      </c>
      <c r="AW542" s="59" t="b">
        <f t="shared" si="108"/>
        <v>0</v>
      </c>
      <c r="AX542" s="1"/>
      <c r="AY542" s="1"/>
      <c r="AZ542" s="1"/>
      <c r="BA542" s="1"/>
      <c r="BB542" s="1"/>
      <c r="BC542" s="1"/>
    </row>
    <row r="543" spans="1:55" ht="27.6" customHeight="1" x14ac:dyDescent="0.25">
      <c r="A543" s="3">
        <v>538</v>
      </c>
      <c r="B543" s="9" t="s">
        <v>16</v>
      </c>
      <c r="C543" s="9" t="s">
        <v>679</v>
      </c>
      <c r="D543" s="9" t="s">
        <v>582</v>
      </c>
      <c r="E543" s="9" t="str">
        <f>C543&amp;" "&amp;D543</f>
        <v>Nguyễn Mai Hân</v>
      </c>
      <c r="F543" s="9" t="b">
        <f>E543=E544</f>
        <v>0</v>
      </c>
      <c r="G543" s="9" t="s">
        <v>1961</v>
      </c>
      <c r="H543" s="9" t="str">
        <f>RIGHT(G543,4)</f>
        <v>2015</v>
      </c>
      <c r="I543" s="9" t="s">
        <v>44</v>
      </c>
      <c r="J543" s="9" t="str">
        <f>N543&amp;O543&amp;P543&amp;Q543&amp;R543</f>
        <v>3CI6</v>
      </c>
      <c r="K543" s="48">
        <v>131</v>
      </c>
      <c r="L543" s="48">
        <v>27</v>
      </c>
      <c r="M543" s="9" t="s">
        <v>20</v>
      </c>
      <c r="N543" s="9"/>
      <c r="O543" s="9"/>
      <c r="P543" s="9" t="s">
        <v>1294</v>
      </c>
      <c r="Q543" s="9"/>
      <c r="R543" s="9"/>
      <c r="S543" s="9" t="s">
        <v>1962</v>
      </c>
      <c r="T543" s="9" t="s">
        <v>1963</v>
      </c>
      <c r="U543" s="9" t="s">
        <v>1964</v>
      </c>
      <c r="V543" s="30" t="s">
        <v>3835</v>
      </c>
      <c r="W543" s="9">
        <v>1</v>
      </c>
      <c r="X543" s="48">
        <f>INDEX(table1,MATCH($K543,'Tham chiếu'!$A$3:$A$13,1),MATCH(DS!$L543,'Tham chiếu'!$B$2:$M$2,1))</f>
        <v>55</v>
      </c>
      <c r="Y543" s="9">
        <v>1</v>
      </c>
      <c r="Z543" s="48">
        <f>INDEX(table1,MATCH($K543,'Tham chiếu'!$A$3:$A$13,1),MATCH(DS!$L543,'Tham chiếu'!$B$2:$M$2,1))</f>
        <v>55</v>
      </c>
      <c r="AA543" s="9">
        <v>1</v>
      </c>
      <c r="AB543" s="50" t="str">
        <f>INDEX(table2,MATCH($K543,'Tham chiếu'!$A$17:$A$25,1),MATCH(DS!$L543,'Tham chiếu'!$B$16:$S$16,1))</f>
        <v>2C</v>
      </c>
      <c r="AC543" s="9">
        <v>1</v>
      </c>
      <c r="AD543" s="73" t="str">
        <f>INDEX(table4,MATCH($K543,'Tham chiếu'!$A$41:$A$49,1),MATCH(DS!$L543,'Tham chiếu'!$B$40:$T$40,1))</f>
        <v>3A</v>
      </c>
      <c r="AE543" s="9"/>
      <c r="AF543" s="74"/>
      <c r="AG543" s="9"/>
      <c r="AH543" s="48">
        <f>INDEX(table5,MATCH($K543,'Tham chiếu'!$A$53:$A$61,1),MATCH(DS!$L543,'Tham chiếu'!$B$52:$T$52,1))</f>
        <v>3</v>
      </c>
      <c r="AI543" s="9"/>
      <c r="AJ543" s="48">
        <f>INDEX(table5,MATCH($K543,'Tham chiếu'!$A$53:$A$61,1),MATCH(DS!$L543,'Tham chiếu'!$B$52:$T$52,1))</f>
        <v>3</v>
      </c>
      <c r="AK543" s="9">
        <v>1</v>
      </c>
      <c r="AL543" s="48">
        <f>INDEX(table5,MATCH($K543,'Tham chiếu'!$A$53:$A$61,1),MATCH(DS!$L543,'Tham chiếu'!$B$52:$T$52,1))</f>
        <v>3</v>
      </c>
      <c r="AM543" s="9">
        <v>1</v>
      </c>
      <c r="AN543" s="50" t="str">
        <f>INDEX(table2,MATCH($K543,'Tham chiếu'!$A$17:$A$25,1),MATCH(DS!$L543,'Tham chiếu'!$B$16:$S$16,1))</f>
        <v>2C</v>
      </c>
      <c r="AO543" s="9"/>
      <c r="AP543" s="48" t="str">
        <f>INDEX(table3,MATCH($K543,'Tham chiếu'!$A$29:$A$37,1),MATCH(DS!$L543,'Tham chiếu'!$B$28:$T$28,1))</f>
        <v>3A</v>
      </c>
      <c r="AQ543" s="48">
        <v>1</v>
      </c>
      <c r="AR543" s="77">
        <f>INDEX(table7,MATCH($K543,'Tham chiếu'!$A$78:$A$87,1),MATCH(DS!$L543,'Tham chiếu'!$B$77:$T$77,1))</f>
        <v>3</v>
      </c>
      <c r="AS543" s="9"/>
      <c r="AT543" s="48"/>
      <c r="AU543" s="57">
        <f t="shared" si="114"/>
        <v>1451000</v>
      </c>
      <c r="AV543" s="58">
        <v>2604000</v>
      </c>
      <c r="AW543" s="59" t="b">
        <f t="shared" si="108"/>
        <v>0</v>
      </c>
      <c r="AX543" s="1"/>
      <c r="AY543" s="1"/>
      <c r="AZ543" s="1"/>
      <c r="BA543" s="1"/>
      <c r="BB543" s="1"/>
      <c r="BC543" s="1"/>
    </row>
    <row r="544" spans="1:55" ht="27.6" customHeight="1" x14ac:dyDescent="0.25">
      <c r="A544" s="3">
        <v>539</v>
      </c>
      <c r="B544" s="9" t="s">
        <v>16</v>
      </c>
      <c r="C544" s="9" t="s">
        <v>2026</v>
      </c>
      <c r="D544" s="9" t="s">
        <v>2027</v>
      </c>
      <c r="E544" s="9" t="str">
        <f>C544&amp;" "&amp;D544</f>
        <v>ĐINH CÔNG TRÍ HIẾU</v>
      </c>
      <c r="F544" s="9" t="b">
        <f>E544=E545</f>
        <v>0</v>
      </c>
      <c r="G544" s="9" t="s">
        <v>2028</v>
      </c>
      <c r="H544" s="9" t="str">
        <f>RIGHT(G544,4)</f>
        <v>2015</v>
      </c>
      <c r="I544" s="9" t="s">
        <v>18</v>
      </c>
      <c r="J544" s="9" t="str">
        <f>N544&amp;O544&amp;P544&amp;Q544&amp;R544</f>
        <v>3CI6</v>
      </c>
      <c r="K544" s="48">
        <v>125</v>
      </c>
      <c r="L544" s="48">
        <v>31</v>
      </c>
      <c r="M544" s="9" t="s">
        <v>20</v>
      </c>
      <c r="N544" s="9"/>
      <c r="O544" s="9"/>
      <c r="P544" s="9" t="s">
        <v>1294</v>
      </c>
      <c r="Q544" s="9"/>
      <c r="R544" s="9"/>
      <c r="S544" s="9" t="s">
        <v>2029</v>
      </c>
      <c r="T544" s="9" t="s">
        <v>2030</v>
      </c>
      <c r="U544" s="9" t="s">
        <v>2031</v>
      </c>
      <c r="V544" s="30" t="s">
        <v>4048</v>
      </c>
      <c r="W544" s="9">
        <v>1</v>
      </c>
      <c r="X544" s="48">
        <f>INDEX(table1,MATCH($K544,'Tham chiếu'!$A$3:$A$13,1),MATCH(DS!$L544,'Tham chiếu'!$B$2:$M$2,1))</f>
        <v>58</v>
      </c>
      <c r="Y544" s="9">
        <v>1</v>
      </c>
      <c r="Z544" s="48">
        <f>INDEX(table1,MATCH($K544,'Tham chiếu'!$A$3:$A$13,1),MATCH(DS!$L544,'Tham chiếu'!$B$2:$M$2,1))</f>
        <v>58</v>
      </c>
      <c r="AA544" s="9"/>
      <c r="AB544" s="50"/>
      <c r="AC544" s="9"/>
      <c r="AD544" s="73"/>
      <c r="AE544" s="9">
        <v>2</v>
      </c>
      <c r="AF544" s="74" t="str">
        <f>INDEX(table3,MATCH($K544,'Tham chiếu'!$A$29:$A$37,1),MATCH(DS!$L544,'Tham chiếu'!$B$28:$T$28,1))</f>
        <v>3B</v>
      </c>
      <c r="AG544" s="9">
        <v>1</v>
      </c>
      <c r="AH544" s="48">
        <f>INDEX(table5,MATCH($K544,'Tham chiếu'!$A$53:$A$61,1),MATCH(DS!$L544,'Tham chiếu'!$B$52:$T$52,1))</f>
        <v>4</v>
      </c>
      <c r="AI544" s="9">
        <v>1</v>
      </c>
      <c r="AJ544" s="48">
        <f>INDEX(table5,MATCH($K544,'Tham chiếu'!$A$53:$A$61,1),MATCH(DS!$L544,'Tham chiếu'!$B$52:$T$52,1))</f>
        <v>4</v>
      </c>
      <c r="AK544" s="9">
        <v>1</v>
      </c>
      <c r="AL544" s="48">
        <f>INDEX(table5,MATCH($K544,'Tham chiếu'!$A$53:$A$61,1),MATCH(DS!$L544,'Tham chiếu'!$B$52:$T$52,1))</f>
        <v>4</v>
      </c>
      <c r="AM544" s="9"/>
      <c r="AN544" s="50"/>
      <c r="AO544" s="9">
        <v>1</v>
      </c>
      <c r="AP544" s="48" t="str">
        <f>INDEX(table3,MATCH($K544,'Tham chiếu'!$A$29:$A$37,1),MATCH(DS!$L544,'Tham chiếu'!$B$28:$T$28,1))</f>
        <v>3B</v>
      </c>
      <c r="AQ544" s="48"/>
      <c r="AR544" s="77"/>
      <c r="AS544" s="9"/>
      <c r="AT544" s="48"/>
      <c r="AU544" s="57">
        <f t="shared" si="114"/>
        <v>1469000</v>
      </c>
      <c r="AV544" s="58">
        <v>1987000</v>
      </c>
      <c r="AW544" s="59" t="b">
        <f t="shared" si="108"/>
        <v>0</v>
      </c>
      <c r="AX544" s="1"/>
      <c r="AY544" s="1"/>
      <c r="AZ544" s="1"/>
      <c r="BA544" s="1"/>
      <c r="BB544" s="1"/>
      <c r="BC544" s="1"/>
    </row>
    <row r="545" spans="1:55" ht="27.6" customHeight="1" x14ac:dyDescent="0.25">
      <c r="A545" s="3">
        <v>540</v>
      </c>
      <c r="B545" s="9" t="s">
        <v>4610</v>
      </c>
      <c r="C545" s="9" t="s">
        <v>4685</v>
      </c>
      <c r="D545" s="9" t="s">
        <v>200</v>
      </c>
      <c r="E545" s="9" t="s">
        <v>4686</v>
      </c>
      <c r="F545" s="9"/>
      <c r="G545" s="9" t="s">
        <v>4687</v>
      </c>
      <c r="H545" s="9" t="s">
        <v>4623</v>
      </c>
      <c r="I545" s="9" t="s">
        <v>18</v>
      </c>
      <c r="J545" s="9" t="s">
        <v>1294</v>
      </c>
      <c r="K545" s="9">
        <v>135</v>
      </c>
      <c r="L545" s="9">
        <v>40</v>
      </c>
      <c r="M545" s="9" t="s">
        <v>20</v>
      </c>
      <c r="N545" s="9"/>
      <c r="O545" s="9"/>
      <c r="P545" s="9" t="s">
        <v>1294</v>
      </c>
      <c r="Q545" s="9"/>
      <c r="R545" s="9"/>
      <c r="S545" s="9" t="s">
        <v>4688</v>
      </c>
      <c r="T545" s="9" t="s">
        <v>4689</v>
      </c>
      <c r="U545" s="9" t="s">
        <v>4690</v>
      </c>
      <c r="V545" s="61" t="s">
        <v>4691</v>
      </c>
      <c r="W545" s="9">
        <v>1</v>
      </c>
      <c r="X545" s="48">
        <f>INDEX(table1,MATCH($K545,'Tham chiếu'!$A$3:$A$13,1),MATCH(DS!$L545,'Tham chiếu'!$B$2:$M$2,1))</f>
        <v>62</v>
      </c>
      <c r="Y545" s="9">
        <v>1</v>
      </c>
      <c r="Z545" s="48">
        <f>INDEX(table1,MATCH($K545,'Tham chiếu'!$A$3:$A$13,1),MATCH(DS!$L545,'Tham chiếu'!$B$2:$M$2,1))</f>
        <v>62</v>
      </c>
      <c r="AA545" s="9"/>
      <c r="AB545" s="50"/>
      <c r="AC545" s="9"/>
      <c r="AD545" s="73"/>
      <c r="AE545" s="9">
        <v>1</v>
      </c>
      <c r="AF545" s="74" t="str">
        <f>INDEX(table3,MATCH($K545,'Tham chiếu'!$A$29:$A$37,1),MATCH(DS!$L545,'Tham chiếu'!$B$28:$T$28,1))</f>
        <v>4C</v>
      </c>
      <c r="AG545" s="9">
        <v>1</v>
      </c>
      <c r="AH545" s="48">
        <f>INDEX(table5,MATCH($K545,'Tham chiếu'!$A$53:$A$61,1),MATCH(DS!$L545,'Tham chiếu'!$B$52:$T$52,1))</f>
        <v>5</v>
      </c>
      <c r="AI545" s="9">
        <v>1</v>
      </c>
      <c r="AJ545" s="48">
        <f>INDEX(table5,MATCH($K545,'Tham chiếu'!$A$53:$A$61,1),MATCH(DS!$L545,'Tham chiếu'!$B$52:$T$52,1))</f>
        <v>5</v>
      </c>
      <c r="AK545" s="9">
        <v>1</v>
      </c>
      <c r="AL545" s="48">
        <f>INDEX(table5,MATCH($K545,'Tham chiếu'!$A$53:$A$61,1),MATCH(DS!$L545,'Tham chiếu'!$B$52:$T$52,1))</f>
        <v>5</v>
      </c>
      <c r="AM545" s="9"/>
      <c r="AN545" s="50"/>
      <c r="AO545" s="9">
        <v>1</v>
      </c>
      <c r="AP545" s="48" t="str">
        <f>INDEX(table3,MATCH($K545,'Tham chiếu'!$A$29:$A$37,1),MATCH(DS!$L545,'Tham chiếu'!$B$28:$T$28,1))</f>
        <v>4C</v>
      </c>
      <c r="AQ545" s="9">
        <v>1</v>
      </c>
      <c r="AR545" s="77">
        <f>INDEX(table7,MATCH($K545,'Tham chiếu'!$A$78:$A$87,1),MATCH(DS!$L545,'Tham chiếu'!$B$77:$T$77,1))</f>
        <v>4</v>
      </c>
      <c r="AS545" s="9">
        <v>1</v>
      </c>
      <c r="AT545" s="48">
        <f>INDEX(table6,MATCH($K545,'Tham chiếu'!$A$65:$A$74,1),MATCH(DS!$L545,'Tham chiếu'!$B$64:$T$64,1))</f>
        <v>5</v>
      </c>
      <c r="AU545" s="57">
        <f t="shared" si="114"/>
        <v>1904000</v>
      </c>
      <c r="AV545" s="58">
        <v>958000</v>
      </c>
      <c r="AW545" s="59" t="b">
        <f t="shared" si="108"/>
        <v>0</v>
      </c>
      <c r="AX545" s="1"/>
      <c r="AY545" s="1"/>
      <c r="AZ545" s="1"/>
      <c r="BA545" s="1"/>
      <c r="BB545" s="1"/>
      <c r="BC545" s="1"/>
    </row>
    <row r="546" spans="1:55" ht="27.6" customHeight="1" x14ac:dyDescent="0.25">
      <c r="A546" s="3">
        <v>541</v>
      </c>
      <c r="B546" s="9" t="s">
        <v>2364</v>
      </c>
      <c r="C546" s="55" t="s">
        <v>3448</v>
      </c>
      <c r="D546" s="55" t="s">
        <v>1425</v>
      </c>
      <c r="E546" s="9" t="str">
        <f t="shared" ref="E546:E553" si="115">C546&amp;" "&amp;D546</f>
        <v>Phạm Hữu Hoàng Long</v>
      </c>
      <c r="F546" s="9" t="b">
        <f t="shared" ref="F546:F553" si="116">E546=E547</f>
        <v>0</v>
      </c>
      <c r="G546" s="9" t="s">
        <v>2505</v>
      </c>
      <c r="H546" s="9"/>
      <c r="I546" s="9" t="s">
        <v>18</v>
      </c>
      <c r="J546" s="9" t="str">
        <f t="shared" ref="J546:J553" si="117">N546&amp;O546&amp;P546&amp;Q546&amp;R546</f>
        <v>3CI6</v>
      </c>
      <c r="K546" s="9">
        <v>140</v>
      </c>
      <c r="L546" s="9">
        <v>40</v>
      </c>
      <c r="M546" s="9" t="s">
        <v>20</v>
      </c>
      <c r="N546" s="9"/>
      <c r="O546" s="9"/>
      <c r="P546" s="9" t="s">
        <v>1294</v>
      </c>
      <c r="Q546" s="9"/>
      <c r="R546" s="9"/>
      <c r="S546" s="9" t="s">
        <v>3449</v>
      </c>
      <c r="T546" s="9" t="s">
        <v>3450</v>
      </c>
      <c r="U546" s="9" t="s">
        <v>3451</v>
      </c>
      <c r="V546" s="30" t="s">
        <v>3990</v>
      </c>
      <c r="W546" s="48">
        <v>1</v>
      </c>
      <c r="X546" s="48">
        <f>INDEX(table1,MATCH($K546,'Tham chiếu'!$A$3:$A$13,1),MATCH(DS!$L546,'Tham chiếu'!$B$2:$M$2,1))</f>
        <v>62</v>
      </c>
      <c r="Y546" s="49">
        <v>1</v>
      </c>
      <c r="Z546" s="48">
        <f>INDEX(table1,MATCH($K546,'Tham chiếu'!$A$3:$A$13,1),MATCH(DS!$L546,'Tham chiếu'!$B$2:$M$2,1))</f>
        <v>62</v>
      </c>
      <c r="AA546" s="50">
        <v>1</v>
      </c>
      <c r="AB546" s="50" t="str">
        <f>INDEX(table2,MATCH($K546,'Tham chiếu'!$A$17:$A$25,1),MATCH(DS!$L546,'Tham chiếu'!$B$16:$S$16,1))</f>
        <v>4C</v>
      </c>
      <c r="AC546" s="53"/>
      <c r="AD546" s="73" t="str">
        <f>INDEX(table4,MATCH($K546,'Tham chiếu'!$A$41:$A$49,1),MATCH(DS!$L546,'Tham chiếu'!$B$40:$T$40,1))</f>
        <v>4C</v>
      </c>
      <c r="AE546" s="54"/>
      <c r="AF546" s="74"/>
      <c r="AG546" s="48">
        <v>1</v>
      </c>
      <c r="AH546" s="48">
        <f>INDEX(table5,MATCH($K546,'Tham chiếu'!$A$53:$A$61,1),MATCH(DS!$L546,'Tham chiếu'!$B$52:$T$52,1))</f>
        <v>5</v>
      </c>
      <c r="AI546" s="49">
        <v>1</v>
      </c>
      <c r="AJ546" s="48">
        <f>INDEX(table5,MATCH($K546,'Tham chiếu'!$A$53:$A$61,1),MATCH(DS!$L546,'Tham chiếu'!$B$52:$T$52,1))</f>
        <v>5</v>
      </c>
      <c r="AK546" s="50">
        <v>1</v>
      </c>
      <c r="AL546" s="48">
        <f>INDEX(table5,MATCH($K546,'Tham chiếu'!$A$53:$A$61,1),MATCH(DS!$L546,'Tham chiếu'!$B$52:$T$52,1))</f>
        <v>5</v>
      </c>
      <c r="AM546" s="53">
        <v>1</v>
      </c>
      <c r="AN546" s="50" t="str">
        <f>INDEX(table2,MATCH($K546,'Tham chiếu'!$A$17:$A$25,1),MATCH(DS!$L546,'Tham chiếu'!$B$16:$S$16,1))</f>
        <v>4C</v>
      </c>
      <c r="AO546" s="54">
        <v>1</v>
      </c>
      <c r="AP546" s="48" t="str">
        <f>INDEX(table3,MATCH($K546,'Tham chiếu'!$A$29:$A$37,1),MATCH(DS!$L546,'Tham chiếu'!$B$28:$T$28,1))</f>
        <v>4C</v>
      </c>
      <c r="AQ546" s="48">
        <v>1</v>
      </c>
      <c r="AR546" s="77">
        <f>INDEX(table7,MATCH($K546,'Tham chiếu'!$A$78:$A$87,1),MATCH(DS!$L546,'Tham chiếu'!$B$77:$T$77,1))</f>
        <v>4</v>
      </c>
      <c r="AS546" s="49"/>
      <c r="AT546" s="48"/>
      <c r="AU546" s="57">
        <f t="shared" si="114"/>
        <v>1767000</v>
      </c>
      <c r="AV546" s="58">
        <v>859000</v>
      </c>
      <c r="AW546" s="59" t="b">
        <f t="shared" si="108"/>
        <v>0</v>
      </c>
      <c r="AX546" s="1"/>
      <c r="AY546" s="1"/>
      <c r="AZ546" s="1"/>
      <c r="BA546" s="1"/>
      <c r="BB546" s="1"/>
      <c r="BC546" s="1"/>
    </row>
    <row r="547" spans="1:55" ht="27.6" customHeight="1" x14ac:dyDescent="0.25">
      <c r="A547" s="3">
        <v>542</v>
      </c>
      <c r="B547" s="9" t="s">
        <v>16</v>
      </c>
      <c r="C547" s="9" t="s">
        <v>550</v>
      </c>
      <c r="D547" s="9" t="s">
        <v>34</v>
      </c>
      <c r="E547" s="9" t="str">
        <f t="shared" si="115"/>
        <v>Nguyễn Nhật Minh</v>
      </c>
      <c r="F547" s="9" t="b">
        <f t="shared" si="116"/>
        <v>0</v>
      </c>
      <c r="G547" s="9" t="s">
        <v>1198</v>
      </c>
      <c r="H547" s="9" t="str">
        <f t="shared" ref="H547:H553" si="118">RIGHT(G547,4)</f>
        <v>2015</v>
      </c>
      <c r="I547" s="9" t="s">
        <v>18</v>
      </c>
      <c r="J547" s="9" t="str">
        <f t="shared" si="117"/>
        <v>3CI6</v>
      </c>
      <c r="K547" s="48">
        <v>135</v>
      </c>
      <c r="L547" s="48">
        <v>35</v>
      </c>
      <c r="M547" s="9" t="s">
        <v>20</v>
      </c>
      <c r="N547" s="9"/>
      <c r="O547" s="9"/>
      <c r="P547" s="9" t="s">
        <v>1294</v>
      </c>
      <c r="Q547" s="9"/>
      <c r="R547" s="9"/>
      <c r="S547" s="9" t="s">
        <v>2065</v>
      </c>
      <c r="T547" s="9" t="s">
        <v>2066</v>
      </c>
      <c r="U547" s="9" t="s">
        <v>2067</v>
      </c>
      <c r="V547" s="30" t="s">
        <v>4049</v>
      </c>
      <c r="W547" s="9">
        <v>2</v>
      </c>
      <c r="X547" s="48">
        <f>INDEX(table1,MATCH($K547,'Tham chiếu'!$A$3:$A$13,1),MATCH(DS!$L547,'Tham chiếu'!$B$2:$M$2,1))</f>
        <v>60</v>
      </c>
      <c r="Y547" s="9">
        <v>2</v>
      </c>
      <c r="Z547" s="48">
        <f>INDEX(table1,MATCH($K547,'Tham chiếu'!$A$3:$A$13,1),MATCH(DS!$L547,'Tham chiếu'!$B$2:$M$2,1))</f>
        <v>60</v>
      </c>
      <c r="AA547" s="9">
        <v>2</v>
      </c>
      <c r="AB547" s="50" t="str">
        <f>INDEX(table2,MATCH($K547,'Tham chiếu'!$A$17:$A$25,1),MATCH(DS!$L547,'Tham chiếu'!$B$16:$S$16,1))</f>
        <v>4B</v>
      </c>
      <c r="AC547" s="9"/>
      <c r="AD547" s="73" t="str">
        <f>INDEX(table4,MATCH($K547,'Tham chiếu'!$A$41:$A$49,1),MATCH(DS!$L547,'Tham chiếu'!$B$40:$T$40,1))</f>
        <v>4B</v>
      </c>
      <c r="AE547" s="9">
        <v>2</v>
      </c>
      <c r="AF547" s="74" t="str">
        <f>INDEX(table3,MATCH($K547,'Tham chiếu'!$A$29:$A$37,1),MATCH(DS!$L547,'Tham chiếu'!$B$28:$T$28,1))</f>
        <v>4A</v>
      </c>
      <c r="AG547" s="9">
        <v>2</v>
      </c>
      <c r="AH547" s="48">
        <f>INDEX(table5,MATCH($K547,'Tham chiếu'!$A$53:$A$61,1),MATCH(DS!$L547,'Tham chiếu'!$B$52:$T$52,1))</f>
        <v>5</v>
      </c>
      <c r="AI547" s="9">
        <v>2</v>
      </c>
      <c r="AJ547" s="48">
        <f>INDEX(table5,MATCH($K547,'Tham chiếu'!$A$53:$A$61,1),MATCH(DS!$L547,'Tham chiếu'!$B$52:$T$52,1))</f>
        <v>5</v>
      </c>
      <c r="AK547" s="9">
        <v>1</v>
      </c>
      <c r="AL547" s="48">
        <f>INDEX(table5,MATCH($K547,'Tham chiếu'!$A$53:$A$61,1),MATCH(DS!$L547,'Tham chiếu'!$B$52:$T$52,1))</f>
        <v>5</v>
      </c>
      <c r="AM547" s="9"/>
      <c r="AN547" s="50" t="str">
        <f>INDEX(table2,MATCH($K547,'Tham chiếu'!$A$17:$A$25,1),MATCH(DS!$L547,'Tham chiếu'!$B$16:$S$16,1))</f>
        <v>4B</v>
      </c>
      <c r="AO547" s="9"/>
      <c r="AP547" s="48" t="str">
        <f>INDEX(table3,MATCH($K547,'Tham chiếu'!$A$29:$A$37,1),MATCH(DS!$L547,'Tham chiếu'!$B$28:$T$28,1))</f>
        <v>4A</v>
      </c>
      <c r="AQ547" s="48"/>
      <c r="AR547" s="77">
        <f>INDEX(table7,MATCH($K547,'Tham chiếu'!$A$78:$A$87,1),MATCH(DS!$L547,'Tham chiếu'!$B$77:$T$77,1))</f>
        <v>3</v>
      </c>
      <c r="AS547" s="9"/>
      <c r="AT547" s="48"/>
      <c r="AU547" s="57">
        <f t="shared" si="114"/>
        <v>2684000</v>
      </c>
      <c r="AV547" s="58">
        <v>3675000</v>
      </c>
      <c r="AW547" s="59" t="b">
        <f t="shared" si="108"/>
        <v>0</v>
      </c>
      <c r="AX547" s="1"/>
      <c r="AY547" s="1"/>
      <c r="AZ547" s="1"/>
      <c r="BA547" s="1"/>
      <c r="BB547" s="1"/>
      <c r="BC547" s="1"/>
    </row>
    <row r="548" spans="1:55" ht="27.6" customHeight="1" x14ac:dyDescent="0.25">
      <c r="A548" s="3">
        <v>543</v>
      </c>
      <c r="B548" s="56" t="s">
        <v>16</v>
      </c>
      <c r="C548" s="9" t="s">
        <v>1292</v>
      </c>
      <c r="D548" s="9" t="s">
        <v>58</v>
      </c>
      <c r="E548" s="9" t="str">
        <f t="shared" si="115"/>
        <v>Nguyễn Thanh Thảo Nguyên</v>
      </c>
      <c r="F548" s="9" t="b">
        <f t="shared" si="116"/>
        <v>0</v>
      </c>
      <c r="G548" s="9" t="s">
        <v>1293</v>
      </c>
      <c r="H548" s="9" t="str">
        <f t="shared" si="118"/>
        <v>2015</v>
      </c>
      <c r="I548" s="9" t="s">
        <v>44</v>
      </c>
      <c r="J548" s="9" t="str">
        <f t="shared" si="117"/>
        <v>3CI6</v>
      </c>
      <c r="K548" s="48">
        <v>135</v>
      </c>
      <c r="L548" s="48">
        <v>27</v>
      </c>
      <c r="M548" s="9" t="s">
        <v>20</v>
      </c>
      <c r="N548" s="9"/>
      <c r="O548" s="9"/>
      <c r="P548" s="9" t="s">
        <v>1294</v>
      </c>
      <c r="Q548" s="9"/>
      <c r="R548" s="9"/>
      <c r="S548" s="9" t="s">
        <v>1295</v>
      </c>
      <c r="T548" s="9" t="s">
        <v>1296</v>
      </c>
      <c r="U548" s="9" t="s">
        <v>1297</v>
      </c>
      <c r="V548" s="30" t="s">
        <v>4051</v>
      </c>
      <c r="W548" s="9"/>
      <c r="X548" s="48"/>
      <c r="Y548" s="9">
        <v>1</v>
      </c>
      <c r="Z548" s="48">
        <f>INDEX(table1,MATCH($K548,'Tham chiếu'!$A$3:$A$13,1),MATCH(DS!$L548,'Tham chiếu'!$B$2:$M$2,1))</f>
        <v>58</v>
      </c>
      <c r="AA548" s="9"/>
      <c r="AB548" s="50"/>
      <c r="AC548" s="9">
        <v>1</v>
      </c>
      <c r="AD548" s="73" t="str">
        <f>INDEX(table4,MATCH($K548,'Tham chiếu'!$A$41:$A$49,1),MATCH(DS!$L548,'Tham chiếu'!$B$40:$T$40,1))</f>
        <v>3A</v>
      </c>
      <c r="AE548" s="9"/>
      <c r="AF548" s="74"/>
      <c r="AG548" s="9"/>
      <c r="AH548" s="48"/>
      <c r="AI548" s="9"/>
      <c r="AJ548" s="48"/>
      <c r="AK548" s="9"/>
      <c r="AL548" s="48"/>
      <c r="AM548" s="9"/>
      <c r="AN548" s="50"/>
      <c r="AO548" s="9">
        <v>1</v>
      </c>
      <c r="AP548" s="48" t="str">
        <f>INDEX(table3,MATCH($K548,'Tham chiếu'!$A$29:$A$37,1),MATCH(DS!$L548,'Tham chiếu'!$B$28:$T$28,1))</f>
        <v>3A</v>
      </c>
      <c r="AQ548" s="48"/>
      <c r="AR548" s="77"/>
      <c r="AS548" s="9"/>
      <c r="AT548" s="48"/>
      <c r="AU548" s="57">
        <f t="shared" si="114"/>
        <v>503000</v>
      </c>
      <c r="AV548" s="58">
        <v>1110000</v>
      </c>
      <c r="AW548" s="59" t="b">
        <f t="shared" si="108"/>
        <v>0</v>
      </c>
      <c r="AX548" s="1"/>
      <c r="AY548" s="1"/>
      <c r="AZ548" s="1"/>
      <c r="BA548" s="1"/>
      <c r="BB548" s="1"/>
      <c r="BC548" s="1"/>
    </row>
    <row r="549" spans="1:55" ht="27.6" customHeight="1" x14ac:dyDescent="0.25">
      <c r="A549" s="3">
        <v>544</v>
      </c>
      <c r="B549" s="9" t="s">
        <v>16</v>
      </c>
      <c r="C549" s="9" t="s">
        <v>2344</v>
      </c>
      <c r="D549" s="9" t="s">
        <v>917</v>
      </c>
      <c r="E549" s="9" t="str">
        <f t="shared" si="115"/>
        <v>Hoàng Minh Nhật</v>
      </c>
      <c r="F549" s="9" t="b">
        <f t="shared" si="116"/>
        <v>0</v>
      </c>
      <c r="G549" s="9" t="s">
        <v>2517</v>
      </c>
      <c r="H549" s="9" t="str">
        <f t="shared" si="118"/>
        <v>2015</v>
      </c>
      <c r="I549" s="9" t="s">
        <v>18</v>
      </c>
      <c r="J549" s="9" t="str">
        <f t="shared" si="117"/>
        <v>3CI6</v>
      </c>
      <c r="K549" s="9">
        <v>130</v>
      </c>
      <c r="L549" s="9">
        <v>22</v>
      </c>
      <c r="M549" s="9" t="s">
        <v>20</v>
      </c>
      <c r="N549" s="9"/>
      <c r="O549" s="9"/>
      <c r="P549" s="9" t="s">
        <v>1294</v>
      </c>
      <c r="Q549" s="9"/>
      <c r="R549" s="9"/>
      <c r="S549" s="9" t="s">
        <v>3034</v>
      </c>
      <c r="T549" s="9" t="s">
        <v>3035</v>
      </c>
      <c r="U549" s="9" t="s">
        <v>3036</v>
      </c>
      <c r="V549" s="30" t="s">
        <v>4052</v>
      </c>
      <c r="W549" s="48">
        <v>1</v>
      </c>
      <c r="X549" s="48">
        <f>INDEX(table1,MATCH($K549,'Tham chiếu'!$A$3:$A$13,1),MATCH(DS!$L549,'Tham chiếu'!$B$2:$M$2,1))</f>
        <v>55</v>
      </c>
      <c r="Y549" s="49"/>
      <c r="Z549" s="48"/>
      <c r="AA549" s="50">
        <v>1</v>
      </c>
      <c r="AB549" s="50" t="str">
        <f>INDEX(table2,MATCH($K549,'Tham chiếu'!$A$17:$A$25,1),MATCH(DS!$L549,'Tham chiếu'!$B$16:$S$16,1))</f>
        <v>2B</v>
      </c>
      <c r="AC549" s="53"/>
      <c r="AD549" s="73">
        <f>INDEX(table4,MATCH($K549,'Tham chiếu'!$A$41:$A$49,1),MATCH(DS!$L549,'Tham chiếu'!$B$40:$T$40,1))</f>
        <v>4</v>
      </c>
      <c r="AE549" s="54"/>
      <c r="AF549" s="74"/>
      <c r="AG549" s="48">
        <v>1</v>
      </c>
      <c r="AH549" s="48">
        <f>INDEX(table5,MATCH($K549,'Tham chiếu'!$A$53:$A$61,1),MATCH(DS!$L549,'Tham chiếu'!$B$52:$T$52,1))</f>
        <v>4</v>
      </c>
      <c r="AI549" s="49"/>
      <c r="AJ549" s="48">
        <f>INDEX(table5,MATCH($K549,'Tham chiếu'!$A$53:$A$61,1),MATCH(DS!$L549,'Tham chiếu'!$B$52:$T$52,1))</f>
        <v>4</v>
      </c>
      <c r="AK549" s="53"/>
      <c r="AL549" s="48">
        <f>INDEX(table5,MATCH($K549,'Tham chiếu'!$A$53:$A$61,1),MATCH(DS!$L549,'Tham chiếu'!$B$52:$T$52,1))</f>
        <v>4</v>
      </c>
      <c r="AM549" s="50"/>
      <c r="AN549" s="50" t="str">
        <f>INDEX(table2,MATCH($K549,'Tham chiếu'!$A$17:$A$25,1),MATCH(DS!$L549,'Tham chiếu'!$B$16:$S$16,1))</f>
        <v>2B</v>
      </c>
      <c r="AO549" s="54">
        <v>1</v>
      </c>
      <c r="AP549" s="48">
        <f>INDEX(table3,MATCH($K549,'Tham chiếu'!$A$29:$A$37,1),MATCH(DS!$L549,'Tham chiếu'!$B$28:$T$28,1))</f>
        <v>3</v>
      </c>
      <c r="AQ549" s="48"/>
      <c r="AR549" s="77">
        <f>INDEX(table7,MATCH($K549,'Tham chiếu'!$A$78:$A$87,1),MATCH(DS!$L549,'Tham chiếu'!$B$77:$T$77,1))</f>
        <v>2</v>
      </c>
      <c r="AS549" s="49"/>
      <c r="AT549" s="48"/>
      <c r="AU549" s="57">
        <f t="shared" si="114"/>
        <v>793000</v>
      </c>
      <c r="AV549" s="58">
        <v>1452000</v>
      </c>
      <c r="AW549" s="59" t="b">
        <f t="shared" si="108"/>
        <v>0</v>
      </c>
      <c r="AX549" s="1"/>
      <c r="AY549" s="1"/>
      <c r="AZ549" s="1"/>
      <c r="BA549" s="1"/>
      <c r="BB549" s="1"/>
      <c r="BC549" s="1"/>
    </row>
    <row r="550" spans="1:55" ht="27.6" customHeight="1" x14ac:dyDescent="0.25">
      <c r="A550" s="3">
        <v>545</v>
      </c>
      <c r="B550" s="9" t="s">
        <v>16</v>
      </c>
      <c r="C550" s="9" t="s">
        <v>2182</v>
      </c>
      <c r="D550" s="9" t="s">
        <v>295</v>
      </c>
      <c r="E550" s="9" t="str">
        <f t="shared" si="115"/>
        <v>Nguyễn Đại Duy Sơn</v>
      </c>
      <c r="F550" s="9" t="b">
        <f t="shared" si="116"/>
        <v>0</v>
      </c>
      <c r="G550" s="9" t="s">
        <v>2183</v>
      </c>
      <c r="H550" s="9" t="str">
        <f t="shared" si="118"/>
        <v>2015</v>
      </c>
      <c r="I550" s="9" t="s">
        <v>18</v>
      </c>
      <c r="J550" s="9" t="str">
        <f t="shared" si="117"/>
        <v>3CI6</v>
      </c>
      <c r="K550" s="48">
        <v>135</v>
      </c>
      <c r="L550" s="48">
        <v>32</v>
      </c>
      <c r="M550" s="9" t="s">
        <v>20</v>
      </c>
      <c r="N550" s="9"/>
      <c r="O550" s="9"/>
      <c r="P550" s="9" t="s">
        <v>1294</v>
      </c>
      <c r="Q550" s="9"/>
      <c r="R550" s="9"/>
      <c r="S550" s="9" t="s">
        <v>2184</v>
      </c>
      <c r="T550" s="9" t="s">
        <v>2185</v>
      </c>
      <c r="U550" s="9" t="s">
        <v>2186</v>
      </c>
      <c r="V550" s="30" t="s">
        <v>4053</v>
      </c>
      <c r="W550" s="9">
        <v>1</v>
      </c>
      <c r="X550" s="48">
        <f>INDEX(table1,MATCH($K55,'Tham chiếu'!$A$3:$A$13,1),MATCH(DS!$L55,'Tham chiếu'!$B$2:$M$2,1))</f>
        <v>55</v>
      </c>
      <c r="Y550" s="9">
        <v>1</v>
      </c>
      <c r="Z550" s="48">
        <f>INDEX(table1,MATCH($K550,'Tham chiếu'!$A$3:$A$13,1),MATCH(DS!$L550,'Tham chiếu'!$B$2:$M$2,1))</f>
        <v>58</v>
      </c>
      <c r="AA550" s="9"/>
      <c r="AB550" s="50"/>
      <c r="AC550" s="9"/>
      <c r="AD550" s="73"/>
      <c r="AE550" s="9">
        <v>1</v>
      </c>
      <c r="AF550" s="74" t="str">
        <f>INDEX(table3,MATCH($K550,'Tham chiếu'!$A$29:$A$37,1),MATCH(DS!$L550,'Tham chiếu'!$B$28:$T$28,1))</f>
        <v>4A</v>
      </c>
      <c r="AG550" s="9"/>
      <c r="AH550" s="48"/>
      <c r="AI550" s="9">
        <v>1</v>
      </c>
      <c r="AJ550" s="48">
        <f>INDEX(table5,MATCH($K550,'Tham chiếu'!$A$53:$A$61,1),MATCH(DS!$L550,'Tham chiếu'!$B$52:$T$52,1))</f>
        <v>4</v>
      </c>
      <c r="AK550" s="9">
        <v>1</v>
      </c>
      <c r="AL550" s="48">
        <f>INDEX(table5,MATCH($K550,'Tham chiếu'!$A$53:$A$61,1),MATCH(DS!$L550,'Tham chiếu'!$B$52:$T$52,1))</f>
        <v>4</v>
      </c>
      <c r="AM550" s="9"/>
      <c r="AN550" s="50"/>
      <c r="AO550" s="9">
        <v>2</v>
      </c>
      <c r="AP550" s="48" t="str">
        <f>INDEX(table3,MATCH($K550,'Tham chiếu'!$A$29:$A$37,1),MATCH(DS!$L550,'Tham chiếu'!$B$28:$T$28,1))</f>
        <v>4A</v>
      </c>
      <c r="AQ550" s="48"/>
      <c r="AR550" s="77"/>
      <c r="AS550" s="9">
        <v>1</v>
      </c>
      <c r="AT550" s="48">
        <f>INDEX(table6,MATCH($K550,'Tham chiếu'!$A$65:$A$74,1),MATCH(DS!$L550,'Tham chiếu'!$B$64:$T$64,1))</f>
        <v>4</v>
      </c>
      <c r="AU550" s="57">
        <f t="shared" si="114"/>
        <v>1549000</v>
      </c>
      <c r="AV550" s="58">
        <v>3504000</v>
      </c>
      <c r="AW550" s="59" t="b">
        <f t="shared" si="108"/>
        <v>0</v>
      </c>
      <c r="AX550" s="1"/>
      <c r="AY550" s="1"/>
      <c r="AZ550" s="1"/>
      <c r="BA550" s="1"/>
      <c r="BB550" s="1"/>
      <c r="BC550" s="1"/>
    </row>
    <row r="551" spans="1:55" ht="27.6" customHeight="1" x14ac:dyDescent="0.25">
      <c r="A551" s="3">
        <v>546</v>
      </c>
      <c r="B551" s="9" t="s">
        <v>16</v>
      </c>
      <c r="C551" s="9" t="s">
        <v>1314</v>
      </c>
      <c r="D551" s="9" t="s">
        <v>1315</v>
      </c>
      <c r="E551" s="9" t="str">
        <f t="shared" si="115"/>
        <v>Nguyễn Thiện Thanh</v>
      </c>
      <c r="F551" s="9" t="b">
        <f t="shared" si="116"/>
        <v>0</v>
      </c>
      <c r="G551" s="9" t="s">
        <v>1316</v>
      </c>
      <c r="H551" s="9" t="str">
        <f t="shared" si="118"/>
        <v>2015</v>
      </c>
      <c r="I551" s="9" t="s">
        <v>44</v>
      </c>
      <c r="J551" s="9" t="str">
        <f t="shared" si="117"/>
        <v>3CI6</v>
      </c>
      <c r="K551" s="48">
        <v>130</v>
      </c>
      <c r="L551" s="48">
        <v>35</v>
      </c>
      <c r="M551" s="9" t="s">
        <v>20</v>
      </c>
      <c r="N551" s="9"/>
      <c r="O551" s="9"/>
      <c r="P551" s="9" t="s">
        <v>1294</v>
      </c>
      <c r="Q551" s="9"/>
      <c r="R551" s="9"/>
      <c r="S551" s="9" t="s">
        <v>1317</v>
      </c>
      <c r="T551" s="9" t="s">
        <v>1318</v>
      </c>
      <c r="U551" s="9" t="s">
        <v>1319</v>
      </c>
      <c r="V551" s="30" t="s">
        <v>4054</v>
      </c>
      <c r="W551" s="9">
        <v>1</v>
      </c>
      <c r="X551" s="48">
        <f>INDEX(table1,MATCH($K551,'Tham chiếu'!$A$3:$A$13,1),MATCH(DS!$L551,'Tham chiếu'!$B$2:$M$2,1))</f>
        <v>60</v>
      </c>
      <c r="Y551" s="9">
        <v>1</v>
      </c>
      <c r="Z551" s="48">
        <f>INDEX(table1,MATCH($K551,'Tham chiếu'!$A$3:$A$13,1),MATCH(DS!$L551,'Tham chiếu'!$B$2:$M$2,1))</f>
        <v>60</v>
      </c>
      <c r="AA551" s="9"/>
      <c r="AB551" s="50"/>
      <c r="AC551" s="9">
        <v>2</v>
      </c>
      <c r="AD551" s="73" t="str">
        <f>INDEX(table4,MATCH($K551,'Tham chiếu'!$A$41:$A$49,1),MATCH(DS!$L551,'Tham chiếu'!$B$40:$T$40,1))</f>
        <v>4B</v>
      </c>
      <c r="AE551" s="9"/>
      <c r="AF551" s="74"/>
      <c r="AG551" s="9">
        <v>1</v>
      </c>
      <c r="AH551" s="48">
        <f>INDEX(table5,MATCH($K551,'Tham chiếu'!$A$53:$A$61,1),MATCH(DS!$L551,'Tham chiếu'!$B$52:$T$52,1))</f>
        <v>5</v>
      </c>
      <c r="AI551" s="9">
        <v>2</v>
      </c>
      <c r="AJ551" s="48">
        <f>INDEX(table5,MATCH($K551,'Tham chiếu'!$A$53:$A$61,1),MATCH(DS!$L551,'Tham chiếu'!$B$52:$T$52,1))</f>
        <v>5</v>
      </c>
      <c r="AK551" s="9">
        <v>1</v>
      </c>
      <c r="AL551" s="48">
        <f>INDEX(table5,MATCH($K551,'Tham chiếu'!$A$53:$A$61,1),MATCH(DS!$L551,'Tham chiếu'!$B$52:$T$52,1))</f>
        <v>5</v>
      </c>
      <c r="AM551" s="9"/>
      <c r="AN551" s="50"/>
      <c r="AO551" s="9">
        <v>1</v>
      </c>
      <c r="AP551" s="48" t="str">
        <f>INDEX(table3,MATCH($K551,'Tham chiếu'!$A$29:$A$37,1),MATCH(DS!$L551,'Tham chiếu'!$B$28:$T$28,1))</f>
        <v>4A</v>
      </c>
      <c r="AQ551" s="48"/>
      <c r="AR551" s="77"/>
      <c r="AS551" s="9"/>
      <c r="AT551" s="48"/>
      <c r="AU551" s="57">
        <f t="shared" si="114"/>
        <v>1589000</v>
      </c>
      <c r="AV551" s="58">
        <v>1401000</v>
      </c>
      <c r="AW551" s="59" t="b">
        <f t="shared" si="108"/>
        <v>0</v>
      </c>
      <c r="AX551" s="1"/>
      <c r="AY551" s="1"/>
      <c r="AZ551" s="1"/>
      <c r="BA551" s="1"/>
      <c r="BB551" s="1"/>
      <c r="BC551" s="1"/>
    </row>
    <row r="552" spans="1:55" ht="27.6" customHeight="1" x14ac:dyDescent="0.25">
      <c r="A552" s="3">
        <v>547</v>
      </c>
      <c r="B552" s="9" t="s">
        <v>16</v>
      </c>
      <c r="C552" s="9" t="s">
        <v>986</v>
      </c>
      <c r="D552" s="9" t="s">
        <v>987</v>
      </c>
      <c r="E552" s="9" t="str">
        <f t="shared" si="115"/>
        <v>Nguyễn Hoàng Tùng Thiện</v>
      </c>
      <c r="F552" s="9" t="b">
        <f t="shared" si="116"/>
        <v>0</v>
      </c>
      <c r="G552" s="9" t="s">
        <v>988</v>
      </c>
      <c r="H552" s="9" t="str">
        <f t="shared" si="118"/>
        <v>2015</v>
      </c>
      <c r="I552" s="9" t="s">
        <v>18</v>
      </c>
      <c r="J552" s="9" t="str">
        <f t="shared" si="117"/>
        <v>3CI6</v>
      </c>
      <c r="K552" s="48">
        <v>130</v>
      </c>
      <c r="L552" s="48">
        <v>40</v>
      </c>
      <c r="M552" s="9" t="s">
        <v>20</v>
      </c>
      <c r="N552" s="9"/>
      <c r="O552" s="9"/>
      <c r="P552" s="9" t="s">
        <v>1294</v>
      </c>
      <c r="Q552" s="9"/>
      <c r="R552" s="9"/>
      <c r="S552" s="9" t="s">
        <v>989</v>
      </c>
      <c r="T552" s="9" t="s">
        <v>990</v>
      </c>
      <c r="U552" s="9" t="s">
        <v>991</v>
      </c>
      <c r="V552" s="30" t="s">
        <v>3782</v>
      </c>
      <c r="W552" s="9">
        <v>2</v>
      </c>
      <c r="X552" s="48">
        <f>INDEX(table1,MATCH($K552,'Tham chiếu'!$A$3:$A$13,1),MATCH(DS!$L552,'Tham chiếu'!$B$2:$M$2,1))</f>
        <v>62</v>
      </c>
      <c r="Y552" s="9">
        <v>2</v>
      </c>
      <c r="Z552" s="48">
        <f>INDEX(table1,MATCH($K552,'Tham chiếu'!$A$3:$A$13,1),MATCH(DS!$L552,'Tham chiếu'!$B$2:$M$2,1))</f>
        <v>62</v>
      </c>
      <c r="AA552" s="9">
        <v>2</v>
      </c>
      <c r="AB552" s="50" t="str">
        <f>INDEX(table2,MATCH($K552,'Tham chiếu'!$A$17:$A$25,1),MATCH(DS!$L552,'Tham chiếu'!$B$16:$S$16,1))</f>
        <v>4C</v>
      </c>
      <c r="AC552" s="9"/>
      <c r="AD552" s="73" t="str">
        <f>INDEX(table4,MATCH($K552,'Tham chiếu'!$A$41:$A$49,1),MATCH(DS!$L552,'Tham chiếu'!$B$40:$T$40,1))</f>
        <v>4C</v>
      </c>
      <c r="AE552" s="9">
        <v>2</v>
      </c>
      <c r="AF552" s="74" t="str">
        <f>INDEX(table3,MATCH($K552,'Tham chiếu'!$A$29:$A$37,1),MATCH(DS!$L552,'Tham chiếu'!$B$28:$T$28,1))</f>
        <v>4C</v>
      </c>
      <c r="AG552" s="9">
        <v>1</v>
      </c>
      <c r="AH552" s="48">
        <f>INDEX(table5,MATCH($K552,'Tham chiếu'!$A$53:$A$61,1),MATCH(DS!$L552,'Tham chiếu'!$B$52:$T$52,1))</f>
        <v>5</v>
      </c>
      <c r="AI552" s="9">
        <v>1</v>
      </c>
      <c r="AJ552" s="48">
        <f>INDEX(table5,MATCH($K552,'Tham chiếu'!$A$53:$A$61,1),MATCH(DS!$L552,'Tham chiếu'!$B$52:$T$52,1))</f>
        <v>5</v>
      </c>
      <c r="AK552" s="9">
        <v>1</v>
      </c>
      <c r="AL552" s="48">
        <f>INDEX(table5,MATCH($K552,'Tham chiếu'!$A$53:$A$61,1),MATCH(DS!$L552,'Tham chiếu'!$B$52:$T$52,1))</f>
        <v>5</v>
      </c>
      <c r="AM552" s="9">
        <v>1</v>
      </c>
      <c r="AN552" s="50" t="str">
        <f>INDEX(table2,MATCH($K552,'Tham chiếu'!$A$17:$A$25,1),MATCH(DS!$L552,'Tham chiếu'!$B$16:$S$16,1))</f>
        <v>4C</v>
      </c>
      <c r="AO552" s="9">
        <v>1</v>
      </c>
      <c r="AP552" s="48" t="str">
        <f>INDEX(table3,MATCH($K552,'Tham chiếu'!$A$29:$A$37,1),MATCH(DS!$L552,'Tham chiếu'!$B$28:$T$28,1))</f>
        <v>4C</v>
      </c>
      <c r="AQ552" s="48">
        <v>1</v>
      </c>
      <c r="AR552" s="77">
        <f>INDEX(table7,MATCH($K552,'Tham chiếu'!$A$78:$A$87,1),MATCH(DS!$L552,'Tham chiếu'!$B$77:$T$77,1))</f>
        <v>4</v>
      </c>
      <c r="AS552" s="9"/>
      <c r="AT552" s="48"/>
      <c r="AU552" s="57">
        <f t="shared" si="114"/>
        <v>2875000</v>
      </c>
      <c r="AV552" s="58">
        <v>1058000</v>
      </c>
      <c r="AW552" s="59" t="b">
        <f t="shared" si="108"/>
        <v>0</v>
      </c>
      <c r="AX552" s="1"/>
      <c r="AY552" s="1"/>
      <c r="AZ552" s="1"/>
      <c r="BA552" s="1"/>
      <c r="BB552" s="1"/>
      <c r="BC552" s="1"/>
    </row>
    <row r="553" spans="1:55" ht="27.6" customHeight="1" x14ac:dyDescent="0.25">
      <c r="A553" s="3">
        <v>548</v>
      </c>
      <c r="B553" s="56" t="s">
        <v>16</v>
      </c>
      <c r="C553" s="9" t="s">
        <v>4925</v>
      </c>
      <c r="D553" s="9" t="s">
        <v>4926</v>
      </c>
      <c r="E553" s="9" t="str">
        <f t="shared" si="115"/>
        <v>Nguyễn Dương Minh Trà</v>
      </c>
      <c r="F553" s="9" t="b">
        <f t="shared" si="116"/>
        <v>0</v>
      </c>
      <c r="G553" s="9" t="s">
        <v>2516</v>
      </c>
      <c r="H553" s="9" t="str">
        <f t="shared" si="118"/>
        <v>2015</v>
      </c>
      <c r="I553" s="9" t="s">
        <v>44</v>
      </c>
      <c r="J553" s="9" t="str">
        <f t="shared" si="117"/>
        <v>3CI6</v>
      </c>
      <c r="K553" s="9">
        <v>139.5</v>
      </c>
      <c r="L553" s="9">
        <v>37.5</v>
      </c>
      <c r="M553" s="9" t="s">
        <v>20</v>
      </c>
      <c r="N553" s="9"/>
      <c r="O553" s="9"/>
      <c r="P553" s="9" t="s">
        <v>1294</v>
      </c>
      <c r="Q553" s="9"/>
      <c r="R553" s="9"/>
      <c r="S553" s="9" t="s">
        <v>3031</v>
      </c>
      <c r="T553" s="9" t="s">
        <v>3032</v>
      </c>
      <c r="U553" s="9" t="s">
        <v>3033</v>
      </c>
      <c r="V553" s="30" t="s">
        <v>4050</v>
      </c>
      <c r="W553" s="48">
        <v>1</v>
      </c>
      <c r="X553" s="48">
        <f>INDEX(table1,MATCH($K553,'Tham chiếu'!$A$3:$A$13,1),MATCH(DS!$L553,'Tham chiếu'!$B$2:$M$2,1))</f>
        <v>60</v>
      </c>
      <c r="Y553" s="49">
        <v>1</v>
      </c>
      <c r="Z553" s="48">
        <f>INDEX(table1,MATCH($K553,'Tham chiếu'!$A$3:$A$13,1),MATCH(DS!$L553,'Tham chiếu'!$B$2:$M$2,1))</f>
        <v>60</v>
      </c>
      <c r="AA553" s="50">
        <v>1</v>
      </c>
      <c r="AB553" s="50" t="str">
        <f>INDEX(table2,MATCH($K553,'Tham chiếu'!$A$17:$A$25,1),MATCH(DS!$L553,'Tham chiếu'!$B$16:$S$16,1))</f>
        <v>4B</v>
      </c>
      <c r="AC553" s="53">
        <v>1</v>
      </c>
      <c r="AD553" s="73" t="str">
        <f>INDEX(table4,MATCH($K553,'Tham chiếu'!$A$41:$A$49,1),MATCH(DS!$L553,'Tham chiếu'!$B$40:$T$40,1))</f>
        <v>4B</v>
      </c>
      <c r="AE553" s="54"/>
      <c r="AF553" s="74"/>
      <c r="AG553" s="48">
        <v>1</v>
      </c>
      <c r="AH553" s="48">
        <f>INDEX(table5,MATCH($K553,'Tham chiếu'!$A$53:$A$61,1),MATCH(DS!$L553,'Tham chiếu'!$B$52:$T$52,1))</f>
        <v>5</v>
      </c>
      <c r="AI553" s="49">
        <v>1</v>
      </c>
      <c r="AJ553" s="48">
        <f>INDEX(table5,MATCH($K553,'Tham chiếu'!$A$53:$A$61,1),MATCH(DS!$L553,'Tham chiếu'!$B$52:$T$52,1))</f>
        <v>5</v>
      </c>
      <c r="AK553" s="53">
        <v>1</v>
      </c>
      <c r="AL553" s="48">
        <f>INDEX(table5,MATCH($K553,'Tham chiếu'!$A$53:$A$61,1),MATCH(DS!$L553,'Tham chiếu'!$B$52:$T$52,1))</f>
        <v>5</v>
      </c>
      <c r="AM553" s="50">
        <v>1</v>
      </c>
      <c r="AN553" s="50" t="str">
        <f>INDEX(table2,MATCH($K553,'Tham chiếu'!$A$17:$A$25,1),MATCH(DS!$L553,'Tham chiếu'!$B$16:$S$16,1))</f>
        <v>4B</v>
      </c>
      <c r="AO553" s="54">
        <v>1</v>
      </c>
      <c r="AP553" s="48" t="str">
        <f>INDEX(table3,MATCH($K553,'Tham chiếu'!$A$29:$A$37,1),MATCH(DS!$L553,'Tham chiếu'!$B$28:$T$28,1))</f>
        <v>4A</v>
      </c>
      <c r="AQ553" s="48">
        <v>1</v>
      </c>
      <c r="AR553" s="77">
        <f>INDEX(table7,MATCH($K553,'Tham chiếu'!$A$78:$A$87,1),MATCH(DS!$L553,'Tham chiếu'!$B$77:$T$77,1))</f>
        <v>3</v>
      </c>
      <c r="AS553" s="49">
        <v>1</v>
      </c>
      <c r="AT553" s="48">
        <f>INDEX(table6,MATCH($K553,'Tham chiếu'!$A$65:$A$74,1),MATCH(DS!$L553,'Tham chiếu'!$B$64:$T$64,1))</f>
        <v>4</v>
      </c>
      <c r="AU553" s="57">
        <f t="shared" si="114"/>
        <v>2320000</v>
      </c>
      <c r="AV553" s="58">
        <v>2118000</v>
      </c>
      <c r="AW553" s="59" t="b">
        <f t="shared" si="108"/>
        <v>0</v>
      </c>
      <c r="AX553" s="1"/>
      <c r="AY553" s="1"/>
      <c r="AZ553" s="1"/>
      <c r="BA553" s="1"/>
      <c r="BB553" s="1"/>
      <c r="BC553" s="1"/>
    </row>
    <row r="554" spans="1:55" ht="27.6" customHeight="1" x14ac:dyDescent="0.25">
      <c r="A554" s="3">
        <v>549</v>
      </c>
      <c r="B554" s="9" t="s">
        <v>4636</v>
      </c>
      <c r="C554" s="9" t="s">
        <v>4905</v>
      </c>
      <c r="D554" s="9" t="s">
        <v>2111</v>
      </c>
      <c r="E554" s="9" t="s">
        <v>4906</v>
      </c>
      <c r="F554" s="9"/>
      <c r="G554" s="9" t="s">
        <v>4907</v>
      </c>
      <c r="H554" s="9" t="s">
        <v>4623</v>
      </c>
      <c r="I554" s="9" t="s">
        <v>44</v>
      </c>
      <c r="J554" s="9" t="s">
        <v>1294</v>
      </c>
      <c r="K554" s="9">
        <v>130</v>
      </c>
      <c r="L554" s="9">
        <v>23</v>
      </c>
      <c r="M554" s="9" t="s">
        <v>20</v>
      </c>
      <c r="N554" s="9"/>
      <c r="O554" s="9"/>
      <c r="P554" s="9" t="s">
        <v>1294</v>
      </c>
      <c r="Q554" s="9"/>
      <c r="R554" s="9"/>
      <c r="S554" s="9" t="s">
        <v>4908</v>
      </c>
      <c r="T554" s="9" t="s">
        <v>4909</v>
      </c>
      <c r="U554" s="9" t="s">
        <v>4910</v>
      </c>
      <c r="V554" s="61" t="s">
        <v>4911</v>
      </c>
      <c r="W554" s="9">
        <v>1</v>
      </c>
      <c r="X554" s="48">
        <f>INDEX(table1,MATCH($K554,'Tham chiếu'!$A$3:$A$13,1),MATCH(DS!$L554,'Tham chiếu'!$B$2:$M$2,1))</f>
        <v>55</v>
      </c>
      <c r="Y554" s="9">
        <v>1</v>
      </c>
      <c r="Z554" s="48">
        <f>INDEX(table1,MATCH($K554,'Tham chiếu'!$A$3:$A$13,1),MATCH(DS!$L554,'Tham chiếu'!$B$2:$M$2,1))</f>
        <v>55</v>
      </c>
      <c r="AA554" s="9">
        <v>1</v>
      </c>
      <c r="AB554" s="50" t="str">
        <f>INDEX(table2,MATCH($K554,'Tham chiếu'!$A$17:$A$25,1),MATCH(DS!$L554,'Tham chiếu'!$B$16:$S$16,1))</f>
        <v>2B</v>
      </c>
      <c r="AC554" s="9"/>
      <c r="AD554" s="73">
        <f>INDEX(table4,MATCH($K554,'Tham chiếu'!$A$41:$A$49,1),MATCH(DS!$L554,'Tham chiếu'!$B$40:$T$40,1))</f>
        <v>4</v>
      </c>
      <c r="AE554" s="9"/>
      <c r="AF554" s="74">
        <f>INDEX(table3,MATCH($K554,'Tham chiếu'!$A$29:$A$37,1),MATCH(DS!$L554,'Tham chiếu'!$B$28:$T$28,1))</f>
        <v>3</v>
      </c>
      <c r="AG554" s="9"/>
      <c r="AH554" s="48">
        <f>INDEX(table5,MATCH($K554,'Tham chiếu'!$A$53:$A$61,1),MATCH(DS!$L554,'Tham chiếu'!$B$52:$T$52,1))</f>
        <v>4</v>
      </c>
      <c r="AI554" s="9">
        <v>1</v>
      </c>
      <c r="AJ554" s="48">
        <f>INDEX(table5,MATCH($K554,'Tham chiếu'!$A$53:$A$61,1),MATCH(DS!$L554,'Tham chiếu'!$B$52:$T$52,1))</f>
        <v>4</v>
      </c>
      <c r="AK554" s="9"/>
      <c r="AL554" s="48">
        <f>INDEX(table5,MATCH($K554,'Tham chiếu'!$A$53:$A$61,1),MATCH(DS!$L554,'Tham chiếu'!$B$52:$T$52,1))</f>
        <v>4</v>
      </c>
      <c r="AM554" s="9"/>
      <c r="AN554" s="50" t="str">
        <f>INDEX(table2,MATCH($K554,'Tham chiếu'!$A$17:$A$25,1),MATCH(DS!$L554,'Tham chiếu'!$B$16:$S$16,1))</f>
        <v>2B</v>
      </c>
      <c r="AO554" s="9">
        <v>1</v>
      </c>
      <c r="AP554" s="48">
        <f>INDEX(table3,MATCH($K554,'Tham chiếu'!$A$29:$A$37,1),MATCH(DS!$L554,'Tham chiếu'!$B$28:$T$28,1))</f>
        <v>3</v>
      </c>
      <c r="AQ554" s="9"/>
      <c r="AR554" s="77">
        <f>INDEX(table7,MATCH($K554,'Tham chiếu'!$A$78:$A$87,1),MATCH(DS!$L554,'Tham chiếu'!$B$77:$T$77,1))</f>
        <v>2</v>
      </c>
      <c r="AS554" s="9"/>
      <c r="AT554" s="48">
        <f>INDEX(table6,MATCH($K554,'Tham chiếu'!$A$65:$A$74,1),MATCH(DS!$L554,'Tham chiếu'!$B$64:$T$64,1))</f>
        <v>3</v>
      </c>
      <c r="AU554" s="57">
        <f t="shared" si="114"/>
        <v>982000</v>
      </c>
      <c r="AV554" s="58">
        <v>1124000</v>
      </c>
      <c r="AW554" s="59" t="b">
        <f t="shared" si="108"/>
        <v>0</v>
      </c>
      <c r="AX554" s="1"/>
      <c r="AY554" s="1"/>
      <c r="AZ554" s="1"/>
      <c r="BA554" s="1"/>
      <c r="BB554" s="1"/>
      <c r="BC554" s="1"/>
    </row>
    <row r="555" spans="1:55" ht="27.6" customHeight="1" x14ac:dyDescent="0.25">
      <c r="A555" s="3">
        <v>550</v>
      </c>
      <c r="B555" s="9" t="s">
        <v>16</v>
      </c>
      <c r="C555" s="9" t="s">
        <v>2207</v>
      </c>
      <c r="D555" s="9" t="s">
        <v>2208</v>
      </c>
      <c r="E555" s="9" t="str">
        <f>C555&amp;" "&amp;D555</f>
        <v>TRẦN ĐỨC VINH</v>
      </c>
      <c r="F555" s="9" t="b">
        <f>E555=E556</f>
        <v>0</v>
      </c>
      <c r="G555" s="9" t="s">
        <v>2209</v>
      </c>
      <c r="H555" s="9" t="str">
        <f>RIGHT(G555,4)</f>
        <v>2015</v>
      </c>
      <c r="I555" s="9" t="s">
        <v>18</v>
      </c>
      <c r="J555" s="9" t="str">
        <f>N555&amp;O555&amp;P555&amp;Q555&amp;R555</f>
        <v>3CI6</v>
      </c>
      <c r="K555" s="48">
        <v>145</v>
      </c>
      <c r="L555" s="48">
        <v>45</v>
      </c>
      <c r="M555" s="9" t="s">
        <v>20</v>
      </c>
      <c r="N555" s="9"/>
      <c r="O555" s="9"/>
      <c r="P555" s="9" t="s">
        <v>1294</v>
      </c>
      <c r="Q555" s="9"/>
      <c r="R555" s="9"/>
      <c r="S555" s="9" t="s">
        <v>2210</v>
      </c>
      <c r="T555" s="9" t="s">
        <v>2211</v>
      </c>
      <c r="U555" s="9" t="s">
        <v>2212</v>
      </c>
      <c r="V555" s="30" t="s">
        <v>3731</v>
      </c>
      <c r="W555" s="9">
        <v>1</v>
      </c>
      <c r="X555" s="48">
        <f>INDEX(table1,MATCH($K555,'Tham chiếu'!$A$3:$A$13,1),MATCH(DS!$L555,'Tham chiếu'!$B$2:$M$2,1))</f>
        <v>62</v>
      </c>
      <c r="Y555" s="9">
        <v>1</v>
      </c>
      <c r="Z555" s="48">
        <f>INDEX(table1,MATCH($K555,'Tham chiếu'!$A$3:$A$13,1),MATCH(DS!$L555,'Tham chiếu'!$B$2:$M$2,1))</f>
        <v>62</v>
      </c>
      <c r="AA555" s="9">
        <v>1</v>
      </c>
      <c r="AB555" s="50" t="str">
        <f>INDEX(table2,MATCH($K555,'Tham chiếu'!$A$17:$A$25,1),MATCH(DS!$L555,'Tham chiếu'!$B$16:$S$16,1))</f>
        <v>5C</v>
      </c>
      <c r="AC555" s="9"/>
      <c r="AD555" s="73" t="str">
        <f>INDEX(table4,MATCH($K555,'Tham chiếu'!$A$41:$A$49,1),MATCH(DS!$L555,'Tham chiếu'!$B$40:$T$40,1))</f>
        <v>5C</v>
      </c>
      <c r="AE555" s="9">
        <v>1</v>
      </c>
      <c r="AF555" s="74" t="str">
        <f>INDEX(table3,MATCH($K555,'Tham chiếu'!$A$29:$A$37,1),MATCH(DS!$L555,'Tham chiếu'!$B$28:$T$28,1))</f>
        <v>5C</v>
      </c>
      <c r="AG555" s="9">
        <v>1</v>
      </c>
      <c r="AH555" s="48">
        <f>INDEX(table5,MATCH($K555,'Tham chiếu'!$A$53:$A$61,1),MATCH(DS!$L555,'Tham chiếu'!$B$52:$T$52,1))</f>
        <v>6</v>
      </c>
      <c r="AI555" s="9">
        <v>1</v>
      </c>
      <c r="AJ555" s="48">
        <f>INDEX(table5,MATCH($K555,'Tham chiếu'!$A$53:$A$61,1),MATCH(DS!$L555,'Tham chiếu'!$B$52:$T$52,1))</f>
        <v>6</v>
      </c>
      <c r="AK555" s="9">
        <v>1</v>
      </c>
      <c r="AL555" s="48">
        <f>INDEX(table5,MATCH($K555,'Tham chiếu'!$A$53:$A$61,1),MATCH(DS!$L555,'Tham chiếu'!$B$52:$T$52,1))</f>
        <v>6</v>
      </c>
      <c r="AM555" s="9">
        <v>1</v>
      </c>
      <c r="AN555" s="50" t="str">
        <f>INDEX(table2,MATCH($K555,'Tham chiếu'!$A$17:$A$25,1),MATCH(DS!$L555,'Tham chiếu'!$B$16:$S$16,1))</f>
        <v>5C</v>
      </c>
      <c r="AO555" s="9">
        <v>1</v>
      </c>
      <c r="AP555" s="48" t="str">
        <f>INDEX(table3,MATCH($K555,'Tham chiếu'!$A$29:$A$37,1),MATCH(DS!$L555,'Tham chiếu'!$B$28:$T$28,1))</f>
        <v>5C</v>
      </c>
      <c r="AQ555" s="48">
        <v>1</v>
      </c>
      <c r="AR555" s="77">
        <f>INDEX(table7,MATCH($K555,'Tham chiếu'!$A$78:$A$87,1),MATCH(DS!$L555,'Tham chiếu'!$B$77:$T$77,1))</f>
        <v>5</v>
      </c>
      <c r="AS555" s="9">
        <v>1</v>
      </c>
      <c r="AT555" s="48">
        <f>INDEX(table6,MATCH($K555,'Tham chiếu'!$A$65:$A$74,1),MATCH(DS!$L555,'Tham chiếu'!$B$64:$T$64,1))</f>
        <v>6</v>
      </c>
      <c r="AU555" s="57">
        <f t="shared" si="114"/>
        <v>2352000</v>
      </c>
      <c r="AV555" s="58">
        <v>2430000</v>
      </c>
      <c r="AW555" s="59" t="b">
        <f t="shared" si="108"/>
        <v>0</v>
      </c>
      <c r="AX555" s="1"/>
      <c r="AY555" s="1"/>
      <c r="AZ555" s="1"/>
      <c r="BA555" s="1"/>
      <c r="BB555" s="1"/>
      <c r="BC555" s="1"/>
    </row>
    <row r="556" spans="1:55" ht="27.6" customHeight="1" x14ac:dyDescent="0.25">
      <c r="A556" s="3">
        <v>551</v>
      </c>
      <c r="B556" s="9" t="s">
        <v>16</v>
      </c>
      <c r="C556" s="9" t="s">
        <v>566</v>
      </c>
      <c r="D556" s="9" t="s">
        <v>219</v>
      </c>
      <c r="E556" s="9" t="str">
        <f>C556&amp;" "&amp;D556</f>
        <v>Nguyễn Hồng An</v>
      </c>
      <c r="F556" s="9" t="b">
        <f>E556=E557</f>
        <v>0</v>
      </c>
      <c r="G556" s="9" t="s">
        <v>567</v>
      </c>
      <c r="H556" s="9" t="str">
        <f>RIGHT(G556,4)</f>
        <v>2015</v>
      </c>
      <c r="I556" s="9" t="s">
        <v>44</v>
      </c>
      <c r="J556" s="9" t="str">
        <f>N556&amp;O556&amp;P556&amp;Q556&amp;R556</f>
        <v>3CI7</v>
      </c>
      <c r="K556" s="48">
        <v>135</v>
      </c>
      <c r="L556" s="48">
        <v>33</v>
      </c>
      <c r="M556" s="9" t="s">
        <v>20</v>
      </c>
      <c r="N556" s="9"/>
      <c r="O556" s="9"/>
      <c r="P556" s="9" t="s">
        <v>72</v>
      </c>
      <c r="Q556" s="9"/>
      <c r="R556" s="9"/>
      <c r="S556" s="9" t="s">
        <v>568</v>
      </c>
      <c r="T556" s="9" t="s">
        <v>569</v>
      </c>
      <c r="U556" s="9" t="s">
        <v>570</v>
      </c>
      <c r="V556" s="30" t="s">
        <v>4055</v>
      </c>
      <c r="W556" s="9">
        <v>1</v>
      </c>
      <c r="X556" s="48">
        <f>INDEX(table1,MATCH($K556,'Tham chiếu'!$A$3:$A$13,1),MATCH(DS!$L556,'Tham chiếu'!$B$2:$M$2,1))</f>
        <v>58</v>
      </c>
      <c r="Y556" s="9">
        <v>1</v>
      </c>
      <c r="Z556" s="48">
        <f>INDEX(table1,MATCH($K556,'Tham chiếu'!$A$3:$A$13,1),MATCH(DS!$L556,'Tham chiếu'!$B$2:$M$2,1))</f>
        <v>58</v>
      </c>
      <c r="AA556" s="9">
        <v>1</v>
      </c>
      <c r="AB556" s="50" t="str">
        <f>INDEX(table2,MATCH($K556,'Tham chiếu'!$A$17:$A$25,1),MATCH(DS!$L556,'Tham chiếu'!$B$16:$S$16,1))</f>
        <v>3C</v>
      </c>
      <c r="AC556" s="9">
        <v>1</v>
      </c>
      <c r="AD556" s="73" t="str">
        <f>INDEX(table4,MATCH($K556,'Tham chiếu'!$A$41:$A$49,1),MATCH(DS!$L556,'Tham chiếu'!$B$40:$T$40,1))</f>
        <v>3C</v>
      </c>
      <c r="AE556" s="9">
        <v>1</v>
      </c>
      <c r="AF556" s="74" t="str">
        <f>INDEX(table3,MATCH($K556,'Tham chiếu'!$A$29:$A$37,1),MATCH(DS!$L556,'Tham chiếu'!$B$28:$T$28,1))</f>
        <v>4A</v>
      </c>
      <c r="AG556" s="9"/>
      <c r="AH556" s="48">
        <f>INDEX(table5,MATCH($K556,'Tham chiếu'!$A$53:$A$61,1),MATCH(DS!$L556,'Tham chiếu'!$B$52:$T$52,1))</f>
        <v>4</v>
      </c>
      <c r="AI556" s="9">
        <v>1</v>
      </c>
      <c r="AJ556" s="48">
        <f>INDEX(table5,MATCH($K556,'Tham chiếu'!$A$53:$A$61,1),MATCH(DS!$L556,'Tham chiếu'!$B$52:$T$52,1))</f>
        <v>4</v>
      </c>
      <c r="AK556" s="9">
        <v>2</v>
      </c>
      <c r="AL556" s="48">
        <f>INDEX(table5,MATCH($K556,'Tham chiếu'!$A$53:$A$61,1),MATCH(DS!$L556,'Tham chiếu'!$B$52:$T$52,1))</f>
        <v>4</v>
      </c>
      <c r="AM556" s="9">
        <v>1</v>
      </c>
      <c r="AN556" s="50" t="str">
        <f>INDEX(table2,MATCH($K556,'Tham chiếu'!$A$17:$A$25,1),MATCH(DS!$L556,'Tham chiếu'!$B$16:$S$16,1))</f>
        <v>3C</v>
      </c>
      <c r="AO556" s="9">
        <v>2</v>
      </c>
      <c r="AP556" s="48" t="str">
        <f>INDEX(table3,MATCH($K556,'Tham chiếu'!$A$29:$A$37,1),MATCH(DS!$L556,'Tham chiếu'!$B$28:$T$28,1))</f>
        <v>4A</v>
      </c>
      <c r="AQ556" s="48">
        <v>1</v>
      </c>
      <c r="AR556" s="77">
        <f>INDEX(table7,MATCH($K556,'Tham chiếu'!$A$78:$A$87,1),MATCH(DS!$L556,'Tham chiếu'!$B$77:$T$77,1))</f>
        <v>3</v>
      </c>
      <c r="AS556" s="9">
        <v>1</v>
      </c>
      <c r="AT556" s="48">
        <f>INDEX(table6,MATCH($K556,'Tham chiếu'!$A$65:$A$74,1),MATCH(DS!$L556,'Tham chiếu'!$B$64:$T$64,1))</f>
        <v>4</v>
      </c>
      <c r="AU556" s="57">
        <f t="shared" si="114"/>
        <v>2600000</v>
      </c>
      <c r="AV556" s="58">
        <v>1358000</v>
      </c>
      <c r="AW556" s="59" t="b">
        <f t="shared" si="108"/>
        <v>0</v>
      </c>
      <c r="AX556" s="1"/>
      <c r="AY556" s="1"/>
      <c r="AZ556" s="1"/>
      <c r="BA556" s="1"/>
      <c r="BB556" s="1"/>
      <c r="BC556" s="1"/>
    </row>
    <row r="557" spans="1:55" ht="27.6" customHeight="1" x14ac:dyDescent="0.25">
      <c r="A557" s="3">
        <v>552</v>
      </c>
      <c r="B557" s="9" t="s">
        <v>16</v>
      </c>
      <c r="C557" s="9" t="s">
        <v>1283</v>
      </c>
      <c r="D557" s="9" t="s">
        <v>219</v>
      </c>
      <c r="E557" s="9" t="str">
        <f>C557&amp;" "&amp;D557</f>
        <v>Nguyễn Phạm Như An</v>
      </c>
      <c r="F557" s="9" t="b">
        <f>E557=E558</f>
        <v>0</v>
      </c>
      <c r="G557" s="9" t="s">
        <v>1284</v>
      </c>
      <c r="H557" s="9" t="str">
        <f>RIGHT(G557,4)</f>
        <v>2015</v>
      </c>
      <c r="I557" s="9" t="s">
        <v>44</v>
      </c>
      <c r="J557" s="9" t="str">
        <f>N557&amp;O557&amp;P557&amp;Q557&amp;R557</f>
        <v>3CI7</v>
      </c>
      <c r="K557" s="48">
        <v>126</v>
      </c>
      <c r="L557" s="48">
        <v>23</v>
      </c>
      <c r="M557" s="9" t="s">
        <v>20</v>
      </c>
      <c r="N557" s="9"/>
      <c r="O557" s="9"/>
      <c r="P557" s="9" t="s">
        <v>72</v>
      </c>
      <c r="Q557" s="9"/>
      <c r="R557" s="9"/>
      <c r="S557" s="9" t="s">
        <v>1285</v>
      </c>
      <c r="T557" s="9" t="s">
        <v>1286</v>
      </c>
      <c r="U557" s="9" t="s">
        <v>1287</v>
      </c>
      <c r="V557" s="30" t="s">
        <v>4056</v>
      </c>
      <c r="W557" s="9">
        <v>1</v>
      </c>
      <c r="X557" s="48">
        <f>INDEX(table1,MATCH($K557,'Tham chiếu'!$A$3:$A$13,1),MATCH(DS!$L557,'Tham chiếu'!$B$2:$M$2,1))</f>
        <v>55</v>
      </c>
      <c r="Y557" s="9">
        <v>1</v>
      </c>
      <c r="Z557" s="48">
        <f>INDEX(table1,MATCH($K557,'Tham chiếu'!$A$3:$A$13,1),MATCH(DS!$L557,'Tham chiếu'!$B$2:$M$2,1))</f>
        <v>55</v>
      </c>
      <c r="AA557" s="9">
        <v>1</v>
      </c>
      <c r="AB557" s="50" t="str">
        <f>INDEX(table2,MATCH($K557,'Tham chiếu'!$A$17:$A$25,1),MATCH(DS!$L557,'Tham chiếu'!$B$16:$S$16,1))</f>
        <v>2B</v>
      </c>
      <c r="AC557" s="9">
        <v>2</v>
      </c>
      <c r="AD557" s="73">
        <f>INDEX(table4,MATCH($K557,'Tham chiếu'!$A$41:$A$49,1),MATCH(DS!$L557,'Tham chiếu'!$B$40:$T$40,1))</f>
        <v>3</v>
      </c>
      <c r="AE557" s="9"/>
      <c r="AF557" s="74"/>
      <c r="AG557" s="9">
        <v>2</v>
      </c>
      <c r="AH557" s="48">
        <f>INDEX(table5,MATCH($K557,'Tham chiếu'!$A$53:$A$61,1),MATCH(DS!$L557,'Tham chiếu'!$B$52:$T$52,1))</f>
        <v>3</v>
      </c>
      <c r="AI557" s="9">
        <v>1</v>
      </c>
      <c r="AJ557" s="48">
        <f>INDEX(table5,MATCH($K557,'Tham chiếu'!$A$53:$A$61,1),MATCH(DS!$L557,'Tham chiếu'!$B$52:$T$52,1))</f>
        <v>3</v>
      </c>
      <c r="AK557" s="9">
        <v>1</v>
      </c>
      <c r="AL557" s="48">
        <f>INDEX(table5,MATCH($K557,'Tham chiếu'!$A$53:$A$61,1),MATCH(DS!$L557,'Tham chiếu'!$B$52:$T$52,1))</f>
        <v>3</v>
      </c>
      <c r="AM557" s="9">
        <v>2</v>
      </c>
      <c r="AN557" s="50" t="str">
        <f>INDEX(table2,MATCH($K557,'Tham chiếu'!$A$17:$A$25,1),MATCH(DS!$L557,'Tham chiếu'!$B$16:$S$16,1))</f>
        <v>2B</v>
      </c>
      <c r="AO557" s="9">
        <v>1</v>
      </c>
      <c r="AP557" s="48" t="str">
        <f>INDEX(table3,MATCH($K557,'Tham chiếu'!$A$29:$A$37,1),MATCH(DS!$L557,'Tham chiếu'!$B$28:$T$28,1))</f>
        <v>2B</v>
      </c>
      <c r="AQ557" s="48">
        <v>1</v>
      </c>
      <c r="AR557" s="77">
        <f>INDEX(table7,MATCH($K557,'Tham chiếu'!$A$78:$A$87,1),MATCH(DS!$L557,'Tham chiếu'!$B$77:$T$77,1))</f>
        <v>2</v>
      </c>
      <c r="AS557" s="9">
        <v>1</v>
      </c>
      <c r="AT557" s="48">
        <f>INDEX(table6,MATCH($K557,'Tham chiếu'!$A$65:$A$74,1),MATCH(DS!$L557,'Tham chiếu'!$B$64:$T$64,1))</f>
        <v>3</v>
      </c>
      <c r="AU557" s="57">
        <f t="shared" si="114"/>
        <v>2868000</v>
      </c>
      <c r="AV557" s="58">
        <v>2272000</v>
      </c>
      <c r="AW557" s="59" t="b">
        <f t="shared" ref="AW557:AW620" si="119">AV557=AU557</f>
        <v>0</v>
      </c>
      <c r="AX557" s="1"/>
      <c r="AY557" s="1"/>
      <c r="AZ557" s="1"/>
      <c r="BA557" s="1"/>
      <c r="BB557" s="1"/>
      <c r="BC557" s="1"/>
    </row>
    <row r="558" spans="1:55" ht="27.6" customHeight="1" x14ac:dyDescent="0.25">
      <c r="A558" s="3">
        <v>553</v>
      </c>
      <c r="B558" s="9" t="s">
        <v>16</v>
      </c>
      <c r="C558" s="9" t="s">
        <v>2518</v>
      </c>
      <c r="D558" s="9" t="s">
        <v>166</v>
      </c>
      <c r="E558" s="9" t="str">
        <f>C558&amp;" "&amp;D558</f>
        <v>Chu Hoài Anh</v>
      </c>
      <c r="F558" s="9" t="b">
        <f>E558=E559</f>
        <v>0</v>
      </c>
      <c r="G558" s="9" t="s">
        <v>2520</v>
      </c>
      <c r="H558" s="9" t="str">
        <f>RIGHT(G558,4)</f>
        <v>2015</v>
      </c>
      <c r="I558" s="9" t="s">
        <v>44</v>
      </c>
      <c r="J558" s="9" t="str">
        <f>N558&amp;O558&amp;P558&amp;Q558&amp;R558</f>
        <v>3CI7</v>
      </c>
      <c r="K558" s="9">
        <v>132</v>
      </c>
      <c r="L558" s="9">
        <v>30</v>
      </c>
      <c r="M558" s="9" t="s">
        <v>20</v>
      </c>
      <c r="N558" s="9"/>
      <c r="O558" s="9"/>
      <c r="P558" s="9" t="s">
        <v>72</v>
      </c>
      <c r="Q558" s="9"/>
      <c r="R558" s="9"/>
      <c r="S558" s="9" t="s">
        <v>3037</v>
      </c>
      <c r="T558" s="9" t="s">
        <v>3038</v>
      </c>
      <c r="U558" s="9" t="s">
        <v>3039</v>
      </c>
      <c r="V558" s="30" t="s">
        <v>3901</v>
      </c>
      <c r="W558" s="48">
        <v>1</v>
      </c>
      <c r="X558" s="48">
        <f>INDEX(table1,MATCH($K558,'Tham chiếu'!$A$3:$A$13,1),MATCH(DS!$L558,'Tham chiếu'!$B$2:$M$2,1))</f>
        <v>58</v>
      </c>
      <c r="Y558" s="49">
        <v>1</v>
      </c>
      <c r="Z558" s="48">
        <f>INDEX(table1,MATCH($K558,'Tham chiếu'!$A$3:$A$13,1),MATCH(DS!$L558,'Tham chiếu'!$B$2:$M$2,1))</f>
        <v>58</v>
      </c>
      <c r="AA558" s="50"/>
      <c r="AB558" s="50"/>
      <c r="AC558" s="53"/>
      <c r="AD558" s="73"/>
      <c r="AE558" s="54"/>
      <c r="AF558" s="74"/>
      <c r="AG558" s="48">
        <v>2</v>
      </c>
      <c r="AH558" s="48">
        <f>INDEX(table5,MATCH($K558,'Tham chiếu'!$A$53:$A$61,1),MATCH(DS!$L558,'Tham chiếu'!$B$52:$T$52,1))</f>
        <v>4</v>
      </c>
      <c r="AI558" s="49">
        <v>2</v>
      </c>
      <c r="AJ558" s="48">
        <f>INDEX(table5,MATCH($K558,'Tham chiếu'!$A$53:$A$61,1),MATCH(DS!$L558,'Tham chiếu'!$B$52:$T$52,1))</f>
        <v>4</v>
      </c>
      <c r="AK558" s="53">
        <v>1</v>
      </c>
      <c r="AL558" s="48">
        <f>INDEX(table5,MATCH($K558,'Tham chiếu'!$A$53:$A$61,1),MATCH(DS!$L558,'Tham chiếu'!$B$52:$T$52,1))</f>
        <v>4</v>
      </c>
      <c r="AM558" s="50">
        <v>1</v>
      </c>
      <c r="AN558" s="50" t="str">
        <f>INDEX(table2,MATCH($K558,'Tham chiếu'!$A$17:$A$25,1),MATCH(DS!$L558,'Tham chiếu'!$B$16:$S$16,1))</f>
        <v>3B</v>
      </c>
      <c r="AO558" s="54">
        <v>1</v>
      </c>
      <c r="AP558" s="48" t="str">
        <f>INDEX(table3,MATCH($K558,'Tham chiếu'!$A$29:$A$37,1),MATCH(DS!$L558,'Tham chiếu'!$B$28:$T$28,1))</f>
        <v>4A</v>
      </c>
      <c r="AQ558" s="48">
        <v>1</v>
      </c>
      <c r="AR558" s="77">
        <f>INDEX(table7,MATCH($K558,'Tham chiếu'!$A$78:$A$87,1),MATCH(DS!$L558,'Tham chiếu'!$B$77:$T$77,1))</f>
        <v>3</v>
      </c>
      <c r="AS558" s="49">
        <v>1</v>
      </c>
      <c r="AT558" s="48">
        <f>INDEX(table6,MATCH($K558,'Tham chiếu'!$A$65:$A$74,1),MATCH(DS!$L558,'Tham chiếu'!$B$64:$T$64,1))</f>
        <v>3</v>
      </c>
      <c r="AU558" s="57">
        <f t="shared" si="114"/>
        <v>2238000</v>
      </c>
      <c r="AV558" s="58">
        <v>1230000</v>
      </c>
      <c r="AW558" s="59" t="b">
        <f t="shared" si="119"/>
        <v>0</v>
      </c>
      <c r="AX558" s="1"/>
      <c r="AY558" s="1"/>
      <c r="AZ558" s="1"/>
      <c r="BA558" s="1"/>
      <c r="BB558" s="1"/>
      <c r="BC558" s="1"/>
    </row>
    <row r="559" spans="1:55" ht="27.6" customHeight="1" x14ac:dyDescent="0.25">
      <c r="A559" s="3">
        <v>554</v>
      </c>
      <c r="B559" s="9" t="s">
        <v>4610</v>
      </c>
      <c r="C559" s="9" t="s">
        <v>2428</v>
      </c>
      <c r="D559" s="9" t="s">
        <v>166</v>
      </c>
      <c r="E559" s="9" t="s">
        <v>4780</v>
      </c>
      <c r="F559" s="9"/>
      <c r="G559" s="9" t="s">
        <v>1380</v>
      </c>
      <c r="H559" s="9" t="s">
        <v>4623</v>
      </c>
      <c r="I559" s="9" t="s">
        <v>44</v>
      </c>
      <c r="J559" s="9" t="s">
        <v>72</v>
      </c>
      <c r="K559" s="9">
        <v>142</v>
      </c>
      <c r="L559" s="9">
        <v>35</v>
      </c>
      <c r="M559" s="9" t="s">
        <v>20</v>
      </c>
      <c r="N559" s="9"/>
      <c r="O559" s="9"/>
      <c r="P559" s="9" t="s">
        <v>72</v>
      </c>
      <c r="Q559" s="9"/>
      <c r="R559" s="9"/>
      <c r="S559" s="9" t="s">
        <v>4781</v>
      </c>
      <c r="T559" s="9" t="s">
        <v>4782</v>
      </c>
      <c r="U559" s="9" t="s">
        <v>4783</v>
      </c>
      <c r="V559" s="61" t="s">
        <v>4784</v>
      </c>
      <c r="W559" s="9">
        <v>1</v>
      </c>
      <c r="X559" s="48" t="str">
        <f>INDEX(table1,MATCH($K559,'Tham chiếu'!$A$3:$A$13,1),MATCH(DS!$L559,'Tham chiếu'!$B$2:$M$2,1))</f>
        <v>60A</v>
      </c>
      <c r="Y559" s="9">
        <v>1</v>
      </c>
      <c r="Z559" s="48" t="str">
        <f>INDEX(table1,MATCH($K559,'Tham chiếu'!$A$3:$A$13,1),MATCH(DS!$L559,'Tham chiếu'!$B$2:$M$2,1))</f>
        <v>60A</v>
      </c>
      <c r="AA559" s="9">
        <v>1</v>
      </c>
      <c r="AB559" s="50" t="str">
        <f>INDEX(table2,MATCH($K559,'Tham chiếu'!$A$17:$A$25,1),MATCH(DS!$L559,'Tham chiếu'!$B$16:$S$16,1))</f>
        <v>4A</v>
      </c>
      <c r="AC559" s="9">
        <v>1</v>
      </c>
      <c r="AD559" s="73">
        <f>INDEX(table4,MATCH($K559,'Tham chiếu'!$A$41:$A$49,1),MATCH(DS!$L559,'Tham chiếu'!$B$40:$T$40,1))</f>
        <v>5</v>
      </c>
      <c r="AE559" s="9"/>
      <c r="AF559" s="74" t="str">
        <f>INDEX(table3,MATCH($K559,'Tham chiếu'!$A$29:$A$37,1),MATCH(DS!$L559,'Tham chiếu'!$B$28:$T$28,1))</f>
        <v>4B</v>
      </c>
      <c r="AG559" s="9">
        <v>1</v>
      </c>
      <c r="AH559" s="48">
        <f>INDEX(table5,MATCH($K559,'Tham chiếu'!$A$53:$A$61,1),MATCH(DS!$L559,'Tham chiếu'!$B$52:$T$52,1))</f>
        <v>5</v>
      </c>
      <c r="AI559" s="9">
        <v>1</v>
      </c>
      <c r="AJ559" s="48">
        <f>INDEX(table5,MATCH($K559,'Tham chiếu'!$A$53:$A$61,1),MATCH(DS!$L559,'Tham chiếu'!$B$52:$T$52,1))</f>
        <v>5</v>
      </c>
      <c r="AK559" s="9">
        <v>1</v>
      </c>
      <c r="AL559" s="48">
        <f>INDEX(table5,MATCH($K559,'Tham chiếu'!$A$53:$A$61,1),MATCH(DS!$L559,'Tham chiếu'!$B$52:$T$52,1))</f>
        <v>5</v>
      </c>
      <c r="AM559" s="9">
        <v>1</v>
      </c>
      <c r="AN559" s="50" t="str">
        <f>INDEX(table2,MATCH($K559,'Tham chiếu'!$A$17:$A$25,1),MATCH(DS!$L559,'Tham chiếu'!$B$16:$S$16,1))</f>
        <v>4A</v>
      </c>
      <c r="AO559" s="9">
        <v>1</v>
      </c>
      <c r="AP559" s="48" t="str">
        <f>INDEX(table3,MATCH($K559,'Tham chiếu'!$A$29:$A$37,1),MATCH(DS!$L559,'Tham chiếu'!$B$28:$T$28,1))</f>
        <v>4B</v>
      </c>
      <c r="AQ559" s="9">
        <v>1</v>
      </c>
      <c r="AR559" s="77">
        <f>INDEX(table7,MATCH($K559,'Tham chiếu'!$A$78:$A$87,1),MATCH(DS!$L559,'Tham chiếu'!$B$77:$T$77,1))</f>
        <v>3</v>
      </c>
      <c r="AS559" s="9"/>
      <c r="AT559" s="48">
        <f>INDEX(table6,MATCH($K559,'Tham chiếu'!$A$65:$A$74,1),MATCH(DS!$L559,'Tham chiếu'!$B$64:$T$64,1))</f>
        <v>4</v>
      </c>
      <c r="AU559" s="57">
        <f t="shared" si="114"/>
        <v>1950000</v>
      </c>
      <c r="AV559" s="58">
        <v>1812000</v>
      </c>
      <c r="AW559" s="59" t="b">
        <f t="shared" si="119"/>
        <v>0</v>
      </c>
      <c r="AX559" s="1"/>
      <c r="AY559" s="1"/>
      <c r="AZ559" s="1"/>
      <c r="BA559" s="1"/>
      <c r="BB559" s="1"/>
      <c r="BC559" s="1"/>
    </row>
    <row r="560" spans="1:55" ht="27.6" customHeight="1" x14ac:dyDescent="0.25">
      <c r="A560" s="3">
        <v>555</v>
      </c>
      <c r="B560" s="9" t="s">
        <v>16</v>
      </c>
      <c r="C560" s="9" t="s">
        <v>2178</v>
      </c>
      <c r="D560" s="9" t="s">
        <v>166</v>
      </c>
      <c r="E560" s="9" t="str">
        <f>C560&amp;" "&amp;D560</f>
        <v>Nguyễn Ngọc Tú Anh</v>
      </c>
      <c r="F560" s="9" t="b">
        <f>E560=E561</f>
        <v>0</v>
      </c>
      <c r="G560" s="9" t="s">
        <v>2179</v>
      </c>
      <c r="H560" s="9" t="str">
        <f>RIGHT(G560,4)</f>
        <v>2015</v>
      </c>
      <c r="I560" s="9" t="s">
        <v>44</v>
      </c>
      <c r="J560" s="9" t="str">
        <f>N560&amp;O560&amp;P560&amp;Q560&amp;R560</f>
        <v>3CI7</v>
      </c>
      <c r="K560" s="48">
        <v>128</v>
      </c>
      <c r="L560" s="48">
        <v>28</v>
      </c>
      <c r="M560" s="9" t="s">
        <v>20</v>
      </c>
      <c r="N560" s="9"/>
      <c r="O560" s="9"/>
      <c r="P560" s="9" t="s">
        <v>72</v>
      </c>
      <c r="Q560" s="9"/>
      <c r="R560" s="9"/>
      <c r="S560" s="9" t="s">
        <v>2108</v>
      </c>
      <c r="T560" s="9" t="s">
        <v>2180</v>
      </c>
      <c r="U560" s="9" t="s">
        <v>2181</v>
      </c>
      <c r="V560" s="30" t="s">
        <v>4057</v>
      </c>
      <c r="W560" s="9">
        <v>1</v>
      </c>
      <c r="X560" s="48">
        <f>INDEX(table1,MATCH($K56,'Tham chiếu'!$A$3:$A$13,1),MATCH(DS!$L56,'Tham chiếu'!$B$2:$M$2,1))</f>
        <v>50</v>
      </c>
      <c r="Y560" s="9"/>
      <c r="Z560" s="48"/>
      <c r="AA560" s="9">
        <v>1</v>
      </c>
      <c r="AB560" s="50" t="str">
        <f>INDEX(table2,MATCH($K560,'Tham chiếu'!$A$17:$A$25,1),MATCH(DS!$L560,'Tham chiếu'!$B$16:$S$16,1))</f>
        <v>3A</v>
      </c>
      <c r="AC560" s="9">
        <v>1</v>
      </c>
      <c r="AD560" s="73" t="str">
        <f>INDEX(table4,MATCH($K560,'Tham chiếu'!$A$41:$A$49,1),MATCH(DS!$L560,'Tham chiếu'!$B$40:$T$40,1))</f>
        <v>3A</v>
      </c>
      <c r="AE560" s="9"/>
      <c r="AF560" s="74"/>
      <c r="AG560" s="9">
        <v>1</v>
      </c>
      <c r="AH560" s="48">
        <f>INDEX(table5,MATCH($K560,'Tham chiếu'!$A$53:$A$61,1),MATCH(DS!$L560,'Tham chiếu'!$B$52:$T$52,1))</f>
        <v>3</v>
      </c>
      <c r="AI560" s="9">
        <v>2</v>
      </c>
      <c r="AJ560" s="48">
        <f>INDEX(table5,MATCH($K560,'Tham chiếu'!$A$53:$A$61,1),MATCH(DS!$L560,'Tham chiếu'!$B$52:$T$52,1))</f>
        <v>3</v>
      </c>
      <c r="AK560" s="9">
        <v>1</v>
      </c>
      <c r="AL560" s="48">
        <f>INDEX(table5,MATCH($K560,'Tham chiếu'!$A$53:$A$61,1),MATCH(DS!$L560,'Tham chiếu'!$B$52:$T$52,1))</f>
        <v>3</v>
      </c>
      <c r="AM560" s="9">
        <v>1</v>
      </c>
      <c r="AN560" s="50" t="str">
        <f>INDEX(table2,MATCH($K560,'Tham chiếu'!$A$17:$A$25,1),MATCH(DS!$L560,'Tham chiếu'!$B$16:$S$16,1))</f>
        <v>3A</v>
      </c>
      <c r="AO560" s="9">
        <v>1</v>
      </c>
      <c r="AP560" s="48" t="str">
        <f>INDEX(table3,MATCH($K560,'Tham chiếu'!$A$29:$A$37,1),MATCH(DS!$L560,'Tham chiếu'!$B$28:$T$28,1))</f>
        <v>3A</v>
      </c>
      <c r="AQ560" s="48">
        <v>1</v>
      </c>
      <c r="AR560" s="77">
        <f>INDEX(table7,MATCH($K560,'Tham chiếu'!$A$78:$A$87,1),MATCH(DS!$L560,'Tham chiếu'!$B$77:$T$77,1))</f>
        <v>2</v>
      </c>
      <c r="AS560" s="9">
        <v>1</v>
      </c>
      <c r="AT560" s="48">
        <f>INDEX(table6,MATCH($K560,'Tham chiếu'!$A$65:$A$74,1),MATCH(DS!$L560,'Tham chiếu'!$B$64:$T$64,1))</f>
        <v>3</v>
      </c>
      <c r="AU560" s="57">
        <f t="shared" si="114"/>
        <v>2304000</v>
      </c>
      <c r="AV560" s="58">
        <v>758000</v>
      </c>
      <c r="AW560" s="59" t="b">
        <f t="shared" si="119"/>
        <v>0</v>
      </c>
      <c r="AX560" s="1"/>
      <c r="AY560" s="1"/>
      <c r="AZ560" s="1"/>
      <c r="BA560" s="1"/>
      <c r="BB560" s="1"/>
      <c r="BC560" s="1"/>
    </row>
    <row r="561" spans="1:55" ht="27.6" customHeight="1" x14ac:dyDescent="0.25">
      <c r="A561" s="3">
        <v>556</v>
      </c>
      <c r="B561" s="9" t="s">
        <v>16</v>
      </c>
      <c r="C561" s="9" t="s">
        <v>2267</v>
      </c>
      <c r="D561" s="9" t="s">
        <v>166</v>
      </c>
      <c r="E561" s="9" t="str">
        <f>C561&amp;" "&amp;D561</f>
        <v>Phạm Phương Anh</v>
      </c>
      <c r="F561" s="9" t="b">
        <f>E561=E562</f>
        <v>0</v>
      </c>
      <c r="G561" s="9" t="s">
        <v>1645</v>
      </c>
      <c r="H561" s="9" t="str">
        <f>RIGHT(G561,4)</f>
        <v>2015</v>
      </c>
      <c r="I561" s="9" t="s">
        <v>44</v>
      </c>
      <c r="J561" s="9" t="str">
        <f>N561&amp;O561&amp;P561&amp;Q561&amp;R561</f>
        <v>3CI7</v>
      </c>
      <c r="K561" s="48">
        <v>132</v>
      </c>
      <c r="L561" s="48">
        <v>33</v>
      </c>
      <c r="M561" s="9" t="s">
        <v>20</v>
      </c>
      <c r="N561" s="9"/>
      <c r="O561" s="9"/>
      <c r="P561" s="9" t="s">
        <v>72</v>
      </c>
      <c r="Q561" s="9"/>
      <c r="R561" s="9"/>
      <c r="S561" s="9" t="s">
        <v>1646</v>
      </c>
      <c r="T561" s="9" t="s">
        <v>1647</v>
      </c>
      <c r="U561" s="9" t="s">
        <v>1648</v>
      </c>
      <c r="V561" s="30" t="s">
        <v>4058</v>
      </c>
      <c r="W561" s="9">
        <v>2</v>
      </c>
      <c r="X561" s="48">
        <f>INDEX(table1,MATCH($K561,'Tham chiếu'!$A$3:$A$13,1),MATCH(DS!$L561,'Tham chiếu'!$B$2:$M$2,1))</f>
        <v>60</v>
      </c>
      <c r="Y561" s="9">
        <v>2</v>
      </c>
      <c r="Z561" s="48">
        <f>INDEX(table1,MATCH($K561,'Tham chiếu'!$A$3:$A$13,1),MATCH(DS!$L561,'Tham chiếu'!$B$2:$M$2,1))</f>
        <v>60</v>
      </c>
      <c r="AA561" s="9">
        <v>2</v>
      </c>
      <c r="AB561" s="50" t="str">
        <f>INDEX(table2,MATCH($K561,'Tham chiếu'!$A$17:$A$25,1),MATCH(DS!$L561,'Tham chiếu'!$B$16:$S$16,1))</f>
        <v>3C</v>
      </c>
      <c r="AC561" s="9">
        <v>2</v>
      </c>
      <c r="AD561" s="73" t="str">
        <f>INDEX(table4,MATCH($K561,'Tham chiếu'!$A$41:$A$49,1),MATCH(DS!$L561,'Tham chiếu'!$B$40:$T$40,1))</f>
        <v>3C</v>
      </c>
      <c r="AE561" s="9"/>
      <c r="AF561" s="74"/>
      <c r="AG561" s="9">
        <v>2</v>
      </c>
      <c r="AH561" s="48">
        <f>INDEX(table5,MATCH($K561,'Tham chiếu'!$A$53:$A$61,1),MATCH(DS!$L561,'Tham chiếu'!$B$52:$T$52,1))</f>
        <v>4</v>
      </c>
      <c r="AI561" s="9">
        <v>2</v>
      </c>
      <c r="AJ561" s="48">
        <f>INDEX(table5,MATCH($K561,'Tham chiếu'!$A$53:$A$61,1),MATCH(DS!$L561,'Tham chiếu'!$B$52:$T$52,1))</f>
        <v>4</v>
      </c>
      <c r="AK561" s="9"/>
      <c r="AL561" s="48">
        <f>INDEX(table5,MATCH($K561,'Tham chiếu'!$A$53:$A$61,1),MATCH(DS!$L561,'Tham chiếu'!$B$52:$T$52,1))</f>
        <v>4</v>
      </c>
      <c r="AM561" s="9">
        <v>2</v>
      </c>
      <c r="AN561" s="50" t="str">
        <f>INDEX(table2,MATCH($K561,'Tham chiếu'!$A$17:$A$25,1),MATCH(DS!$L561,'Tham chiếu'!$B$16:$S$16,1))</f>
        <v>3C</v>
      </c>
      <c r="AO561" s="9"/>
      <c r="AP561" s="48" t="str">
        <f>INDEX(table3,MATCH($K561,'Tham chiếu'!$A$29:$A$37,1),MATCH(DS!$L561,'Tham chiếu'!$B$28:$T$28,1))</f>
        <v>4A</v>
      </c>
      <c r="AQ561" s="48">
        <v>2</v>
      </c>
      <c r="AR561" s="77">
        <f>INDEX(table7,MATCH($K561,'Tham chiếu'!$A$78:$A$87,1),MATCH(DS!$L561,'Tham chiếu'!$B$77:$T$77,1))</f>
        <v>3</v>
      </c>
      <c r="AS561" s="9"/>
      <c r="AT561" s="48"/>
      <c r="AU561" s="57">
        <f t="shared" si="114"/>
        <v>3380000</v>
      </c>
      <c r="AV561" s="58">
        <v>2014000</v>
      </c>
      <c r="AW561" s="59" t="b">
        <f t="shared" si="119"/>
        <v>0</v>
      </c>
      <c r="AX561" s="1"/>
      <c r="AY561" s="1"/>
      <c r="AZ561" s="1"/>
      <c r="BA561" s="1"/>
      <c r="BB561" s="1"/>
      <c r="BC561" s="1"/>
    </row>
    <row r="562" spans="1:55" ht="27.6" customHeight="1" x14ac:dyDescent="0.25">
      <c r="A562" s="3">
        <v>557</v>
      </c>
      <c r="B562" s="9" t="s">
        <v>16</v>
      </c>
      <c r="C562" s="9" t="s">
        <v>1672</v>
      </c>
      <c r="D562" s="9" t="s">
        <v>166</v>
      </c>
      <c r="E562" s="9" t="str">
        <f>C562&amp;" "&amp;D562</f>
        <v>Trần Đức Anh</v>
      </c>
      <c r="F562" s="9" t="b">
        <f>E562=E563</f>
        <v>0</v>
      </c>
      <c r="G562" s="9" t="s">
        <v>2521</v>
      </c>
      <c r="H562" s="9" t="str">
        <f>RIGHT(G562,4)</f>
        <v>2015</v>
      </c>
      <c r="I562" s="9" t="s">
        <v>18</v>
      </c>
      <c r="J562" s="9" t="str">
        <f>N562&amp;O562&amp;P562&amp;Q562&amp;R562</f>
        <v>3CI7</v>
      </c>
      <c r="K562" s="9">
        <v>128</v>
      </c>
      <c r="L562" s="9">
        <v>28</v>
      </c>
      <c r="M562" s="9" t="s">
        <v>20</v>
      </c>
      <c r="N562" s="9"/>
      <c r="O562" s="9"/>
      <c r="P562" s="9" t="s">
        <v>72</v>
      </c>
      <c r="Q562" s="9"/>
      <c r="R562" s="9"/>
      <c r="S562" s="9" t="s">
        <v>3040</v>
      </c>
      <c r="T562" s="9" t="s">
        <v>3041</v>
      </c>
      <c r="U562" s="9" t="s">
        <v>3042</v>
      </c>
      <c r="V562" s="30" t="s">
        <v>4059</v>
      </c>
      <c r="W562" s="48"/>
      <c r="X562" s="48"/>
      <c r="Y562" s="49">
        <v>1</v>
      </c>
      <c r="Z562" s="48">
        <f>INDEX(table1,MATCH($K562,'Tham chiếu'!$A$3:$A$13,1),MATCH(DS!$L562,'Tham chiếu'!$B$2:$M$2,1))</f>
        <v>55</v>
      </c>
      <c r="AA562" s="50">
        <v>1</v>
      </c>
      <c r="AB562" s="50" t="str">
        <f>INDEX(table2,MATCH($K562,'Tham chiếu'!$A$17:$A$25,1),MATCH(DS!$L562,'Tham chiếu'!$B$16:$S$16,1))</f>
        <v>3A</v>
      </c>
      <c r="AC562" s="53"/>
      <c r="AD562" s="73" t="str">
        <f>INDEX(table4,MATCH($K562,'Tham chiếu'!$A$41:$A$49,1),MATCH(DS!$L562,'Tham chiếu'!$B$40:$T$40,1))</f>
        <v>3A</v>
      </c>
      <c r="AE562" s="54"/>
      <c r="AF562" s="74"/>
      <c r="AG562" s="48"/>
      <c r="AH562" s="48">
        <f>INDEX(table5,MATCH($K562,'Tham chiếu'!$A$53:$A$61,1),MATCH(DS!$L562,'Tham chiếu'!$B$52:$T$52,1))</f>
        <v>3</v>
      </c>
      <c r="AI562" s="49">
        <v>2</v>
      </c>
      <c r="AJ562" s="48">
        <f>INDEX(table5,MATCH($K562,'Tham chiếu'!$A$53:$A$61,1),MATCH(DS!$L562,'Tham chiếu'!$B$52:$T$52,1))</f>
        <v>3</v>
      </c>
      <c r="AK562" s="53">
        <v>1</v>
      </c>
      <c r="AL562" s="48">
        <f>INDEX(table5,MATCH($K562,'Tham chiếu'!$A$53:$A$61,1),MATCH(DS!$L562,'Tham chiếu'!$B$52:$T$52,1))</f>
        <v>3</v>
      </c>
      <c r="AM562" s="50">
        <v>1</v>
      </c>
      <c r="AN562" s="50" t="str">
        <f>INDEX(table2,MATCH($K562,'Tham chiếu'!$A$17:$A$25,1),MATCH(DS!$L562,'Tham chiếu'!$B$16:$S$16,1))</f>
        <v>3A</v>
      </c>
      <c r="AO562" s="54"/>
      <c r="AP562" s="48" t="str">
        <f>INDEX(table3,MATCH($K562,'Tham chiếu'!$A$29:$A$37,1),MATCH(DS!$L562,'Tham chiếu'!$B$28:$T$28,1))</f>
        <v>3A</v>
      </c>
      <c r="AQ562" s="48">
        <v>1</v>
      </c>
      <c r="AR562" s="77">
        <f>INDEX(table7,MATCH($K562,'Tham chiếu'!$A$78:$A$87,1),MATCH(DS!$L562,'Tham chiếu'!$B$77:$T$77,1))</f>
        <v>2</v>
      </c>
      <c r="AS562" s="49">
        <v>1</v>
      </c>
      <c r="AT562" s="48">
        <f>INDEX(table6,MATCH($K562,'Tham chiếu'!$A$65:$A$74,1),MATCH(DS!$L562,'Tham chiếu'!$B$64:$T$64,1))</f>
        <v>3</v>
      </c>
      <c r="AU562" s="57">
        <f t="shared" si="114"/>
        <v>1806000</v>
      </c>
      <c r="AV562" s="58">
        <v>1562000</v>
      </c>
      <c r="AW562" s="59" t="b">
        <f t="shared" si="119"/>
        <v>0</v>
      </c>
      <c r="AX562" s="1"/>
      <c r="AY562" s="1"/>
      <c r="AZ562" s="1"/>
      <c r="BA562" s="1"/>
      <c r="BB562" s="1"/>
      <c r="BC562" s="1"/>
    </row>
    <row r="563" spans="1:55" ht="27.6" customHeight="1" x14ac:dyDescent="0.25">
      <c r="A563" s="3">
        <v>558</v>
      </c>
      <c r="B563" s="9" t="s">
        <v>4610</v>
      </c>
      <c r="C563" s="9" t="s">
        <v>4821</v>
      </c>
      <c r="D563" s="9" t="s">
        <v>506</v>
      </c>
      <c r="E563" s="9" t="s">
        <v>4822</v>
      </c>
      <c r="F563" s="9"/>
      <c r="G563" s="9" t="s">
        <v>4823</v>
      </c>
      <c r="H563" s="9" t="s">
        <v>4623</v>
      </c>
      <c r="I563" s="9" t="s">
        <v>44</v>
      </c>
      <c r="J563" s="9" t="s">
        <v>72</v>
      </c>
      <c r="K563" s="9">
        <v>127</v>
      </c>
      <c r="L563" s="9">
        <v>22</v>
      </c>
      <c r="M563" s="9" t="s">
        <v>20</v>
      </c>
      <c r="N563" s="9"/>
      <c r="O563" s="9"/>
      <c r="P563" s="9" t="s">
        <v>72</v>
      </c>
      <c r="Q563" s="9"/>
      <c r="R563" s="9"/>
      <c r="S563" s="9" t="s">
        <v>2915</v>
      </c>
      <c r="T563" s="9" t="s">
        <v>4824</v>
      </c>
      <c r="U563" s="9" t="s">
        <v>4825</v>
      </c>
      <c r="V563" s="61" t="s">
        <v>4826</v>
      </c>
      <c r="W563" s="9">
        <v>2</v>
      </c>
      <c r="X563" s="48">
        <f>INDEX(table1,MATCH($K563,'Tham chiếu'!$A$3:$A$13,1),MATCH(DS!$L563,'Tham chiếu'!$B$2:$M$2,1))</f>
        <v>55</v>
      </c>
      <c r="Y563" s="9">
        <v>1</v>
      </c>
      <c r="Z563" s="48">
        <f>INDEX(table1,MATCH($K563,'Tham chiếu'!$A$3:$A$13,1),MATCH(DS!$L563,'Tham chiếu'!$B$2:$M$2,1))</f>
        <v>55</v>
      </c>
      <c r="AA563" s="9">
        <v>2</v>
      </c>
      <c r="AB563" s="50" t="str">
        <f>INDEX(table2,MATCH($K563,'Tham chiếu'!$A$17:$A$25,1),MATCH(DS!$L563,'Tham chiếu'!$B$16:$S$16,1))</f>
        <v>2B</v>
      </c>
      <c r="AC563" s="9">
        <v>2</v>
      </c>
      <c r="AD563" s="73">
        <f>INDEX(table4,MATCH($K563,'Tham chiếu'!$A$41:$A$49,1),MATCH(DS!$L563,'Tham chiếu'!$B$40:$T$40,1))</f>
        <v>3</v>
      </c>
      <c r="AE563" s="9">
        <v>1</v>
      </c>
      <c r="AF563" s="74">
        <f>INDEX(table3,MATCH($K563,'Tham chiếu'!$A$29:$A$37,1),MATCH(DS!$L563,'Tham chiếu'!$B$28:$T$28,1))</f>
        <v>3</v>
      </c>
      <c r="AG563" s="9">
        <v>2</v>
      </c>
      <c r="AH563" s="48">
        <f>INDEX(table5,MATCH($K563,'Tham chiếu'!$A$53:$A$61,1),MATCH(DS!$L563,'Tham chiếu'!$B$52:$T$52,1))</f>
        <v>3</v>
      </c>
      <c r="AI563" s="9">
        <v>2</v>
      </c>
      <c r="AJ563" s="48">
        <f>INDEX(table5,MATCH($K563,'Tham chiếu'!$A$53:$A$61,1),MATCH(DS!$L563,'Tham chiếu'!$B$52:$T$52,1))</f>
        <v>3</v>
      </c>
      <c r="AK563" s="9">
        <v>1</v>
      </c>
      <c r="AL563" s="48">
        <f>INDEX(table5,MATCH($K563,'Tham chiếu'!$A$53:$A$61,1),MATCH(DS!$L563,'Tham chiếu'!$B$52:$T$52,1))</f>
        <v>3</v>
      </c>
      <c r="AM563" s="9">
        <v>1</v>
      </c>
      <c r="AN563" s="50" t="str">
        <f>INDEX(table2,MATCH($K563,'Tham chiếu'!$A$17:$A$25,1),MATCH(DS!$L563,'Tham chiếu'!$B$16:$S$16,1))</f>
        <v>2B</v>
      </c>
      <c r="AO563" s="9">
        <v>1</v>
      </c>
      <c r="AP563" s="48">
        <f>INDEX(table3,MATCH($K563,'Tham chiếu'!$A$29:$A$37,1),MATCH(DS!$L563,'Tham chiếu'!$B$28:$T$28,1))</f>
        <v>3</v>
      </c>
      <c r="AQ563" s="9">
        <v>1</v>
      </c>
      <c r="AR563" s="77">
        <f>INDEX(table7,MATCH($K563,'Tham chiếu'!$A$78:$A$87,1),MATCH(DS!$L563,'Tham chiếu'!$B$77:$T$77,1))</f>
        <v>2</v>
      </c>
      <c r="AS563" s="9">
        <v>1</v>
      </c>
      <c r="AT563" s="48">
        <f>INDEX(table6,MATCH($K563,'Tham chiếu'!$A$65:$A$74,1),MATCH(DS!$L563,'Tham chiếu'!$B$64:$T$64,1))</f>
        <v>3</v>
      </c>
      <c r="AU563" s="57">
        <f t="shared" si="114"/>
        <v>3575000</v>
      </c>
      <c r="AV563" s="58">
        <v>2352000</v>
      </c>
      <c r="AW563" s="59" t="b">
        <f t="shared" si="119"/>
        <v>0</v>
      </c>
      <c r="AX563" s="1"/>
      <c r="AY563" s="1"/>
      <c r="AZ563" s="1"/>
      <c r="BA563" s="1"/>
      <c r="BB563" s="1"/>
      <c r="BC563" s="1"/>
    </row>
    <row r="564" spans="1:55" ht="17.45" customHeight="1" x14ac:dyDescent="0.25">
      <c r="A564" s="3">
        <v>559</v>
      </c>
      <c r="B564" s="56" t="s">
        <v>16</v>
      </c>
      <c r="C564" s="9" t="s">
        <v>190</v>
      </c>
      <c r="D564" s="9" t="s">
        <v>1778</v>
      </c>
      <c r="E564" s="9" t="str">
        <f t="shared" ref="E564:E598" si="120">C564&amp;" "&amp;D564</f>
        <v>Nguyễn Minh Chung</v>
      </c>
      <c r="F564" s="9" t="b">
        <f t="shared" ref="F564:F598" si="121">E564=E565</f>
        <v>0</v>
      </c>
      <c r="G564" s="9" t="s">
        <v>1112</v>
      </c>
      <c r="H564" s="9" t="str">
        <f>RIGHT(G564,4)</f>
        <v>2015</v>
      </c>
      <c r="I564" s="9" t="s">
        <v>18</v>
      </c>
      <c r="J564" s="9" t="str">
        <f t="shared" ref="J564:J598" si="122">N564&amp;O564&amp;P564&amp;Q564&amp;R564</f>
        <v>3CI7</v>
      </c>
      <c r="K564" s="48">
        <v>132</v>
      </c>
      <c r="L564" s="48">
        <v>32</v>
      </c>
      <c r="M564" s="9" t="s">
        <v>20</v>
      </c>
      <c r="N564" s="9"/>
      <c r="O564" s="9"/>
      <c r="P564" s="9" t="s">
        <v>72</v>
      </c>
      <c r="Q564" s="9"/>
      <c r="R564" s="9"/>
      <c r="S564" s="9" t="s">
        <v>1779</v>
      </c>
      <c r="T564" s="9" t="s">
        <v>1780</v>
      </c>
      <c r="U564" s="9" t="s">
        <v>1781</v>
      </c>
      <c r="V564" s="30" t="s">
        <v>4060</v>
      </c>
      <c r="W564" s="9">
        <v>1</v>
      </c>
      <c r="X564" s="48">
        <f>INDEX(table1,MATCH($K564,'Tham chiếu'!$A$3:$A$13,1),MATCH(DS!$L564,'Tham chiếu'!$B$2:$M$2,1))</f>
        <v>58</v>
      </c>
      <c r="Y564" s="9">
        <v>1</v>
      </c>
      <c r="Z564" s="48">
        <f>INDEX(table1,MATCH($K564,'Tham chiếu'!$A$3:$A$13,1),MATCH(DS!$L564,'Tham chiếu'!$B$2:$M$2,1))</f>
        <v>58</v>
      </c>
      <c r="AA564" s="9">
        <v>2</v>
      </c>
      <c r="AB564" s="50">
        <f>INDEX(table2,MATCH($K564,'Tham chiếu'!$A$17:$A$25,1),MATCH(DS!$L564,'Tham chiếu'!$B$16:$S$16,1))</f>
        <v>4</v>
      </c>
      <c r="AC564" s="9"/>
      <c r="AD564" s="73" t="str">
        <f>INDEX(table4,MATCH($K564,'Tham chiếu'!$A$41:$A$49,1),MATCH(DS!$L564,'Tham chiếu'!$B$40:$T$40,1))</f>
        <v>3B</v>
      </c>
      <c r="AE564" s="9">
        <v>2</v>
      </c>
      <c r="AF564" s="74" t="str">
        <f>INDEX(table3,MATCH($K564,'Tham chiếu'!$A$29:$A$37,1),MATCH(DS!$L564,'Tham chiếu'!$B$28:$T$28,1))</f>
        <v>4A</v>
      </c>
      <c r="AG564" s="9">
        <v>1</v>
      </c>
      <c r="AH564" s="48">
        <f>INDEX(table5,MATCH($K564,'Tham chiếu'!$A$53:$A$61,1),MATCH(DS!$L564,'Tham chiếu'!$B$52:$T$52,1))</f>
        <v>4</v>
      </c>
      <c r="AI564" s="9">
        <v>2</v>
      </c>
      <c r="AJ564" s="48">
        <f>INDEX(table5,MATCH($K564,'Tham chiếu'!$A$53:$A$61,1),MATCH(DS!$L564,'Tham chiếu'!$B$52:$T$52,1))</f>
        <v>4</v>
      </c>
      <c r="AK564" s="9">
        <v>1</v>
      </c>
      <c r="AL564" s="48">
        <f>INDEX(table5,MATCH($K564,'Tham chiếu'!$A$53:$A$61,1),MATCH(DS!$L564,'Tham chiếu'!$B$52:$T$52,1))</f>
        <v>4</v>
      </c>
      <c r="AM564" s="9">
        <v>1</v>
      </c>
      <c r="AN564" s="50">
        <f>INDEX(table2,MATCH($K564,'Tham chiếu'!$A$17:$A$25,1),MATCH(DS!$L564,'Tham chiếu'!$B$16:$S$16,1))</f>
        <v>4</v>
      </c>
      <c r="AO564" s="9">
        <v>1</v>
      </c>
      <c r="AP564" s="48" t="str">
        <f>INDEX(table3,MATCH($K564,'Tham chiếu'!$A$29:$A$37,1),MATCH(DS!$L564,'Tham chiếu'!$B$28:$T$28,1))</f>
        <v>4A</v>
      </c>
      <c r="AQ564" s="48">
        <v>1</v>
      </c>
      <c r="AR564" s="77">
        <f>INDEX(table7,MATCH($K564,'Tham chiếu'!$A$78:$A$87,1),MATCH(DS!$L564,'Tham chiếu'!$B$77:$T$77,1))</f>
        <v>3</v>
      </c>
      <c r="AS564" s="9"/>
      <c r="AT564" s="48"/>
      <c r="AU564" s="57">
        <f t="shared" si="114"/>
        <v>2659000</v>
      </c>
      <c r="AV564" s="58">
        <v>1401000</v>
      </c>
      <c r="AW564" s="59" t="b">
        <f t="shared" si="119"/>
        <v>0</v>
      </c>
      <c r="AX564" s="1"/>
      <c r="AY564" s="1"/>
      <c r="AZ564" s="1"/>
      <c r="BA564" s="1"/>
      <c r="BB564" s="1"/>
      <c r="BC564" s="1"/>
    </row>
    <row r="565" spans="1:55" ht="27.6" customHeight="1" x14ac:dyDescent="0.25">
      <c r="A565" s="3">
        <v>560</v>
      </c>
      <c r="B565" s="56" t="s">
        <v>16</v>
      </c>
      <c r="C565" s="9" t="s">
        <v>1737</v>
      </c>
      <c r="D565" s="9" t="s">
        <v>1738</v>
      </c>
      <c r="E565" s="9" t="str">
        <f t="shared" si="120"/>
        <v>Nguyễn Cao Tiến Doanh</v>
      </c>
      <c r="F565" s="9" t="b">
        <f t="shared" si="121"/>
        <v>0</v>
      </c>
      <c r="G565" s="9" t="s">
        <v>1739</v>
      </c>
      <c r="H565" s="9" t="str">
        <f>RIGHT(G565,4)</f>
        <v>2015</v>
      </c>
      <c r="I565" s="9" t="s">
        <v>18</v>
      </c>
      <c r="J565" s="9" t="str">
        <f t="shared" si="122"/>
        <v>3CI7</v>
      </c>
      <c r="K565" s="48">
        <v>135</v>
      </c>
      <c r="L565" s="48">
        <v>28</v>
      </c>
      <c r="M565" s="9" t="s">
        <v>20</v>
      </c>
      <c r="N565" s="9"/>
      <c r="O565" s="9"/>
      <c r="P565" s="9" t="s">
        <v>72</v>
      </c>
      <c r="Q565" s="9"/>
      <c r="R565" s="9"/>
      <c r="S565" s="9" t="s">
        <v>1740</v>
      </c>
      <c r="T565" s="9" t="s">
        <v>1741</v>
      </c>
      <c r="U565" s="9" t="s">
        <v>1742</v>
      </c>
      <c r="V565" s="30" t="s">
        <v>3801</v>
      </c>
      <c r="W565" s="9"/>
      <c r="X565" s="48"/>
      <c r="Y565" s="9">
        <v>1</v>
      </c>
      <c r="Z565" s="48">
        <f>INDEX(table1,MATCH($K565,'Tham chiếu'!$A$3:$A$13,1),MATCH(DS!$L565,'Tham chiếu'!$B$2:$M$2,1))</f>
        <v>58</v>
      </c>
      <c r="AA565" s="9">
        <v>1</v>
      </c>
      <c r="AB565" s="50" t="str">
        <f>INDEX(table2,MATCH($K565,'Tham chiếu'!$A$17:$A$25,1),MATCH(DS!$L565,'Tham chiếu'!$B$16:$S$16,1))</f>
        <v>3A</v>
      </c>
      <c r="AC565" s="9"/>
      <c r="AD565" s="73" t="str">
        <f>INDEX(table4,MATCH($K565,'Tham chiếu'!$A$41:$A$49,1),MATCH(DS!$L565,'Tham chiếu'!$B$40:$T$40,1))</f>
        <v>3A</v>
      </c>
      <c r="AE565" s="9">
        <v>1</v>
      </c>
      <c r="AF565" s="74" t="str">
        <f>INDEX(table3,MATCH($K565,'Tham chiếu'!$A$29:$A$37,1),MATCH(DS!$L565,'Tham chiếu'!$B$28:$T$28,1))</f>
        <v>3A</v>
      </c>
      <c r="AG565" s="9">
        <v>1</v>
      </c>
      <c r="AH565" s="48">
        <f>INDEX(table5,MATCH($K565,'Tham chiếu'!$A$53:$A$61,1),MATCH(DS!$L565,'Tham chiếu'!$B$52:$T$52,1))</f>
        <v>3</v>
      </c>
      <c r="AI565" s="9">
        <v>1</v>
      </c>
      <c r="AJ565" s="48">
        <f>INDEX(table5,MATCH($K565,'Tham chiếu'!$A$53:$A$61,1),MATCH(DS!$L565,'Tham chiếu'!$B$52:$T$52,1))</f>
        <v>3</v>
      </c>
      <c r="AK565" s="9">
        <v>1</v>
      </c>
      <c r="AL565" s="48">
        <f>INDEX(table5,MATCH($K565,'Tham chiếu'!$A$53:$A$61,1),MATCH(DS!$L565,'Tham chiếu'!$B$52:$T$52,1))</f>
        <v>3</v>
      </c>
      <c r="AM565" s="9">
        <v>1</v>
      </c>
      <c r="AN565" s="50" t="str">
        <f>INDEX(table2,MATCH($K565,'Tham chiếu'!$A$17:$A$25,1),MATCH(DS!$L565,'Tham chiếu'!$B$16:$S$16,1))</f>
        <v>3A</v>
      </c>
      <c r="AO565" s="9">
        <v>1</v>
      </c>
      <c r="AP565" s="48" t="str">
        <f>INDEX(table3,MATCH($K565,'Tham chiếu'!$A$29:$A$37,1),MATCH(DS!$L565,'Tham chiếu'!$B$28:$T$28,1))</f>
        <v>3A</v>
      </c>
      <c r="AQ565" s="48"/>
      <c r="AR565" s="77">
        <f>INDEX(table7,MATCH($K565,'Tham chiếu'!$A$78:$A$87,1),MATCH(DS!$L565,'Tham chiếu'!$B$77:$T$77,1))</f>
        <v>3</v>
      </c>
      <c r="AS565" s="9">
        <v>1</v>
      </c>
      <c r="AT565" s="48">
        <f>INDEX(table6,MATCH($K565,'Tham chiếu'!$A$65:$A$74,1),MATCH(DS!$L565,'Tham chiếu'!$B$64:$T$64,1))</f>
        <v>3</v>
      </c>
      <c r="AU565" s="57">
        <f t="shared" si="114"/>
        <v>1872000</v>
      </c>
      <c r="AV565" s="58">
        <v>2731000</v>
      </c>
      <c r="AW565" s="59" t="b">
        <f t="shared" si="119"/>
        <v>0</v>
      </c>
      <c r="AX565" s="1"/>
      <c r="AY565" s="1"/>
      <c r="AZ565" s="1"/>
      <c r="BA565" s="1"/>
      <c r="BB565" s="1"/>
      <c r="BC565" s="1"/>
    </row>
    <row r="566" spans="1:55" ht="27.6" customHeight="1" x14ac:dyDescent="0.25">
      <c r="A566" s="3">
        <v>561</v>
      </c>
      <c r="B566" s="9" t="s">
        <v>16</v>
      </c>
      <c r="C566" s="9" t="s">
        <v>934</v>
      </c>
      <c r="D566" s="9" t="s">
        <v>1716</v>
      </c>
      <c r="E566" s="9" t="str">
        <f t="shared" si="120"/>
        <v>Nguyễn Linh Đan</v>
      </c>
      <c r="F566" s="9" t="b">
        <f t="shared" si="121"/>
        <v>0</v>
      </c>
      <c r="G566" s="9" t="s">
        <v>1178</v>
      </c>
      <c r="H566" s="9" t="str">
        <f>RIGHT(G566,4)</f>
        <v>2015</v>
      </c>
      <c r="I566" s="9" t="s">
        <v>44</v>
      </c>
      <c r="J566" s="9" t="str">
        <f t="shared" si="122"/>
        <v>3CI7</v>
      </c>
      <c r="K566" s="9">
        <v>136</v>
      </c>
      <c r="L566" s="9">
        <v>30</v>
      </c>
      <c r="M566" s="9" t="s">
        <v>20</v>
      </c>
      <c r="N566" s="9"/>
      <c r="O566" s="9"/>
      <c r="P566" s="9" t="s">
        <v>72</v>
      </c>
      <c r="Q566" s="9"/>
      <c r="R566" s="9"/>
      <c r="S566" s="9" t="s">
        <v>3043</v>
      </c>
      <c r="T566" s="9" t="s">
        <v>3044</v>
      </c>
      <c r="U566" s="9" t="s">
        <v>3045</v>
      </c>
      <c r="V566" s="30" t="s">
        <v>4061</v>
      </c>
      <c r="W566" s="48">
        <v>1</v>
      </c>
      <c r="X566" s="48">
        <f>INDEX(table1,MATCH($K566,'Tham chiếu'!$A$3:$A$13,1),MATCH(DS!$L566,'Tham chiếu'!$B$2:$M$2,1))</f>
        <v>58</v>
      </c>
      <c r="Y566" s="49"/>
      <c r="Z566" s="48"/>
      <c r="AA566" s="50">
        <v>1</v>
      </c>
      <c r="AB566" s="50" t="str">
        <f>INDEX(table2,MATCH($K566,'Tham chiếu'!$A$17:$A$25,1),MATCH(DS!$L566,'Tham chiếu'!$B$16:$S$16,1))</f>
        <v>3B</v>
      </c>
      <c r="AC566" s="53"/>
      <c r="AD566" s="73" t="str">
        <f>INDEX(table4,MATCH($K566,'Tham chiếu'!$A$41:$A$49,1),MATCH(DS!$L566,'Tham chiếu'!$B$40:$T$40,1))</f>
        <v>3B</v>
      </c>
      <c r="AE566" s="54"/>
      <c r="AF566" s="74"/>
      <c r="AG566" s="48">
        <v>1</v>
      </c>
      <c r="AH566" s="48">
        <f>INDEX(table5,MATCH($K566,'Tham chiếu'!$A$53:$A$61,1),MATCH(DS!$L566,'Tham chiếu'!$B$52:$T$52,1))</f>
        <v>4</v>
      </c>
      <c r="AI566" s="49">
        <v>1</v>
      </c>
      <c r="AJ566" s="48">
        <f>INDEX(table5,MATCH($K566,'Tham chiếu'!$A$53:$A$61,1),MATCH(DS!$L566,'Tham chiếu'!$B$52:$T$52,1))</f>
        <v>4</v>
      </c>
      <c r="AK566" s="53"/>
      <c r="AL566" s="48">
        <f>INDEX(table5,MATCH($K566,'Tham chiếu'!$A$53:$A$61,1),MATCH(DS!$L566,'Tham chiếu'!$B$52:$T$52,1))</f>
        <v>4</v>
      </c>
      <c r="AM566" s="50"/>
      <c r="AN566" s="50" t="str">
        <f>INDEX(table2,MATCH($K566,'Tham chiếu'!$A$17:$A$25,1),MATCH(DS!$L566,'Tham chiếu'!$B$16:$S$16,1))</f>
        <v>3B</v>
      </c>
      <c r="AO566" s="54"/>
      <c r="AP566" s="48" t="str">
        <f>INDEX(table3,MATCH($K566,'Tham chiếu'!$A$29:$A$37,1),MATCH(DS!$L566,'Tham chiếu'!$B$28:$T$28,1))</f>
        <v>4A</v>
      </c>
      <c r="AQ566" s="48"/>
      <c r="AR566" s="77">
        <f>INDEX(table7,MATCH($K566,'Tham chiếu'!$A$78:$A$87,1),MATCH(DS!$L566,'Tham chiếu'!$B$77:$T$77,1))</f>
        <v>3</v>
      </c>
      <c r="AS566" s="49">
        <v>1</v>
      </c>
      <c r="AT566" s="48">
        <f>INDEX(table6,MATCH($K566,'Tham chiếu'!$A$65:$A$74,1),MATCH(DS!$L566,'Tham chiếu'!$B$64:$T$64,1))</f>
        <v>3</v>
      </c>
      <c r="AU566" s="57">
        <f t="shared" si="114"/>
        <v>1227000</v>
      </c>
      <c r="AV566" s="58">
        <v>1405000</v>
      </c>
      <c r="AW566" s="59" t="b">
        <f t="shared" si="119"/>
        <v>0</v>
      </c>
      <c r="AX566" s="1"/>
      <c r="AY566" s="1"/>
      <c r="AZ566" s="1"/>
      <c r="BA566" s="1"/>
      <c r="BB566" s="1"/>
      <c r="BC566" s="1"/>
    </row>
    <row r="567" spans="1:55" ht="27.6" customHeight="1" x14ac:dyDescent="0.25">
      <c r="A567" s="3">
        <v>562</v>
      </c>
      <c r="B567" s="9" t="s">
        <v>2364</v>
      </c>
      <c r="C567" s="69" t="s">
        <v>3444</v>
      </c>
      <c r="D567" s="69" t="s">
        <v>2366</v>
      </c>
      <c r="E567" s="9" t="str">
        <f t="shared" si="120"/>
        <v>Phạm Mạnh Hùng</v>
      </c>
      <c r="F567" s="9" t="b">
        <f t="shared" si="121"/>
        <v>0</v>
      </c>
      <c r="G567" s="9" t="s">
        <v>2509</v>
      </c>
      <c r="H567" s="9"/>
      <c r="I567" s="9" t="s">
        <v>18</v>
      </c>
      <c r="J567" s="9" t="str">
        <f t="shared" si="122"/>
        <v>3CI7</v>
      </c>
      <c r="K567" s="9">
        <v>140</v>
      </c>
      <c r="L567" s="9">
        <v>26</v>
      </c>
      <c r="M567" s="9" t="s">
        <v>20</v>
      </c>
      <c r="N567" s="9"/>
      <c r="O567" s="9"/>
      <c r="P567" s="9" t="s">
        <v>72</v>
      </c>
      <c r="Q567" s="9"/>
      <c r="R567" s="9"/>
      <c r="S567" s="9" t="s">
        <v>3445</v>
      </c>
      <c r="T567" s="9" t="s">
        <v>3446</v>
      </c>
      <c r="U567" s="9" t="s">
        <v>3447</v>
      </c>
      <c r="V567" s="30" t="s">
        <v>3731</v>
      </c>
      <c r="W567" s="48">
        <v>1</v>
      </c>
      <c r="X567" s="48">
        <f>INDEX(table1,MATCH($K567,'Tham chiếu'!$A$3:$A$13,1),MATCH(DS!$L567,'Tham chiếu'!$B$2:$M$2,1))</f>
        <v>60</v>
      </c>
      <c r="Y567" s="49">
        <v>1</v>
      </c>
      <c r="Z567" s="48">
        <f>INDEX(table1,MATCH($K567,'Tham chiếu'!$A$3:$A$13,1),MATCH(DS!$L567,'Tham chiếu'!$B$2:$M$2,1))</f>
        <v>60</v>
      </c>
      <c r="AA567" s="50">
        <v>1</v>
      </c>
      <c r="AB567" s="50">
        <f>INDEX(table2,MATCH($K567,'Tham chiếu'!$A$17:$A$25,1),MATCH(DS!$L567,'Tham chiếu'!$B$16:$S$16,1))</f>
        <v>4</v>
      </c>
      <c r="AC567" s="53"/>
      <c r="AD567" s="73">
        <f>INDEX(table4,MATCH($K567,'Tham chiếu'!$A$41:$A$49,1),MATCH(DS!$L567,'Tham chiếu'!$B$40:$T$40,1))</f>
        <v>4</v>
      </c>
      <c r="AE567" s="54">
        <v>1</v>
      </c>
      <c r="AF567" s="74">
        <f>INDEX(table3,MATCH($K567,'Tham chiếu'!$A$29:$A$37,1),MATCH(DS!$L567,'Tham chiếu'!$B$28:$T$28,1))</f>
        <v>4</v>
      </c>
      <c r="AG567" s="48">
        <v>1</v>
      </c>
      <c r="AH567" s="48">
        <f>INDEX(table5,MATCH($K567,'Tham chiếu'!$A$53:$A$61,1),MATCH(DS!$L567,'Tham chiếu'!$B$52:$T$52,1))</f>
        <v>4</v>
      </c>
      <c r="AI567" s="49">
        <v>1</v>
      </c>
      <c r="AJ567" s="48">
        <f>INDEX(table5,MATCH($K567,'Tham chiếu'!$A$53:$A$61,1),MATCH(DS!$L567,'Tham chiếu'!$B$52:$T$52,1))</f>
        <v>4</v>
      </c>
      <c r="AK567" s="50">
        <v>1</v>
      </c>
      <c r="AL567" s="48">
        <f>INDEX(table5,MATCH($K567,'Tham chiếu'!$A$53:$A$61,1),MATCH(DS!$L567,'Tham chiếu'!$B$52:$T$52,1))</f>
        <v>4</v>
      </c>
      <c r="AM567" s="53">
        <v>1</v>
      </c>
      <c r="AN567" s="50">
        <f>INDEX(table2,MATCH($K567,'Tham chiếu'!$A$17:$A$25,1),MATCH(DS!$L567,'Tham chiếu'!$B$16:$S$16,1))</f>
        <v>4</v>
      </c>
      <c r="AO567" s="54">
        <v>1</v>
      </c>
      <c r="AP567" s="48">
        <f>INDEX(table3,MATCH($K567,'Tham chiếu'!$A$29:$A$37,1),MATCH(DS!$L567,'Tham chiếu'!$B$28:$T$28,1))</f>
        <v>4</v>
      </c>
      <c r="AQ567" s="48">
        <v>1</v>
      </c>
      <c r="AR567" s="77">
        <f>INDEX(table7,MATCH($K567,'Tham chiếu'!$A$78:$A$87,1),MATCH(DS!$L567,'Tham chiếu'!$B$77:$T$77,1))</f>
        <v>3</v>
      </c>
      <c r="AS567" s="49">
        <v>1</v>
      </c>
      <c r="AT567" s="48">
        <f>INDEX(table6,MATCH($K567,'Tham chiếu'!$A$65:$A$74,1),MATCH(DS!$L567,'Tham chiếu'!$B$64:$T$64,1))</f>
        <v>4</v>
      </c>
      <c r="AU567" s="57">
        <f t="shared" si="114"/>
        <v>2352000</v>
      </c>
      <c r="AV567" s="58">
        <v>1412000</v>
      </c>
      <c r="AW567" s="59" t="b">
        <f t="shared" si="119"/>
        <v>0</v>
      </c>
      <c r="AX567" s="1"/>
      <c r="AY567" s="1"/>
      <c r="AZ567" s="1"/>
      <c r="BA567" s="1"/>
      <c r="BB567" s="1"/>
      <c r="BC567" s="1"/>
    </row>
    <row r="568" spans="1:55" ht="24" customHeight="1" x14ac:dyDescent="0.25">
      <c r="A568" s="3">
        <v>563</v>
      </c>
      <c r="B568" s="9" t="s">
        <v>16</v>
      </c>
      <c r="C568" s="9" t="s">
        <v>409</v>
      </c>
      <c r="D568" s="9" t="s">
        <v>77</v>
      </c>
      <c r="E568" s="9" t="str">
        <f t="shared" si="120"/>
        <v>Nguyễn Khang</v>
      </c>
      <c r="F568" s="9" t="b">
        <f t="shared" si="121"/>
        <v>0</v>
      </c>
      <c r="G568" s="9" t="s">
        <v>410</v>
      </c>
      <c r="H568" s="9" t="str">
        <f>RIGHT(G568,4)</f>
        <v>2015</v>
      </c>
      <c r="I568" s="9" t="s">
        <v>18</v>
      </c>
      <c r="J568" s="9" t="str">
        <f t="shared" si="122"/>
        <v>3CI7</v>
      </c>
      <c r="K568" s="48">
        <v>130</v>
      </c>
      <c r="L568" s="48">
        <v>25</v>
      </c>
      <c r="M568" s="9" t="s">
        <v>20</v>
      </c>
      <c r="N568" s="9"/>
      <c r="O568" s="9"/>
      <c r="P568" s="9" t="s">
        <v>72</v>
      </c>
      <c r="Q568" s="9"/>
      <c r="R568" s="9"/>
      <c r="S568" s="9" t="s">
        <v>411</v>
      </c>
      <c r="T568" s="9" t="s">
        <v>412</v>
      </c>
      <c r="U568" s="9" t="s">
        <v>413</v>
      </c>
      <c r="V568" s="30" t="s">
        <v>4062</v>
      </c>
      <c r="W568" s="9">
        <v>1</v>
      </c>
      <c r="X568" s="48">
        <f>INDEX(table1,MATCH($K568,'Tham chiếu'!$A$3:$A$13,1),MATCH(DS!$L568,'Tham chiếu'!$B$2:$M$2,1))</f>
        <v>55</v>
      </c>
      <c r="Y568" s="9">
        <v>1</v>
      </c>
      <c r="Z568" s="48">
        <f>INDEX(table1,MATCH($K568,'Tham chiếu'!$A$3:$A$13,1),MATCH(DS!$L568,'Tham chiếu'!$B$2:$M$2,1))</f>
        <v>55</v>
      </c>
      <c r="AA568" s="9">
        <v>2</v>
      </c>
      <c r="AB568" s="50" t="str">
        <f>INDEX(table2,MATCH($K568,'Tham chiếu'!$A$17:$A$25,1),MATCH(DS!$L568,'Tham chiếu'!$B$16:$S$16,1))</f>
        <v>2C</v>
      </c>
      <c r="AC568" s="9"/>
      <c r="AD568" s="73" t="str">
        <f>INDEX(table4,MATCH($K568,'Tham chiếu'!$A$41:$A$49,1),MATCH(DS!$L568,'Tham chiếu'!$B$40:$T$40,1))</f>
        <v>3A</v>
      </c>
      <c r="AE568" s="9">
        <v>2</v>
      </c>
      <c r="AF568" s="74" t="str">
        <f>INDEX(table3,MATCH($K568,'Tham chiếu'!$A$29:$A$37,1),MATCH(DS!$L568,'Tham chiếu'!$B$28:$T$28,1))</f>
        <v>3A</v>
      </c>
      <c r="AG568" s="9">
        <v>1</v>
      </c>
      <c r="AH568" s="48">
        <f>INDEX(table5,MATCH($K568,'Tham chiếu'!$A$53:$A$61,1),MATCH(DS!$L568,'Tham chiếu'!$B$52:$T$52,1))</f>
        <v>3</v>
      </c>
      <c r="AI568" s="9">
        <v>1</v>
      </c>
      <c r="AJ568" s="48">
        <f>INDEX(table5,MATCH($K568,'Tham chiếu'!$A$53:$A$61,1),MATCH(DS!$L568,'Tham chiếu'!$B$52:$T$52,1))</f>
        <v>3</v>
      </c>
      <c r="AK568" s="9">
        <v>1</v>
      </c>
      <c r="AL568" s="48">
        <f>INDEX(table5,MATCH($K568,'Tham chiếu'!$A$53:$A$61,1),MATCH(DS!$L568,'Tham chiếu'!$B$52:$T$52,1))</f>
        <v>3</v>
      </c>
      <c r="AM568" s="9">
        <v>2</v>
      </c>
      <c r="AN568" s="50" t="str">
        <f>INDEX(table2,MATCH($K568,'Tham chiếu'!$A$17:$A$25,1),MATCH(DS!$L568,'Tham chiếu'!$B$16:$S$16,1))</f>
        <v>2C</v>
      </c>
      <c r="AO568" s="9"/>
      <c r="AP568" s="48" t="str">
        <f>INDEX(table3,MATCH($K568,'Tham chiếu'!$A$29:$A$37,1),MATCH(DS!$L568,'Tham chiếu'!$B$28:$T$28,1))</f>
        <v>3A</v>
      </c>
      <c r="AQ568" s="48">
        <v>1</v>
      </c>
      <c r="AR568" s="77">
        <f>INDEX(table7,MATCH($K568,'Tham chiếu'!$A$78:$A$87,1),MATCH(DS!$L568,'Tham chiếu'!$B$77:$T$77,1))</f>
        <v>3</v>
      </c>
      <c r="AS568" s="9">
        <v>1</v>
      </c>
      <c r="AT568" s="48">
        <f>INDEX(table6,MATCH($K568,'Tham chiếu'!$A$65:$A$74,1),MATCH(DS!$L568,'Tham chiếu'!$B$64:$T$64,1))</f>
        <v>3</v>
      </c>
      <c r="AU568" s="57">
        <f t="shared" si="114"/>
        <v>2895000</v>
      </c>
      <c r="AV568" s="58">
        <v>3009000</v>
      </c>
      <c r="AW568" s="59" t="b">
        <f t="shared" si="119"/>
        <v>0</v>
      </c>
      <c r="AX568" s="1"/>
      <c r="AY568" s="1"/>
      <c r="AZ568" s="1"/>
      <c r="BA568" s="1"/>
      <c r="BB568" s="1"/>
      <c r="BC568" s="1"/>
    </row>
    <row r="569" spans="1:55" ht="27.6" customHeight="1" x14ac:dyDescent="0.25">
      <c r="A569" s="3">
        <v>564</v>
      </c>
      <c r="B569" s="9" t="s">
        <v>16</v>
      </c>
      <c r="C569" s="9" t="s">
        <v>1047</v>
      </c>
      <c r="D569" s="9" t="s">
        <v>337</v>
      </c>
      <c r="E569" s="9" t="str">
        <f t="shared" si="120"/>
        <v>Đào Gia Linh</v>
      </c>
      <c r="F569" s="9" t="b">
        <f t="shared" si="121"/>
        <v>0</v>
      </c>
      <c r="G569" s="9" t="s">
        <v>1048</v>
      </c>
      <c r="H569" s="9" t="str">
        <f>RIGHT(G569,4)</f>
        <v>2015</v>
      </c>
      <c r="I569" s="9" t="s">
        <v>44</v>
      </c>
      <c r="J569" s="9" t="str">
        <f t="shared" si="122"/>
        <v>3CI7</v>
      </c>
      <c r="K569" s="48">
        <v>138</v>
      </c>
      <c r="L569" s="48">
        <v>32</v>
      </c>
      <c r="M569" s="9" t="s">
        <v>20</v>
      </c>
      <c r="N569" s="9"/>
      <c r="O569" s="9"/>
      <c r="P569" s="9" t="s">
        <v>72</v>
      </c>
      <c r="Q569" s="9"/>
      <c r="R569" s="9"/>
      <c r="S569" s="9" t="s">
        <v>1049</v>
      </c>
      <c r="T569" s="9" t="s">
        <v>1050</v>
      </c>
      <c r="U569" s="9" t="s">
        <v>1051</v>
      </c>
      <c r="V569" s="30" t="s">
        <v>4063</v>
      </c>
      <c r="W569" s="9">
        <v>1</v>
      </c>
      <c r="X569" s="48">
        <f>INDEX(table1,MATCH($K569,'Tham chiếu'!$A$3:$A$13,1),MATCH(DS!$L569,'Tham chiếu'!$B$2:$M$2,1))</f>
        <v>58</v>
      </c>
      <c r="Y569" s="9">
        <v>1</v>
      </c>
      <c r="Z569" s="48">
        <f>INDEX(table1,MATCH($K569,'Tham chiếu'!$A$3:$A$13,1),MATCH(DS!$L569,'Tham chiếu'!$B$2:$M$2,1))</f>
        <v>58</v>
      </c>
      <c r="AA569" s="9"/>
      <c r="AB569" s="50"/>
      <c r="AC569" s="9">
        <v>2</v>
      </c>
      <c r="AD569" s="73" t="str">
        <f>INDEX(table4,MATCH($K569,'Tham chiếu'!$A$41:$A$49,1),MATCH(DS!$L569,'Tham chiếu'!$B$40:$T$40,1))</f>
        <v>3B</v>
      </c>
      <c r="AE569" s="9"/>
      <c r="AF569" s="74"/>
      <c r="AG569" s="9"/>
      <c r="AH569" s="48"/>
      <c r="AI569" s="9">
        <v>2</v>
      </c>
      <c r="AJ569" s="48">
        <f>INDEX(table5,MATCH($K569,'Tham chiếu'!$A$53:$A$61,1),MATCH(DS!$L569,'Tham chiếu'!$B$52:$T$52,1))</f>
        <v>4</v>
      </c>
      <c r="AK569" s="9"/>
      <c r="AL569" s="48"/>
      <c r="AM569" s="9"/>
      <c r="AN569" s="50"/>
      <c r="AO569" s="9"/>
      <c r="AP569" s="48"/>
      <c r="AQ569" s="48">
        <v>1</v>
      </c>
      <c r="AR569" s="77">
        <f>INDEX(table7,MATCH($K569,'Tham chiếu'!$A$78:$A$87,1),MATCH(DS!$L569,'Tham chiếu'!$B$77:$T$77,1))</f>
        <v>3</v>
      </c>
      <c r="AS569" s="9">
        <v>1</v>
      </c>
      <c r="AT569" s="48">
        <f>INDEX(table6,MATCH($K569,'Tham chiếu'!$A$65:$A$74,1),MATCH(DS!$L569,'Tham chiếu'!$B$64:$T$64,1))</f>
        <v>4</v>
      </c>
      <c r="AU569" s="57">
        <f t="shared" si="114"/>
        <v>1784000</v>
      </c>
      <c r="AV569" s="58">
        <v>2320000</v>
      </c>
      <c r="AW569" s="59" t="b">
        <f t="shared" si="119"/>
        <v>0</v>
      </c>
      <c r="AX569" s="1"/>
      <c r="AY569" s="1"/>
      <c r="AZ569" s="1"/>
      <c r="BA569" s="1"/>
      <c r="BB569" s="1"/>
      <c r="BC569" s="1"/>
    </row>
    <row r="570" spans="1:55" ht="25.9" customHeight="1" x14ac:dyDescent="0.25">
      <c r="A570" s="3">
        <v>565</v>
      </c>
      <c r="B570" s="9" t="s">
        <v>16</v>
      </c>
      <c r="C570" s="9" t="s">
        <v>2519</v>
      </c>
      <c r="D570" s="9" t="s">
        <v>34</v>
      </c>
      <c r="E570" s="9" t="str">
        <f t="shared" si="120"/>
        <v>Lê Đức Minh</v>
      </c>
      <c r="F570" s="9" t="b">
        <f t="shared" si="121"/>
        <v>0</v>
      </c>
      <c r="G570" s="9" t="s">
        <v>2522</v>
      </c>
      <c r="H570" s="9" t="str">
        <f>RIGHT(G570,4)</f>
        <v>2015</v>
      </c>
      <c r="I570" s="9" t="s">
        <v>18</v>
      </c>
      <c r="J570" s="9" t="str">
        <f t="shared" si="122"/>
        <v>3CI7</v>
      </c>
      <c r="K570" s="9">
        <v>135</v>
      </c>
      <c r="L570" s="9">
        <v>48</v>
      </c>
      <c r="M570" s="9" t="s">
        <v>20</v>
      </c>
      <c r="N570" s="9"/>
      <c r="O570" s="9"/>
      <c r="P570" s="9" t="s">
        <v>72</v>
      </c>
      <c r="Q570" s="9"/>
      <c r="R570" s="9"/>
      <c r="S570" s="9" t="s">
        <v>2014</v>
      </c>
      <c r="T570" s="9" t="s">
        <v>2015</v>
      </c>
      <c r="U570" s="9" t="s">
        <v>2016</v>
      </c>
      <c r="V570" s="30" t="s">
        <v>3895</v>
      </c>
      <c r="W570" s="48"/>
      <c r="X570" s="48"/>
      <c r="Y570" s="49">
        <v>1</v>
      </c>
      <c r="Z570" s="48" t="str">
        <f>INDEX(table1,MATCH($K570,'Tham chiếu'!$A$3:$A$13,1),MATCH(DS!$L570,'Tham chiếu'!$B$2:$M$2,1))</f>
        <v>65A</v>
      </c>
      <c r="AA570" s="50"/>
      <c r="AB570" s="50"/>
      <c r="AC570" s="53"/>
      <c r="AD570" s="73"/>
      <c r="AE570" s="54"/>
      <c r="AF570" s="74"/>
      <c r="AG570" s="48">
        <v>1</v>
      </c>
      <c r="AH570" s="48">
        <f>INDEX(table5,MATCH($K570,'Tham chiếu'!$A$53:$A$61,1),MATCH(DS!$L570,'Tham chiếu'!$B$52:$T$52,1))</f>
        <v>6</v>
      </c>
      <c r="AI570" s="49">
        <v>1</v>
      </c>
      <c r="AJ570" s="48">
        <f>INDEX(table5,MATCH($K570,'Tham chiếu'!$A$53:$A$61,1),MATCH(DS!$L570,'Tham chiếu'!$B$52:$T$52,1))</f>
        <v>6</v>
      </c>
      <c r="AK570" s="53">
        <v>1</v>
      </c>
      <c r="AL570" s="48">
        <f>INDEX(table5,MATCH($K570,'Tham chiếu'!$A$53:$A$61,1),MATCH(DS!$L570,'Tham chiếu'!$B$52:$T$52,1))</f>
        <v>6</v>
      </c>
      <c r="AM570" s="50">
        <v>1</v>
      </c>
      <c r="AN570" s="50" t="str">
        <f>INDEX(table2,MATCH($K570,'Tham chiếu'!$A$17:$A$25,1),MATCH(DS!$L570,'Tham chiếu'!$B$16:$S$16,1))</f>
        <v>6B</v>
      </c>
      <c r="AO570" s="54">
        <v>1</v>
      </c>
      <c r="AP570" s="48">
        <f>INDEX(table3,MATCH($K570,'Tham chiếu'!$A$29:$A$37,1),MATCH(DS!$L570,'Tham chiếu'!$B$28:$T$28,1))</f>
        <v>0</v>
      </c>
      <c r="AQ570" s="48">
        <v>1</v>
      </c>
      <c r="AR570" s="77">
        <f>INDEX(table7,MATCH($K570,'Tham chiếu'!$A$78:$A$87,1),MATCH(DS!$L570,'Tham chiếu'!$B$77:$T$77,1))</f>
        <v>0</v>
      </c>
      <c r="AS570" s="49"/>
      <c r="AT570" s="48"/>
      <c r="AU570" s="57">
        <f t="shared" si="114"/>
        <v>1289000</v>
      </c>
      <c r="AV570" s="58">
        <v>1929000</v>
      </c>
      <c r="AW570" s="59" t="b">
        <f t="shared" si="119"/>
        <v>0</v>
      </c>
      <c r="AX570" s="1"/>
      <c r="AY570" s="1"/>
      <c r="AZ570" s="1"/>
      <c r="BA570" s="1"/>
      <c r="BB570" s="1"/>
      <c r="BC570" s="1"/>
    </row>
    <row r="571" spans="1:55" ht="27" customHeight="1" x14ac:dyDescent="0.25">
      <c r="A571" s="3">
        <v>566</v>
      </c>
      <c r="B571" s="9" t="s">
        <v>2364</v>
      </c>
      <c r="C571" s="69" t="s">
        <v>3474</v>
      </c>
      <c r="D571" s="69" t="s">
        <v>34</v>
      </c>
      <c r="E571" s="9" t="str">
        <f t="shared" si="120"/>
        <v>Vũ Bảo Minh</v>
      </c>
      <c r="F571" s="9" t="b">
        <f t="shared" si="121"/>
        <v>0</v>
      </c>
      <c r="G571" s="9" t="s">
        <v>3475</v>
      </c>
      <c r="H571" s="9"/>
      <c r="I571" s="9" t="s">
        <v>18</v>
      </c>
      <c r="J571" s="9" t="str">
        <f t="shared" si="122"/>
        <v>3CI7</v>
      </c>
      <c r="K571" s="9">
        <v>140</v>
      </c>
      <c r="L571" s="9">
        <v>25</v>
      </c>
      <c r="M571" s="9" t="s">
        <v>20</v>
      </c>
      <c r="N571" s="9"/>
      <c r="O571" s="9"/>
      <c r="P571" s="9" t="s">
        <v>72</v>
      </c>
      <c r="Q571" s="9"/>
      <c r="R571" s="9"/>
      <c r="S571" s="9" t="s">
        <v>3476</v>
      </c>
      <c r="T571" s="9" t="s">
        <v>3477</v>
      </c>
      <c r="U571" s="9" t="s">
        <v>3478</v>
      </c>
      <c r="V571" s="30" t="s">
        <v>4297</v>
      </c>
      <c r="W571" s="48">
        <v>1</v>
      </c>
      <c r="X571" s="48">
        <f>INDEX(table1,MATCH($K571,'Tham chiếu'!$A$3:$A$13,1),MATCH(DS!$L571,'Tham chiếu'!$B$2:$M$2,1))</f>
        <v>60</v>
      </c>
      <c r="Y571" s="49"/>
      <c r="Z571" s="48"/>
      <c r="AA571" s="50">
        <v>1</v>
      </c>
      <c r="AB571" s="50">
        <f>INDEX(table2,MATCH($K571,'Tham chiếu'!$A$17:$A$25,1),MATCH(DS!$L571,'Tham chiếu'!$B$16:$S$16,1))</f>
        <v>4</v>
      </c>
      <c r="AC571" s="53"/>
      <c r="AD571" s="73">
        <f>INDEX(table4,MATCH($K571,'Tham chiếu'!$A$41:$A$49,1),MATCH(DS!$L571,'Tham chiếu'!$B$40:$T$40,1))</f>
        <v>4</v>
      </c>
      <c r="AE571" s="54">
        <v>1</v>
      </c>
      <c r="AF571" s="74">
        <f>INDEX(table3,MATCH($K571,'Tham chiếu'!$A$29:$A$37,1),MATCH(DS!$L571,'Tham chiếu'!$B$28:$T$28,1))</f>
        <v>4</v>
      </c>
      <c r="AG571" s="48">
        <v>2</v>
      </c>
      <c r="AH571" s="48">
        <f>INDEX(table5,MATCH($K571,'Tham chiếu'!$A$53:$A$61,1),MATCH(DS!$L571,'Tham chiếu'!$B$52:$T$52,1))</f>
        <v>4</v>
      </c>
      <c r="AI571" s="49">
        <v>2</v>
      </c>
      <c r="AJ571" s="48">
        <f>INDEX(table5,MATCH($K571,'Tham chiếu'!$A$53:$A$61,1),MATCH(DS!$L571,'Tham chiếu'!$B$52:$T$52,1))</f>
        <v>4</v>
      </c>
      <c r="AK571" s="50">
        <v>1</v>
      </c>
      <c r="AL571" s="48">
        <f>INDEX(table5,MATCH($K571,'Tham chiếu'!$A$53:$A$61,1),MATCH(DS!$L571,'Tham chiếu'!$B$52:$T$52,1))</f>
        <v>4</v>
      </c>
      <c r="AM571" s="53">
        <v>1</v>
      </c>
      <c r="AN571" s="50">
        <f>INDEX(table2,MATCH($K571,'Tham chiếu'!$A$17:$A$25,1),MATCH(DS!$L571,'Tham chiếu'!$B$16:$S$16,1))</f>
        <v>4</v>
      </c>
      <c r="AO571" s="54">
        <v>1</v>
      </c>
      <c r="AP571" s="48">
        <f>INDEX(table3,MATCH($K571,'Tham chiếu'!$A$29:$A$37,1),MATCH(DS!$L571,'Tham chiếu'!$B$28:$T$28,1))</f>
        <v>4</v>
      </c>
      <c r="AQ571" s="48">
        <v>1</v>
      </c>
      <c r="AR571" s="77">
        <f>INDEX(table7,MATCH($K571,'Tham chiếu'!$A$78:$A$87,1),MATCH(DS!$L571,'Tham chiếu'!$B$77:$T$77,1))</f>
        <v>3</v>
      </c>
      <c r="AS571" s="49">
        <v>1</v>
      </c>
      <c r="AT571" s="48">
        <f>INDEX(table6,MATCH($K571,'Tham chiếu'!$A$65:$A$74,1),MATCH(DS!$L571,'Tham chiếu'!$B$64:$T$64,1))</f>
        <v>4</v>
      </c>
      <c r="AU571" s="57">
        <f t="shared" si="114"/>
        <v>2531000</v>
      </c>
      <c r="AV571" s="58">
        <v>1294000</v>
      </c>
      <c r="AW571" s="59" t="b">
        <f t="shared" si="119"/>
        <v>0</v>
      </c>
      <c r="AX571" s="1"/>
      <c r="AY571" s="1"/>
      <c r="AZ571" s="1"/>
      <c r="BA571" s="1"/>
      <c r="BB571" s="1"/>
      <c r="BC571" s="1"/>
    </row>
    <row r="572" spans="1:55" ht="27.6" customHeight="1" x14ac:dyDescent="0.25">
      <c r="A572" s="3">
        <v>567</v>
      </c>
      <c r="B572" s="9" t="s">
        <v>16</v>
      </c>
      <c r="C572" s="9" t="s">
        <v>69</v>
      </c>
      <c r="D572" s="9" t="s">
        <v>70</v>
      </c>
      <c r="E572" s="9" t="str">
        <f t="shared" si="120"/>
        <v>Bùi Tuệ Nhi</v>
      </c>
      <c r="F572" s="9" t="b">
        <f t="shared" si="121"/>
        <v>0</v>
      </c>
      <c r="G572" s="9" t="s">
        <v>71</v>
      </c>
      <c r="H572" s="9" t="str">
        <f t="shared" ref="H572:H598" si="123">RIGHT(G572,4)</f>
        <v>2015</v>
      </c>
      <c r="I572" s="9" t="s">
        <v>44</v>
      </c>
      <c r="J572" s="9" t="str">
        <f t="shared" si="122"/>
        <v>3CI7</v>
      </c>
      <c r="K572" s="48">
        <v>133</v>
      </c>
      <c r="L572" s="48">
        <v>28</v>
      </c>
      <c r="M572" s="9" t="s">
        <v>20</v>
      </c>
      <c r="N572" s="9"/>
      <c r="O572" s="9"/>
      <c r="P572" s="9" t="s">
        <v>72</v>
      </c>
      <c r="Q572" s="9"/>
      <c r="R572" s="9"/>
      <c r="S572" s="9" t="s">
        <v>73</v>
      </c>
      <c r="T572" s="9" t="s">
        <v>74</v>
      </c>
      <c r="U572" s="9" t="s">
        <v>75</v>
      </c>
      <c r="V572" s="30" t="s">
        <v>3979</v>
      </c>
      <c r="W572" s="9">
        <v>1</v>
      </c>
      <c r="X572" s="48">
        <f>INDEX(table1,MATCH($K572,'Tham chiếu'!$A$3:$A$13,1),MATCH(DS!$L572,'Tham chiếu'!$B$2:$M$2,1))</f>
        <v>55</v>
      </c>
      <c r="Y572" s="9">
        <v>1</v>
      </c>
      <c r="Z572" s="48">
        <f>INDEX(table1,MATCH($K572,'Tham chiếu'!$A$3:$A$13,1),MATCH(DS!$L572,'Tham chiếu'!$B$2:$M$2,1))</f>
        <v>55</v>
      </c>
      <c r="AA572" s="9">
        <v>1</v>
      </c>
      <c r="AB572" s="50" t="str">
        <f>INDEX(table2,MATCH($K572,'Tham chiếu'!$A$17:$A$25,1),MATCH(DS!$L572,'Tham chiếu'!$B$16:$S$16,1))</f>
        <v>3A</v>
      </c>
      <c r="AC572" s="9">
        <v>1</v>
      </c>
      <c r="AD572" s="73" t="str">
        <f>INDEX(table4,MATCH($K572,'Tham chiếu'!$A$41:$A$49,1),MATCH(DS!$L572,'Tham chiếu'!$B$40:$T$40,1))</f>
        <v>3A</v>
      </c>
      <c r="AE572" s="9"/>
      <c r="AF572" s="74"/>
      <c r="AG572" s="9">
        <v>2</v>
      </c>
      <c r="AH572" s="48">
        <f>INDEX(table5,MATCH($K572,'Tham chiếu'!$A$53:$A$61,1),MATCH(DS!$L572,'Tham chiếu'!$B$52:$T$52,1))</f>
        <v>3</v>
      </c>
      <c r="AI572" s="9">
        <v>2</v>
      </c>
      <c r="AJ572" s="48">
        <f>INDEX(table5,MATCH($K572,'Tham chiếu'!$A$53:$A$61,1),MATCH(DS!$L572,'Tham chiếu'!$B$52:$T$52,1))</f>
        <v>3</v>
      </c>
      <c r="AK572" s="9">
        <v>1</v>
      </c>
      <c r="AL572" s="48">
        <f>INDEX(table5,MATCH($K572,'Tham chiếu'!$A$53:$A$61,1),MATCH(DS!$L572,'Tham chiếu'!$B$52:$T$52,1))</f>
        <v>3</v>
      </c>
      <c r="AM572" s="9">
        <v>1</v>
      </c>
      <c r="AN572" s="50" t="str">
        <f>INDEX(table2,MATCH($K572,'Tham chiếu'!$A$17:$A$25,1),MATCH(DS!$L572,'Tham chiếu'!$B$16:$S$16,1))</f>
        <v>3A</v>
      </c>
      <c r="AO572" s="9">
        <v>1</v>
      </c>
      <c r="AP572" s="48" t="str">
        <f>INDEX(table3,MATCH($K572,'Tham chiếu'!$A$29:$A$37,1),MATCH(DS!$L572,'Tham chiếu'!$B$28:$T$28,1))</f>
        <v>3A</v>
      </c>
      <c r="AQ572" s="48">
        <v>1</v>
      </c>
      <c r="AR572" s="77">
        <f>INDEX(table7,MATCH($K572,'Tham chiếu'!$A$78:$A$87,1),MATCH(DS!$L572,'Tham chiếu'!$B$77:$T$77,1))</f>
        <v>3</v>
      </c>
      <c r="AS572" s="9">
        <v>1</v>
      </c>
      <c r="AT572" s="48">
        <f>INDEX(table6,MATCH($K572,'Tham chiếu'!$A$65:$A$74,1),MATCH(DS!$L572,'Tham chiếu'!$B$64:$T$64,1))</f>
        <v>3</v>
      </c>
      <c r="AU572" s="57">
        <f t="shared" si="114"/>
        <v>2699000</v>
      </c>
      <c r="AV572" s="58">
        <v>1279000</v>
      </c>
      <c r="AW572" s="59" t="b">
        <f t="shared" si="119"/>
        <v>0</v>
      </c>
      <c r="AX572" s="1"/>
      <c r="AY572" s="1"/>
      <c r="AZ572" s="1"/>
      <c r="BA572" s="1"/>
      <c r="BB572" s="1"/>
      <c r="BC572" s="1"/>
    </row>
    <row r="573" spans="1:55" ht="27.6" customHeight="1" x14ac:dyDescent="0.25">
      <c r="A573" s="3">
        <v>568</v>
      </c>
      <c r="B573" s="9" t="s">
        <v>16</v>
      </c>
      <c r="C573" s="9" t="s">
        <v>752</v>
      </c>
      <c r="D573" s="9" t="s">
        <v>368</v>
      </c>
      <c r="E573" s="9" t="str">
        <f t="shared" si="120"/>
        <v>Đào Khánh Nhiên</v>
      </c>
      <c r="F573" s="9" t="b">
        <f t="shared" si="121"/>
        <v>0</v>
      </c>
      <c r="G573" s="9" t="s">
        <v>753</v>
      </c>
      <c r="H573" s="9" t="str">
        <f t="shared" si="123"/>
        <v>2015</v>
      </c>
      <c r="I573" s="9" t="s">
        <v>44</v>
      </c>
      <c r="J573" s="9" t="str">
        <f t="shared" si="122"/>
        <v>3CI7</v>
      </c>
      <c r="K573" s="48">
        <v>130</v>
      </c>
      <c r="L573" s="48">
        <v>23</v>
      </c>
      <c r="M573" s="9" t="s">
        <v>20</v>
      </c>
      <c r="N573" s="9"/>
      <c r="O573" s="9"/>
      <c r="P573" s="9" t="s">
        <v>72</v>
      </c>
      <c r="Q573" s="9"/>
      <c r="R573" s="9"/>
      <c r="S573" s="9" t="s">
        <v>754</v>
      </c>
      <c r="T573" s="9" t="s">
        <v>755</v>
      </c>
      <c r="U573" s="9" t="s">
        <v>756</v>
      </c>
      <c r="V573" s="30" t="s">
        <v>4064</v>
      </c>
      <c r="W573" s="9">
        <v>1</v>
      </c>
      <c r="X573" s="48">
        <f>INDEX(table1,MATCH($K573,'Tham chiếu'!$A$3:$A$13,1),MATCH(DS!$L573,'Tham chiếu'!$B$2:$M$2,1))</f>
        <v>55</v>
      </c>
      <c r="Y573" s="9">
        <v>1</v>
      </c>
      <c r="Z573" s="48">
        <f>INDEX(table1,MATCH($K573,'Tham chiếu'!$A$3:$A$13,1),MATCH(DS!$L573,'Tham chiếu'!$B$2:$M$2,1))</f>
        <v>55</v>
      </c>
      <c r="AA573" s="9"/>
      <c r="AB573" s="50"/>
      <c r="AC573" s="9">
        <v>2</v>
      </c>
      <c r="AD573" s="73">
        <f>INDEX(table4,MATCH($K573,'Tham chiếu'!$A$41:$A$49,1),MATCH(DS!$L573,'Tham chiếu'!$B$40:$T$40,1))</f>
        <v>4</v>
      </c>
      <c r="AE573" s="9"/>
      <c r="AF573" s="74"/>
      <c r="AG573" s="9"/>
      <c r="AH573" s="48"/>
      <c r="AI573" s="9">
        <v>2</v>
      </c>
      <c r="AJ573" s="48">
        <f>INDEX(table5,MATCH($K573,'Tham chiếu'!$A$53:$A$61,1),MATCH(DS!$L573,'Tham chiếu'!$B$52:$T$52,1))</f>
        <v>4</v>
      </c>
      <c r="AK573" s="9">
        <v>2</v>
      </c>
      <c r="AL573" s="48">
        <f>INDEX(table5,MATCH($K573,'Tham chiếu'!$A$53:$A$61,1),MATCH(DS!$L573,'Tham chiếu'!$B$52:$T$52,1))</f>
        <v>4</v>
      </c>
      <c r="AM573" s="9"/>
      <c r="AN573" s="50"/>
      <c r="AO573" s="9"/>
      <c r="AP573" s="48"/>
      <c r="AQ573" s="48"/>
      <c r="AR573" s="77"/>
      <c r="AS573" s="9"/>
      <c r="AT573" s="48"/>
      <c r="AU573" s="57">
        <f t="shared" si="114"/>
        <v>1414000</v>
      </c>
      <c r="AV573" s="58">
        <v>2989000</v>
      </c>
      <c r="AW573" s="59" t="b">
        <f t="shared" si="119"/>
        <v>0</v>
      </c>
      <c r="AX573" s="1"/>
      <c r="AY573" s="1"/>
      <c r="AZ573" s="1"/>
      <c r="BA573" s="1"/>
      <c r="BB573" s="1"/>
      <c r="BC573" s="1"/>
    </row>
    <row r="574" spans="1:55" ht="27.6" customHeight="1" x14ac:dyDescent="0.25">
      <c r="A574" s="3">
        <v>569</v>
      </c>
      <c r="B574" s="9" t="s">
        <v>16</v>
      </c>
      <c r="C574" s="9" t="s">
        <v>829</v>
      </c>
      <c r="D574" s="9" t="s">
        <v>178</v>
      </c>
      <c r="E574" s="9" t="str">
        <f t="shared" si="120"/>
        <v>Phạm Tuấn Phong</v>
      </c>
      <c r="F574" s="9" t="b">
        <f t="shared" si="121"/>
        <v>0</v>
      </c>
      <c r="G574" s="9" t="s">
        <v>1818</v>
      </c>
      <c r="H574" s="9" t="str">
        <f t="shared" si="123"/>
        <v>2015</v>
      </c>
      <c r="I574" s="9" t="s">
        <v>18</v>
      </c>
      <c r="J574" s="9" t="str">
        <f t="shared" si="122"/>
        <v>3CI7</v>
      </c>
      <c r="K574" s="48">
        <v>138</v>
      </c>
      <c r="L574" s="48">
        <v>38</v>
      </c>
      <c r="M574" s="9" t="s">
        <v>20</v>
      </c>
      <c r="N574" s="9"/>
      <c r="O574" s="9"/>
      <c r="P574" s="9" t="s">
        <v>72</v>
      </c>
      <c r="Q574" s="9"/>
      <c r="R574" s="9"/>
      <c r="S574" s="9" t="s">
        <v>1819</v>
      </c>
      <c r="T574" s="9" t="s">
        <v>1820</v>
      </c>
      <c r="U574" s="9" t="s">
        <v>1821</v>
      </c>
      <c r="V574" s="30" t="s">
        <v>4267</v>
      </c>
      <c r="W574" s="9">
        <v>1</v>
      </c>
      <c r="X574" s="48">
        <f>INDEX(table1,MATCH($K574,'Tham chiếu'!$A$3:$A$13,1),MATCH(DS!$L574,'Tham chiếu'!$B$2:$M$2,1))</f>
        <v>60</v>
      </c>
      <c r="Y574" s="9">
        <v>1</v>
      </c>
      <c r="Z574" s="48">
        <f>INDEX(table1,MATCH($K574,'Tham chiếu'!$A$3:$A$13,1),MATCH(DS!$L574,'Tham chiếu'!$B$2:$M$2,1))</f>
        <v>60</v>
      </c>
      <c r="AA574" s="9">
        <v>2</v>
      </c>
      <c r="AB574" s="50" t="str">
        <f>INDEX(table2,MATCH($K574,'Tham chiếu'!$A$17:$A$25,1),MATCH(DS!$L574,'Tham chiếu'!$B$16:$S$16,1))</f>
        <v>4C</v>
      </c>
      <c r="AC574" s="9"/>
      <c r="AD574" s="73" t="str">
        <f>INDEX(table4,MATCH($K574,'Tham chiếu'!$A$41:$A$49,1),MATCH(DS!$L574,'Tham chiếu'!$B$40:$T$40,1))</f>
        <v>4B</v>
      </c>
      <c r="AE574" s="9">
        <v>2</v>
      </c>
      <c r="AF574" s="74" t="str">
        <f>INDEX(table3,MATCH($K574,'Tham chiếu'!$A$29:$A$37,1),MATCH(DS!$L574,'Tham chiếu'!$B$28:$T$28,1))</f>
        <v>4B</v>
      </c>
      <c r="AG574" s="9">
        <v>2</v>
      </c>
      <c r="AH574" s="48">
        <f>INDEX(table5,MATCH($K574,'Tham chiếu'!$A$53:$A$61,1),MATCH(DS!$L574,'Tham chiếu'!$B$52:$T$52,1))</f>
        <v>5</v>
      </c>
      <c r="AI574" s="9">
        <v>2</v>
      </c>
      <c r="AJ574" s="48">
        <f>INDEX(table5,MATCH($K574,'Tham chiếu'!$A$53:$A$61,1),MATCH(DS!$L574,'Tham chiếu'!$B$52:$T$52,1))</f>
        <v>5</v>
      </c>
      <c r="AK574" s="9">
        <v>2</v>
      </c>
      <c r="AL574" s="48">
        <f>INDEX(table5,MATCH($K574,'Tham chiếu'!$A$53:$A$61,1),MATCH(DS!$L574,'Tham chiếu'!$B$52:$T$52,1))</f>
        <v>5</v>
      </c>
      <c r="AM574" s="9">
        <v>2</v>
      </c>
      <c r="AN574" s="50" t="str">
        <f>INDEX(table2,MATCH($K574,'Tham chiếu'!$A$17:$A$25,1),MATCH(DS!$L574,'Tham chiếu'!$B$16:$S$16,1))</f>
        <v>4C</v>
      </c>
      <c r="AO574" s="9">
        <v>2</v>
      </c>
      <c r="AP574" s="48" t="str">
        <f>INDEX(table3,MATCH($K574,'Tham chiếu'!$A$29:$A$37,1),MATCH(DS!$L574,'Tham chiếu'!$B$28:$T$28,1))</f>
        <v>4B</v>
      </c>
      <c r="AQ574" s="48">
        <v>2</v>
      </c>
      <c r="AR574" s="77">
        <f>INDEX(table7,MATCH($K574,'Tham chiếu'!$A$78:$A$87,1),MATCH(DS!$L574,'Tham chiếu'!$B$77:$T$77,1))</f>
        <v>4</v>
      </c>
      <c r="AS574" s="9">
        <v>1</v>
      </c>
      <c r="AT574" s="48">
        <f>INDEX(table6,MATCH($K574,'Tham chiếu'!$A$65:$A$74,1),MATCH(DS!$L574,'Tham chiếu'!$B$64:$T$64,1))</f>
        <v>5</v>
      </c>
      <c r="AU574" s="57">
        <f t="shared" si="114"/>
        <v>3934000</v>
      </c>
      <c r="AV574" s="58">
        <v>2511000</v>
      </c>
      <c r="AW574" s="59" t="b">
        <f t="shared" si="119"/>
        <v>0</v>
      </c>
      <c r="AX574" s="1"/>
      <c r="AY574" s="1"/>
      <c r="AZ574" s="1"/>
      <c r="BA574" s="1"/>
      <c r="BB574" s="1"/>
      <c r="BC574" s="1"/>
    </row>
    <row r="575" spans="1:55" ht="27.6" customHeight="1" x14ac:dyDescent="0.25">
      <c r="A575" s="3">
        <v>570</v>
      </c>
      <c r="B575" s="9" t="s">
        <v>16</v>
      </c>
      <c r="C575" s="9" t="s">
        <v>330</v>
      </c>
      <c r="D575" s="9" t="s">
        <v>331</v>
      </c>
      <c r="E575" s="9" t="str">
        <f t="shared" si="120"/>
        <v>Đặng Doãn Khánh Phương</v>
      </c>
      <c r="F575" s="9" t="b">
        <f t="shared" si="121"/>
        <v>0</v>
      </c>
      <c r="G575" s="9" t="s">
        <v>332</v>
      </c>
      <c r="H575" s="9" t="str">
        <f t="shared" si="123"/>
        <v>2015</v>
      </c>
      <c r="I575" s="9" t="s">
        <v>44</v>
      </c>
      <c r="J575" s="9" t="str">
        <f t="shared" si="122"/>
        <v>3CI7</v>
      </c>
      <c r="K575" s="48">
        <v>130</v>
      </c>
      <c r="L575" s="48">
        <v>32</v>
      </c>
      <c r="M575" s="9" t="s">
        <v>20</v>
      </c>
      <c r="N575" s="9"/>
      <c r="O575" s="9"/>
      <c r="P575" s="9" t="s">
        <v>72</v>
      </c>
      <c r="Q575" s="9"/>
      <c r="R575" s="9"/>
      <c r="S575" s="9" t="s">
        <v>333</v>
      </c>
      <c r="T575" s="9" t="s">
        <v>334</v>
      </c>
      <c r="U575" s="9" t="s">
        <v>335</v>
      </c>
      <c r="V575" s="30" t="s">
        <v>4065</v>
      </c>
      <c r="W575" s="9"/>
      <c r="X575" s="48"/>
      <c r="Y575" s="9"/>
      <c r="Z575" s="48"/>
      <c r="AA575" s="9"/>
      <c r="AB575" s="50"/>
      <c r="AC575" s="9">
        <v>3</v>
      </c>
      <c r="AD575" s="73" t="str">
        <f>INDEX(table4,MATCH($K575,'Tham chiếu'!$A$41:$A$49,1),MATCH(DS!$L575,'Tham chiếu'!$B$40:$T$40,1))</f>
        <v>3B</v>
      </c>
      <c r="AE575" s="9"/>
      <c r="AF575" s="74"/>
      <c r="AG575" s="9">
        <v>2</v>
      </c>
      <c r="AH575" s="48">
        <f>INDEX(table5,MATCH($K575,'Tham chiếu'!$A$53:$A$61,1),MATCH(DS!$L575,'Tham chiếu'!$B$52:$T$52,1))</f>
        <v>4</v>
      </c>
      <c r="AI575" s="9">
        <v>2</v>
      </c>
      <c r="AJ575" s="48">
        <f>INDEX(table5,MATCH($K575,'Tham chiếu'!$A$53:$A$61,1),MATCH(DS!$L575,'Tham chiếu'!$B$52:$T$52,1))</f>
        <v>4</v>
      </c>
      <c r="AK575" s="9"/>
      <c r="AL575" s="48"/>
      <c r="AM575" s="9"/>
      <c r="AN575" s="50"/>
      <c r="AO575" s="9"/>
      <c r="AP575" s="48"/>
      <c r="AQ575" s="48"/>
      <c r="AR575" s="77"/>
      <c r="AS575" s="9"/>
      <c r="AT575" s="48"/>
      <c r="AU575" s="57">
        <f t="shared" si="114"/>
        <v>1307000</v>
      </c>
      <c r="AV575" s="58">
        <v>1735000</v>
      </c>
      <c r="AW575" s="59" t="b">
        <f t="shared" si="119"/>
        <v>0</v>
      </c>
      <c r="AX575" s="1"/>
      <c r="AY575" s="1"/>
      <c r="AZ575" s="1"/>
      <c r="BA575" s="1"/>
      <c r="BB575" s="1"/>
      <c r="BC575" s="1"/>
    </row>
    <row r="576" spans="1:55" ht="27.6" customHeight="1" x14ac:dyDescent="0.25">
      <c r="A576" s="3">
        <v>571</v>
      </c>
      <c r="B576" s="9" t="s">
        <v>16</v>
      </c>
      <c r="C576" s="9" t="s">
        <v>1193</v>
      </c>
      <c r="D576" s="9" t="s">
        <v>219</v>
      </c>
      <c r="E576" s="9" t="str">
        <f t="shared" si="120"/>
        <v>Trương Ngọc Bảo An</v>
      </c>
      <c r="F576" s="9" t="b">
        <f t="shared" si="121"/>
        <v>0</v>
      </c>
      <c r="G576" s="9" t="s">
        <v>1194</v>
      </c>
      <c r="H576" s="9" t="str">
        <f t="shared" si="123"/>
        <v>2015</v>
      </c>
      <c r="I576" s="9" t="s">
        <v>44</v>
      </c>
      <c r="J576" s="9" t="str">
        <f t="shared" si="122"/>
        <v>3CI8</v>
      </c>
      <c r="K576" s="48">
        <v>137</v>
      </c>
      <c r="L576" s="48">
        <v>34</v>
      </c>
      <c r="M576" s="9" t="s">
        <v>20</v>
      </c>
      <c r="N576" s="9"/>
      <c r="O576" s="9"/>
      <c r="P576" s="9" t="s">
        <v>604</v>
      </c>
      <c r="Q576" s="9"/>
      <c r="R576" s="9"/>
      <c r="S576" s="9" t="s">
        <v>1195</v>
      </c>
      <c r="T576" s="9" t="s">
        <v>1196</v>
      </c>
      <c r="U576" s="9" t="s">
        <v>1197</v>
      </c>
      <c r="V576" s="30" t="s">
        <v>4066</v>
      </c>
      <c r="W576" s="9">
        <v>1</v>
      </c>
      <c r="X576" s="48">
        <f>INDEX(table1,MATCH($K576,'Tham chiếu'!$A$3:$A$13,1),MATCH(DS!$L576,'Tham chiếu'!$B$2:$M$2,1))</f>
        <v>58</v>
      </c>
      <c r="Y576" s="9">
        <v>1</v>
      </c>
      <c r="Z576" s="48">
        <f>INDEX(table1,MATCH($K576,'Tham chiếu'!$A$3:$A$13,1),MATCH(DS!$L576,'Tham chiếu'!$B$2:$M$2,1))</f>
        <v>58</v>
      </c>
      <c r="AA576" s="9"/>
      <c r="AB576" s="50"/>
      <c r="AC576" s="9"/>
      <c r="AD576" s="73"/>
      <c r="AE576" s="9"/>
      <c r="AF576" s="74"/>
      <c r="AG576" s="9"/>
      <c r="AH576" s="48"/>
      <c r="AI576" s="9">
        <v>2</v>
      </c>
      <c r="AJ576" s="48">
        <f>INDEX(table5,MATCH($K576,'Tham chiếu'!$A$53:$A$61,1),MATCH(DS!$L576,'Tham chiếu'!$B$52:$T$52,1))</f>
        <v>4</v>
      </c>
      <c r="AK576" s="9">
        <v>1</v>
      </c>
      <c r="AL576" s="48">
        <f>INDEX(table5,MATCH($K576,'Tham chiếu'!$A$53:$A$61,1),MATCH(DS!$L576,'Tham chiếu'!$B$52:$T$52,1))</f>
        <v>4</v>
      </c>
      <c r="AM576" s="9">
        <v>1</v>
      </c>
      <c r="AN576" s="50" t="str">
        <f>INDEX(table2,MATCH($K576,'Tham chiếu'!$A$17:$A$25,1),MATCH(DS!$L576,'Tham chiếu'!$B$16:$S$16,1))</f>
        <v>3C</v>
      </c>
      <c r="AO576" s="9">
        <v>1</v>
      </c>
      <c r="AP576" s="48" t="str">
        <f>INDEX(table3,MATCH($K576,'Tham chiếu'!$A$29:$A$37,1),MATCH(DS!$L576,'Tham chiếu'!$B$28:$T$28,1))</f>
        <v>4A</v>
      </c>
      <c r="AQ576" s="48">
        <v>2</v>
      </c>
      <c r="AR576" s="77">
        <f>INDEX(table7,MATCH($K576,'Tham chiếu'!$A$78:$A$87,1),MATCH(DS!$L576,'Tham chiếu'!$B$77:$T$77,1))</f>
        <v>3</v>
      </c>
      <c r="AS576" s="9"/>
      <c r="AT576" s="48"/>
      <c r="AU576" s="57">
        <f t="shared" si="114"/>
        <v>1758000</v>
      </c>
      <c r="AV576" s="58">
        <v>3624000</v>
      </c>
      <c r="AW576" s="59" t="b">
        <f t="shared" si="119"/>
        <v>0</v>
      </c>
      <c r="AX576" s="1"/>
      <c r="AY576" s="1"/>
      <c r="AZ576" s="1"/>
      <c r="BA576" s="1"/>
      <c r="BB576" s="1"/>
      <c r="BC576" s="1"/>
    </row>
    <row r="577" spans="1:55" ht="27.6" customHeight="1" x14ac:dyDescent="0.25">
      <c r="A577" s="3">
        <v>572</v>
      </c>
      <c r="B577" s="9" t="s">
        <v>16</v>
      </c>
      <c r="C577" s="9" t="s">
        <v>2523</v>
      </c>
      <c r="D577" s="9" t="s">
        <v>219</v>
      </c>
      <c r="E577" s="9" t="str">
        <f t="shared" si="120"/>
        <v>Vương Khải An</v>
      </c>
      <c r="F577" s="9" t="b">
        <f t="shared" si="121"/>
        <v>0</v>
      </c>
      <c r="G577" s="9" t="s">
        <v>2529</v>
      </c>
      <c r="H577" s="9" t="str">
        <f t="shared" si="123"/>
        <v>2015</v>
      </c>
      <c r="I577" s="9" t="s">
        <v>18</v>
      </c>
      <c r="J577" s="9" t="str">
        <f t="shared" si="122"/>
        <v>3CI8</v>
      </c>
      <c r="K577" s="9">
        <v>128</v>
      </c>
      <c r="L577" s="9">
        <v>23</v>
      </c>
      <c r="M577" s="9" t="s">
        <v>20</v>
      </c>
      <c r="N577" s="9"/>
      <c r="O577" s="9"/>
      <c r="P577" s="9" t="s">
        <v>604</v>
      </c>
      <c r="Q577" s="9"/>
      <c r="R577" s="9"/>
      <c r="S577" s="9" t="s">
        <v>3046</v>
      </c>
      <c r="T577" s="9" t="s">
        <v>3047</v>
      </c>
      <c r="U577" s="9" t="s">
        <v>3048</v>
      </c>
      <c r="V577" s="30" t="s">
        <v>4067</v>
      </c>
      <c r="W577" s="48">
        <v>1</v>
      </c>
      <c r="X577" s="48">
        <f>INDEX(table1,MATCH($K577,'Tham chiếu'!$A$3:$A$13,1),MATCH(DS!$L577,'Tham chiếu'!$B$2:$M$2,1))</f>
        <v>55</v>
      </c>
      <c r="Y577" s="49"/>
      <c r="Z577" s="48"/>
      <c r="AA577" s="50">
        <v>2</v>
      </c>
      <c r="AB577" s="50" t="str">
        <f>INDEX(table2,MATCH($K577,'Tham chiếu'!$A$17:$A$25,1),MATCH(DS!$L577,'Tham chiếu'!$B$16:$S$16,1))</f>
        <v>2B</v>
      </c>
      <c r="AC577" s="53"/>
      <c r="AD577" s="73">
        <f>INDEX(table4,MATCH($K577,'Tham chiếu'!$A$41:$A$49,1),MATCH(DS!$L577,'Tham chiếu'!$B$40:$T$40,1))</f>
        <v>3</v>
      </c>
      <c r="AE577" s="54">
        <v>2</v>
      </c>
      <c r="AF577" s="74" t="str">
        <f>INDEX(table3,MATCH($K577,'Tham chiếu'!$A$29:$A$37,1),MATCH(DS!$L577,'Tham chiếu'!$B$28:$T$28,1))</f>
        <v>2B</v>
      </c>
      <c r="AG577" s="48">
        <v>2</v>
      </c>
      <c r="AH577" s="48">
        <f>INDEX(table5,MATCH($K577,'Tham chiếu'!$A$53:$A$61,1),MATCH(DS!$L577,'Tham chiếu'!$B$52:$T$52,1))</f>
        <v>3</v>
      </c>
      <c r="AI577" s="49">
        <v>2</v>
      </c>
      <c r="AJ577" s="48">
        <f>INDEX(table5,MATCH($K577,'Tham chiếu'!$A$53:$A$61,1),MATCH(DS!$L577,'Tham chiếu'!$B$52:$T$52,1))</f>
        <v>3</v>
      </c>
      <c r="AK577" s="53">
        <v>1</v>
      </c>
      <c r="AL577" s="48">
        <f>INDEX(table5,MATCH($K577,'Tham chiếu'!$A$53:$A$61,1),MATCH(DS!$L577,'Tham chiếu'!$B$52:$T$52,1))</f>
        <v>3</v>
      </c>
      <c r="AM577" s="50">
        <v>1</v>
      </c>
      <c r="AN577" s="50" t="str">
        <f>INDEX(table2,MATCH($K577,'Tham chiếu'!$A$17:$A$25,1),MATCH(DS!$L577,'Tham chiếu'!$B$16:$S$16,1))</f>
        <v>2B</v>
      </c>
      <c r="AO577" s="54">
        <v>1</v>
      </c>
      <c r="AP577" s="48" t="str">
        <f>INDEX(table3,MATCH($K577,'Tham chiếu'!$A$29:$A$37,1),MATCH(DS!$L577,'Tham chiếu'!$B$28:$T$28,1))</f>
        <v>2B</v>
      </c>
      <c r="AQ577" s="48">
        <v>1</v>
      </c>
      <c r="AR577" s="77">
        <f>INDEX(table7,MATCH($K577,'Tham chiếu'!$A$78:$A$87,1),MATCH(DS!$L577,'Tham chiếu'!$B$77:$T$77,1))</f>
        <v>2</v>
      </c>
      <c r="AS577" s="49"/>
      <c r="AT577" s="48"/>
      <c r="AU577" s="57">
        <f t="shared" si="114"/>
        <v>2654000</v>
      </c>
      <c r="AV577" s="58">
        <v>3564000</v>
      </c>
      <c r="AW577" s="59" t="b">
        <f t="shared" si="119"/>
        <v>0</v>
      </c>
      <c r="AX577" s="1"/>
      <c r="AY577" s="1"/>
      <c r="AZ577" s="1"/>
      <c r="BA577" s="1"/>
      <c r="BB577" s="1"/>
      <c r="BC577" s="1"/>
    </row>
    <row r="578" spans="1:55" ht="27.6" customHeight="1" x14ac:dyDescent="0.25">
      <c r="A578" s="3">
        <v>573</v>
      </c>
      <c r="B578" s="9" t="s">
        <v>16</v>
      </c>
      <c r="C578" s="9" t="s">
        <v>688</v>
      </c>
      <c r="D578" s="9" t="s">
        <v>166</v>
      </c>
      <c r="E578" s="9" t="str">
        <f t="shared" si="120"/>
        <v>Lê Hoàng Quỳnh Anh</v>
      </c>
      <c r="F578" s="9" t="b">
        <f t="shared" si="121"/>
        <v>0</v>
      </c>
      <c r="G578" s="9" t="s">
        <v>689</v>
      </c>
      <c r="H578" s="9" t="str">
        <f t="shared" si="123"/>
        <v>2015</v>
      </c>
      <c r="I578" s="9" t="s">
        <v>44</v>
      </c>
      <c r="J578" s="9" t="str">
        <f t="shared" si="122"/>
        <v>3CI8</v>
      </c>
      <c r="K578" s="48">
        <v>128</v>
      </c>
      <c r="L578" s="48">
        <v>26.5</v>
      </c>
      <c r="M578" s="9" t="s">
        <v>20</v>
      </c>
      <c r="N578" s="9"/>
      <c r="O578" s="9"/>
      <c r="P578" s="9" t="s">
        <v>604</v>
      </c>
      <c r="Q578" s="9"/>
      <c r="R578" s="9"/>
      <c r="S578" s="9" t="s">
        <v>690</v>
      </c>
      <c r="T578" s="9" t="s">
        <v>691</v>
      </c>
      <c r="U578" s="9" t="s">
        <v>692</v>
      </c>
      <c r="V578" s="30" t="s">
        <v>4068</v>
      </c>
      <c r="W578" s="9">
        <v>1</v>
      </c>
      <c r="X578" s="48">
        <f>INDEX(table1,MATCH($K578,'Tham chiếu'!$A$3:$A$13,1),MATCH(DS!$L578,'Tham chiếu'!$B$2:$M$2,1))</f>
        <v>55</v>
      </c>
      <c r="Y578" s="9">
        <v>1</v>
      </c>
      <c r="Z578" s="48">
        <f>INDEX(table1,MATCH($K578,'Tham chiếu'!$A$3:$A$13,1),MATCH(DS!$L578,'Tham chiếu'!$B$2:$M$2,1))</f>
        <v>55</v>
      </c>
      <c r="AA578" s="9">
        <v>1</v>
      </c>
      <c r="AB578" s="50" t="str">
        <f>INDEX(table2,MATCH($K578,'Tham chiếu'!$A$17:$A$25,1),MATCH(DS!$L578,'Tham chiếu'!$B$16:$S$16,1))</f>
        <v>2B</v>
      </c>
      <c r="AC578" s="9"/>
      <c r="AD578" s="73">
        <f>INDEX(table4,MATCH($K578,'Tham chiếu'!$A$41:$A$49,1),MATCH(DS!$L578,'Tham chiếu'!$B$40:$T$40,1))</f>
        <v>3</v>
      </c>
      <c r="AE578" s="9"/>
      <c r="AF578" s="74"/>
      <c r="AG578" s="9"/>
      <c r="AH578" s="48">
        <f>INDEX(table5,MATCH($K578,'Tham chiếu'!$A$53:$A$61,1),MATCH(DS!$L578,'Tham chiếu'!$B$52:$T$52,1))</f>
        <v>3</v>
      </c>
      <c r="AI578" s="9">
        <v>2</v>
      </c>
      <c r="AJ578" s="48">
        <f>INDEX(table5,MATCH($K578,'Tham chiếu'!$A$53:$A$61,1),MATCH(DS!$L578,'Tham chiếu'!$B$52:$T$52,1))</f>
        <v>3</v>
      </c>
      <c r="AK578" s="9"/>
      <c r="AL578" s="48">
        <f>INDEX(table5,MATCH($K578,'Tham chiếu'!$A$53:$A$61,1),MATCH(DS!$L578,'Tham chiếu'!$B$52:$T$52,1))</f>
        <v>3</v>
      </c>
      <c r="AM578" s="9"/>
      <c r="AN578" s="50" t="str">
        <f>INDEX(table2,MATCH($K578,'Tham chiếu'!$A$17:$A$25,1),MATCH(DS!$L578,'Tham chiếu'!$B$16:$S$16,1))</f>
        <v>2B</v>
      </c>
      <c r="AO578" s="9">
        <v>1</v>
      </c>
      <c r="AP578" s="48" t="str">
        <f>INDEX(table3,MATCH($K578,'Tham chiếu'!$A$29:$A$37,1),MATCH(DS!$L578,'Tham chiếu'!$B$28:$T$28,1))</f>
        <v>3A</v>
      </c>
      <c r="AQ578" s="48"/>
      <c r="AR578" s="77">
        <f>INDEX(table7,MATCH($K578,'Tham chiếu'!$A$78:$A$87,1),MATCH(DS!$L578,'Tham chiếu'!$B$77:$T$77,1))</f>
        <v>2</v>
      </c>
      <c r="AS578" s="9"/>
      <c r="AT578" s="48"/>
      <c r="AU578" s="57">
        <f t="shared" si="114"/>
        <v>1166000</v>
      </c>
      <c r="AV578" s="58">
        <v>2934000</v>
      </c>
      <c r="AW578" s="59" t="b">
        <f t="shared" si="119"/>
        <v>0</v>
      </c>
      <c r="AX578" s="1"/>
      <c r="AY578" s="1"/>
      <c r="AZ578" s="1"/>
      <c r="BA578" s="1"/>
      <c r="BB578" s="1"/>
      <c r="BC578" s="1"/>
    </row>
    <row r="579" spans="1:55" ht="27.6" customHeight="1" x14ac:dyDescent="0.25">
      <c r="A579" s="3">
        <v>574</v>
      </c>
      <c r="B579" s="9" t="s">
        <v>16</v>
      </c>
      <c r="C579" s="9" t="s">
        <v>2524</v>
      </c>
      <c r="D579" s="9" t="s">
        <v>166</v>
      </c>
      <c r="E579" s="9" t="str">
        <f t="shared" si="120"/>
        <v>Phạm Tuệ Anh</v>
      </c>
      <c r="F579" s="9" t="b">
        <f t="shared" si="121"/>
        <v>0</v>
      </c>
      <c r="G579" s="9" t="s">
        <v>1405</v>
      </c>
      <c r="H579" s="9" t="str">
        <f t="shared" si="123"/>
        <v>2015</v>
      </c>
      <c r="I579" s="9" t="s">
        <v>44</v>
      </c>
      <c r="J579" s="9" t="str">
        <f t="shared" si="122"/>
        <v>3CI8</v>
      </c>
      <c r="K579" s="9">
        <v>125</v>
      </c>
      <c r="L579" s="9">
        <v>21</v>
      </c>
      <c r="M579" s="9" t="s">
        <v>20</v>
      </c>
      <c r="N579" s="9"/>
      <c r="O579" s="9"/>
      <c r="P579" s="9" t="s">
        <v>604</v>
      </c>
      <c r="Q579" s="9"/>
      <c r="R579" s="9"/>
      <c r="S579" s="9" t="s">
        <v>3049</v>
      </c>
      <c r="T579" s="9" t="s">
        <v>3050</v>
      </c>
      <c r="U579" s="9" t="s">
        <v>3051</v>
      </c>
      <c r="V579" s="30" t="s">
        <v>4069</v>
      </c>
      <c r="W579" s="48"/>
      <c r="X579" s="48"/>
      <c r="Y579" s="49">
        <v>2</v>
      </c>
      <c r="Z579" s="48">
        <f>INDEX(table1,MATCH($K579,'Tham chiếu'!$A$3:$A$13,1),MATCH(DS!$L579,'Tham chiếu'!$B$2:$M$2,1))</f>
        <v>55</v>
      </c>
      <c r="AA579" s="50">
        <v>1</v>
      </c>
      <c r="AB579" s="50" t="str">
        <f>INDEX(table2,MATCH($K579,'Tham chiếu'!$A$17:$A$25,1),MATCH(DS!$L579,'Tham chiếu'!$B$16:$S$16,1))</f>
        <v>2B</v>
      </c>
      <c r="AC579" s="53"/>
      <c r="AD579" s="73">
        <f>INDEX(table4,MATCH($K579,'Tham chiếu'!$A$41:$A$49,1),MATCH(DS!$L579,'Tham chiếu'!$B$40:$T$40,1))</f>
        <v>3</v>
      </c>
      <c r="AE579" s="54"/>
      <c r="AF579" s="74"/>
      <c r="AG579" s="48"/>
      <c r="AH579" s="48">
        <f>INDEX(table5,MATCH($K579,'Tham chiếu'!$A$53:$A$61,1),MATCH(DS!$L579,'Tham chiếu'!$B$52:$T$52,1))</f>
        <v>3</v>
      </c>
      <c r="AI579" s="49">
        <v>1</v>
      </c>
      <c r="AJ579" s="48">
        <f>INDEX(table5,MATCH($K579,'Tham chiếu'!$A$53:$A$61,1),MATCH(DS!$L579,'Tham chiếu'!$B$52:$T$52,1))</f>
        <v>3</v>
      </c>
      <c r="AK579" s="53"/>
      <c r="AL579" s="48">
        <f>INDEX(table5,MATCH($K579,'Tham chiếu'!$A$53:$A$61,1),MATCH(DS!$L579,'Tham chiếu'!$B$52:$T$52,1))</f>
        <v>3</v>
      </c>
      <c r="AM579" s="50"/>
      <c r="AN579" s="50" t="str">
        <f>INDEX(table2,MATCH($K579,'Tham chiếu'!$A$17:$A$25,1),MATCH(DS!$L579,'Tham chiếu'!$B$16:$S$16,1))</f>
        <v>2B</v>
      </c>
      <c r="AO579" s="54"/>
      <c r="AP579" s="48">
        <f>INDEX(table3,MATCH($K579,'Tham chiếu'!$A$29:$A$37,1),MATCH(DS!$L579,'Tham chiếu'!$B$28:$T$28,1))</f>
        <v>3</v>
      </c>
      <c r="AQ579" s="48"/>
      <c r="AR579" s="77">
        <f>INDEX(table7,MATCH($K579,'Tham chiếu'!$A$78:$A$87,1),MATCH(DS!$L579,'Tham chiếu'!$B$77:$T$77,1))</f>
        <v>2</v>
      </c>
      <c r="AS579" s="49">
        <v>1</v>
      </c>
      <c r="AT579" s="48">
        <f>INDEX(table6,MATCH($K579,'Tham chiếu'!$A$65:$A$74,1),MATCH(DS!$L579,'Tham chiếu'!$B$64:$T$64,1))</f>
        <v>3</v>
      </c>
      <c r="AU579" s="57">
        <f t="shared" si="114"/>
        <v>1232000</v>
      </c>
      <c r="AV579" s="58">
        <v>1790000</v>
      </c>
      <c r="AW579" s="59" t="b">
        <f t="shared" si="119"/>
        <v>0</v>
      </c>
      <c r="AX579" s="1"/>
      <c r="AY579" s="1"/>
      <c r="AZ579" s="1"/>
      <c r="BA579" s="1"/>
      <c r="BB579" s="1"/>
      <c r="BC579" s="1"/>
    </row>
    <row r="580" spans="1:55" ht="27.6" customHeight="1" x14ac:dyDescent="0.25">
      <c r="A580" s="3">
        <v>575</v>
      </c>
      <c r="B580" s="9" t="s">
        <v>16</v>
      </c>
      <c r="C580" s="9" t="s">
        <v>1138</v>
      </c>
      <c r="D580" s="9" t="s">
        <v>166</v>
      </c>
      <c r="E580" s="9" t="str">
        <f t="shared" si="120"/>
        <v>Trần Hà Anh</v>
      </c>
      <c r="F580" s="9" t="b">
        <f t="shared" si="121"/>
        <v>0</v>
      </c>
      <c r="G580" s="9" t="s">
        <v>2530</v>
      </c>
      <c r="H580" s="9" t="str">
        <f t="shared" si="123"/>
        <v>2015</v>
      </c>
      <c r="I580" s="9" t="s">
        <v>44</v>
      </c>
      <c r="J580" s="9" t="str">
        <f t="shared" si="122"/>
        <v>3CI8</v>
      </c>
      <c r="K580" s="9">
        <v>125</v>
      </c>
      <c r="L580" s="9">
        <v>23</v>
      </c>
      <c r="M580" s="9" t="s">
        <v>20</v>
      </c>
      <c r="N580" s="9"/>
      <c r="O580" s="9"/>
      <c r="P580" s="9" t="s">
        <v>604</v>
      </c>
      <c r="Q580" s="9"/>
      <c r="R580" s="9"/>
      <c r="S580" s="9" t="s">
        <v>3052</v>
      </c>
      <c r="T580" s="9" t="s">
        <v>3053</v>
      </c>
      <c r="U580" s="9" t="s">
        <v>3054</v>
      </c>
      <c r="V580" s="30" t="s">
        <v>4070</v>
      </c>
      <c r="W580" s="48"/>
      <c r="X580" s="48"/>
      <c r="Y580" s="49">
        <v>1</v>
      </c>
      <c r="Z580" s="48">
        <f>INDEX(table1,MATCH($K580,'Tham chiếu'!$A$3:$A$13,1),MATCH(DS!$L580,'Tham chiếu'!$B$2:$M$2,1))</f>
        <v>55</v>
      </c>
      <c r="AA580" s="50"/>
      <c r="AB580" s="50"/>
      <c r="AC580" s="53">
        <v>2</v>
      </c>
      <c r="AD580" s="73">
        <f>INDEX(table4,MATCH($K580,'Tham chiếu'!$A$41:$A$49,1),MATCH(DS!$L580,'Tham chiếu'!$B$40:$T$40,1))</f>
        <v>3</v>
      </c>
      <c r="AE580" s="54"/>
      <c r="AF580" s="74"/>
      <c r="AG580" s="48"/>
      <c r="AH580" s="48"/>
      <c r="AI580" s="49"/>
      <c r="AJ580" s="48"/>
      <c r="AK580" s="53"/>
      <c r="AL580" s="48"/>
      <c r="AM580" s="50"/>
      <c r="AN580" s="50"/>
      <c r="AO580" s="54"/>
      <c r="AP580" s="48"/>
      <c r="AQ580" s="48"/>
      <c r="AR580" s="77"/>
      <c r="AS580" s="49">
        <v>1</v>
      </c>
      <c r="AT580" s="48">
        <f>INDEX(table6,MATCH($K580,'Tham chiếu'!$A$65:$A$74,1),MATCH(DS!$L580,'Tham chiếu'!$B$64:$T$64,1))</f>
        <v>3</v>
      </c>
      <c r="AU580" s="57">
        <f t="shared" si="114"/>
        <v>936000</v>
      </c>
      <c r="AV580" s="58">
        <v>827000</v>
      </c>
      <c r="AW580" s="59" t="b">
        <f t="shared" si="119"/>
        <v>0</v>
      </c>
      <c r="AX580" s="1"/>
      <c r="AY580" s="1"/>
      <c r="AZ580" s="1"/>
      <c r="BA580" s="1"/>
      <c r="BB580" s="1"/>
      <c r="BC580" s="1"/>
    </row>
    <row r="581" spans="1:55" ht="27.6" customHeight="1" x14ac:dyDescent="0.25">
      <c r="A581" s="3">
        <v>576</v>
      </c>
      <c r="B581" s="9" t="s">
        <v>16</v>
      </c>
      <c r="C581" s="9" t="s">
        <v>2197</v>
      </c>
      <c r="D581" s="9" t="s">
        <v>2198</v>
      </c>
      <c r="E581" s="9" t="str">
        <f t="shared" si="120"/>
        <v>Lê Ý Băng</v>
      </c>
      <c r="F581" s="9" t="b">
        <f t="shared" si="121"/>
        <v>0</v>
      </c>
      <c r="G581" s="9" t="s">
        <v>2199</v>
      </c>
      <c r="H581" s="9" t="str">
        <f t="shared" si="123"/>
        <v>2015</v>
      </c>
      <c r="I581" s="9" t="s">
        <v>44</v>
      </c>
      <c r="J581" s="9" t="str">
        <f t="shared" si="122"/>
        <v>3CI8</v>
      </c>
      <c r="K581" s="48">
        <v>127</v>
      </c>
      <c r="L581" s="48">
        <v>36</v>
      </c>
      <c r="M581" s="9" t="s">
        <v>20</v>
      </c>
      <c r="N581" s="9"/>
      <c r="O581" s="9"/>
      <c r="P581" s="9" t="s">
        <v>604</v>
      </c>
      <c r="Q581" s="9"/>
      <c r="R581" s="9"/>
      <c r="S581" s="9" t="s">
        <v>2200</v>
      </c>
      <c r="T581" s="9" t="s">
        <v>2201</v>
      </c>
      <c r="U581" s="9" t="s">
        <v>2202</v>
      </c>
      <c r="V581" s="30" t="s">
        <v>4071</v>
      </c>
      <c r="W581" s="9">
        <v>2</v>
      </c>
      <c r="X581" s="48">
        <f>INDEX(table1,MATCH($K581,'Tham chiếu'!$A$3:$A$13,1),MATCH(DS!$L581,'Tham chiếu'!$B$2:$M$2,1))</f>
        <v>60</v>
      </c>
      <c r="Y581" s="9">
        <v>1</v>
      </c>
      <c r="Z581" s="48">
        <f>INDEX(table1,MATCH($K581,'Tham chiếu'!$A$3:$A$13,1),MATCH(DS!$L581,'Tham chiếu'!$B$2:$M$2,1))</f>
        <v>60</v>
      </c>
      <c r="AA581" s="9">
        <v>2</v>
      </c>
      <c r="AB581" s="50" t="str">
        <f>INDEX(table2,MATCH($K581,'Tham chiếu'!$A$17:$A$25,1),MATCH(DS!$L581,'Tham chiếu'!$B$16:$S$16,1))</f>
        <v>4B</v>
      </c>
      <c r="AC581" s="9">
        <v>2</v>
      </c>
      <c r="AD581" s="73" t="str">
        <f>INDEX(table4,MATCH($K581,'Tham chiếu'!$A$41:$A$49,1),MATCH(DS!$L581,'Tham chiếu'!$B$40:$T$40,1))</f>
        <v>3C</v>
      </c>
      <c r="AE581" s="9">
        <v>1</v>
      </c>
      <c r="AF581" s="74" t="str">
        <f>INDEX(table3,MATCH($K581,'Tham chiếu'!$A$29:$A$37,1),MATCH(DS!$L581,'Tham chiếu'!$B$28:$T$28,1))</f>
        <v>3C</v>
      </c>
      <c r="AG581" s="9">
        <v>2</v>
      </c>
      <c r="AH581" s="48">
        <f>INDEX(table5,MATCH($K581,'Tham chiếu'!$A$53:$A$61,1),MATCH(DS!$L581,'Tham chiếu'!$B$52:$T$52,1))</f>
        <v>4</v>
      </c>
      <c r="AI581" s="9">
        <v>2</v>
      </c>
      <c r="AJ581" s="48">
        <f>INDEX(table5,MATCH($K581,'Tham chiếu'!$A$53:$A$61,1),MATCH(DS!$L581,'Tham chiếu'!$B$52:$T$52,1))</f>
        <v>4</v>
      </c>
      <c r="AK581" s="9">
        <v>1</v>
      </c>
      <c r="AL581" s="48">
        <f>INDEX(table5,MATCH($K581,'Tham chiếu'!$A$53:$A$61,1),MATCH(DS!$L581,'Tham chiếu'!$B$52:$T$52,1))</f>
        <v>4</v>
      </c>
      <c r="AM581" s="9">
        <v>1</v>
      </c>
      <c r="AN581" s="50" t="str">
        <f>INDEX(table2,MATCH($K581,'Tham chiếu'!$A$17:$A$25,1),MATCH(DS!$L581,'Tham chiếu'!$B$16:$S$16,1))</f>
        <v>4B</v>
      </c>
      <c r="AO581" s="9">
        <v>1</v>
      </c>
      <c r="AP581" s="48" t="str">
        <f>INDEX(table3,MATCH($K581,'Tham chiếu'!$A$29:$A$37,1),MATCH(DS!$L581,'Tham chiếu'!$B$28:$T$28,1))</f>
        <v>3C</v>
      </c>
      <c r="AQ581" s="48">
        <v>1</v>
      </c>
      <c r="AR581" s="77">
        <f>INDEX(table7,MATCH($K581,'Tham chiếu'!$A$78:$A$87,1),MATCH(DS!$L581,'Tham chiếu'!$B$77:$T$77,1))</f>
        <v>3</v>
      </c>
      <c r="AS581" s="9">
        <v>1</v>
      </c>
      <c r="AT581" s="48">
        <f>INDEX(table6,MATCH($K581,'Tham chiếu'!$A$65:$A$74,1),MATCH(DS!$L581,'Tham chiếu'!$B$64:$T$64,1))</f>
        <v>4</v>
      </c>
      <c r="AU581" s="57">
        <f t="shared" si="114"/>
        <v>3575000</v>
      </c>
      <c r="AV581" s="58">
        <v>1472000</v>
      </c>
      <c r="AW581" s="59" t="b">
        <f t="shared" si="119"/>
        <v>0</v>
      </c>
      <c r="AX581" s="1"/>
      <c r="AY581" s="1"/>
      <c r="AZ581" s="1"/>
      <c r="BA581" s="1"/>
      <c r="BB581" s="1"/>
      <c r="BC581" s="1"/>
    </row>
    <row r="582" spans="1:55" ht="27.6" customHeight="1" x14ac:dyDescent="0.25">
      <c r="A582" s="3">
        <v>577</v>
      </c>
      <c r="B582" s="9" t="s">
        <v>16</v>
      </c>
      <c r="C582" s="9" t="s">
        <v>684</v>
      </c>
      <c r="D582" s="9" t="s">
        <v>506</v>
      </c>
      <c r="E582" s="9" t="str">
        <f t="shared" si="120"/>
        <v>Lê khánh Chi</v>
      </c>
      <c r="F582" s="9" t="b">
        <f t="shared" si="121"/>
        <v>0</v>
      </c>
      <c r="G582" s="9" t="s">
        <v>529</v>
      </c>
      <c r="H582" s="9" t="str">
        <f t="shared" si="123"/>
        <v>2015</v>
      </c>
      <c r="I582" s="9" t="s">
        <v>44</v>
      </c>
      <c r="J582" s="9" t="str">
        <f t="shared" si="122"/>
        <v>3CI8</v>
      </c>
      <c r="K582" s="48">
        <v>135</v>
      </c>
      <c r="L582" s="48">
        <v>35</v>
      </c>
      <c r="M582" s="9" t="s">
        <v>20</v>
      </c>
      <c r="N582" s="9"/>
      <c r="O582" s="9"/>
      <c r="P582" s="9" t="s">
        <v>604</v>
      </c>
      <c r="Q582" s="9"/>
      <c r="R582" s="9"/>
      <c r="S582" s="9" t="s">
        <v>685</v>
      </c>
      <c r="T582" s="9" t="s">
        <v>686</v>
      </c>
      <c r="U582" s="9" t="s">
        <v>687</v>
      </c>
      <c r="V582" s="30" t="s">
        <v>4072</v>
      </c>
      <c r="W582" s="9">
        <v>1</v>
      </c>
      <c r="X582" s="48">
        <f>INDEX(table1,MATCH($K582,'Tham chiếu'!$A$3:$A$13,1),MATCH(DS!$L582,'Tham chiếu'!$B$2:$M$2,1))</f>
        <v>60</v>
      </c>
      <c r="Y582" s="9">
        <v>1</v>
      </c>
      <c r="Z582" s="48">
        <f>INDEX(table1,MATCH($K582,'Tham chiếu'!$A$3:$A$13,1),MATCH(DS!$L582,'Tham chiếu'!$B$2:$M$2,1))</f>
        <v>60</v>
      </c>
      <c r="AA582" s="9"/>
      <c r="AB582" s="50"/>
      <c r="AC582" s="9"/>
      <c r="AD582" s="73"/>
      <c r="AE582" s="9"/>
      <c r="AF582" s="74"/>
      <c r="AG582" s="9">
        <v>1</v>
      </c>
      <c r="AH582" s="48">
        <f>INDEX(table5,MATCH($K582,'Tham chiếu'!$A$53:$A$61,1),MATCH(DS!$L582,'Tham chiếu'!$B$52:$T$52,1))</f>
        <v>5</v>
      </c>
      <c r="AI582" s="9">
        <v>1</v>
      </c>
      <c r="AJ582" s="48">
        <f>INDEX(table5,MATCH($K582,'Tham chiếu'!$A$53:$A$61,1),MATCH(DS!$L582,'Tham chiếu'!$B$52:$T$52,1))</f>
        <v>5</v>
      </c>
      <c r="AK582" s="9"/>
      <c r="AL582" s="48"/>
      <c r="AM582" s="9"/>
      <c r="AN582" s="50"/>
      <c r="AO582" s="9"/>
      <c r="AP582" s="48"/>
      <c r="AQ582" s="48"/>
      <c r="AR582" s="77"/>
      <c r="AS582" s="9">
        <v>1</v>
      </c>
      <c r="AT582" s="48">
        <f>INDEX(table6,MATCH($K582,'Tham chiếu'!$A$65:$A$74,1),MATCH(DS!$L582,'Tham chiếu'!$B$64:$T$64,1))</f>
        <v>4</v>
      </c>
      <c r="AU582" s="57">
        <f t="shared" ref="AU582:AU645" si="124">(W582*$W$3+Y582*$Y$3+AA582*$AA$3+AC582*$AC$3+AE582*$AE$3+AG582*$AG$3+AI582*$AI$3+AK582*$AK$3+AM582*$AM$3+AO582*$AO$3+AQ582*$AQ$3+AS582*$AS$3)*1000</f>
        <v>1149000</v>
      </c>
      <c r="AV582" s="58">
        <v>1209000</v>
      </c>
      <c r="AW582" s="59" t="b">
        <f t="shared" si="119"/>
        <v>0</v>
      </c>
      <c r="AX582" s="1"/>
      <c r="AY582" s="1"/>
      <c r="AZ582" s="1"/>
      <c r="BA582" s="1"/>
      <c r="BB582" s="1"/>
      <c r="BC582" s="1"/>
    </row>
    <row r="583" spans="1:55" ht="27.6" customHeight="1" x14ac:dyDescent="0.25">
      <c r="A583" s="3">
        <v>578</v>
      </c>
      <c r="B583" s="9" t="s">
        <v>16</v>
      </c>
      <c r="C583" s="9" t="s">
        <v>2525</v>
      </c>
      <c r="D583" s="9" t="s">
        <v>582</v>
      </c>
      <c r="E583" s="9" t="str">
        <f t="shared" si="120"/>
        <v>Phạm Như Gia Hân</v>
      </c>
      <c r="F583" s="9" t="b">
        <f t="shared" si="121"/>
        <v>0</v>
      </c>
      <c r="G583" s="9" t="s">
        <v>2531</v>
      </c>
      <c r="H583" s="9" t="str">
        <f t="shared" si="123"/>
        <v>2015</v>
      </c>
      <c r="I583" s="9" t="s">
        <v>44</v>
      </c>
      <c r="J583" s="9" t="str">
        <f t="shared" si="122"/>
        <v>3CI8</v>
      </c>
      <c r="K583" s="9">
        <v>140</v>
      </c>
      <c r="L583" s="9">
        <v>35</v>
      </c>
      <c r="M583" s="9" t="s">
        <v>20</v>
      </c>
      <c r="N583" s="9"/>
      <c r="O583" s="9"/>
      <c r="P583" s="9" t="s">
        <v>604</v>
      </c>
      <c r="Q583" s="9"/>
      <c r="R583" s="9"/>
      <c r="S583" s="9" t="s">
        <v>3055</v>
      </c>
      <c r="T583" s="9" t="s">
        <v>3056</v>
      </c>
      <c r="U583" s="9" t="s">
        <v>3057</v>
      </c>
      <c r="V583" s="30" t="s">
        <v>3926</v>
      </c>
      <c r="W583" s="48">
        <v>1</v>
      </c>
      <c r="X583" s="48" t="str">
        <f>INDEX(table1,MATCH($K583,'Tham chiếu'!$A$3:$A$13,1),MATCH(DS!$L583,'Tham chiếu'!$B$2:$M$2,1))</f>
        <v>60A</v>
      </c>
      <c r="Y583" s="49"/>
      <c r="Z583" s="48"/>
      <c r="AA583" s="50"/>
      <c r="AB583" s="50"/>
      <c r="AC583" s="53"/>
      <c r="AD583" s="73"/>
      <c r="AE583" s="54"/>
      <c r="AF583" s="74"/>
      <c r="AG583" s="48"/>
      <c r="AH583" s="48"/>
      <c r="AI583" s="49"/>
      <c r="AJ583" s="48"/>
      <c r="AK583" s="53"/>
      <c r="AL583" s="48"/>
      <c r="AM583" s="50"/>
      <c r="AN583" s="50"/>
      <c r="AO583" s="54"/>
      <c r="AP583" s="48"/>
      <c r="AQ583" s="48"/>
      <c r="AR583" s="77"/>
      <c r="AS583" s="49"/>
      <c r="AT583" s="48"/>
      <c r="AU583" s="57">
        <f t="shared" si="124"/>
        <v>200000</v>
      </c>
      <c r="AV583" s="58">
        <v>1472000</v>
      </c>
      <c r="AW583" s="59" t="b">
        <f t="shared" si="119"/>
        <v>0</v>
      </c>
      <c r="AX583" s="1"/>
      <c r="AY583" s="1"/>
      <c r="AZ583" s="1"/>
      <c r="BA583" s="1"/>
      <c r="BB583" s="1"/>
      <c r="BC583" s="1"/>
    </row>
    <row r="584" spans="1:55" ht="27.6" customHeight="1" x14ac:dyDescent="0.25">
      <c r="A584" s="3">
        <v>579</v>
      </c>
      <c r="B584" s="9" t="s">
        <v>16</v>
      </c>
      <c r="C584" s="9" t="s">
        <v>1408</v>
      </c>
      <c r="D584" s="9" t="s">
        <v>1409</v>
      </c>
      <c r="E584" s="9" t="str">
        <f t="shared" si="120"/>
        <v>Dương Duy Hiệp</v>
      </c>
      <c r="F584" s="9" t="b">
        <f t="shared" si="121"/>
        <v>0</v>
      </c>
      <c r="G584" s="9" t="s">
        <v>1410</v>
      </c>
      <c r="H584" s="9" t="str">
        <f t="shared" si="123"/>
        <v>2015</v>
      </c>
      <c r="I584" s="9" t="s">
        <v>18</v>
      </c>
      <c r="J584" s="9" t="str">
        <f t="shared" si="122"/>
        <v>3CI8</v>
      </c>
      <c r="K584" s="48">
        <v>130</v>
      </c>
      <c r="L584" s="48">
        <v>26</v>
      </c>
      <c r="M584" s="9" t="s">
        <v>20</v>
      </c>
      <c r="N584" s="9"/>
      <c r="O584" s="9"/>
      <c r="P584" s="9" t="s">
        <v>604</v>
      </c>
      <c r="Q584" s="9"/>
      <c r="R584" s="9"/>
      <c r="S584" s="9" t="s">
        <v>1411</v>
      </c>
      <c r="T584" s="9" t="s">
        <v>1412</v>
      </c>
      <c r="U584" s="9" t="s">
        <v>1413</v>
      </c>
      <c r="V584" s="30" t="s">
        <v>4073</v>
      </c>
      <c r="W584" s="9"/>
      <c r="X584" s="48"/>
      <c r="Y584" s="9">
        <v>1</v>
      </c>
      <c r="Z584" s="48">
        <f>INDEX(table1,MATCH($K584,'Tham chiếu'!$A$3:$A$13,1),MATCH(DS!$L584,'Tham chiếu'!$B$2:$M$2,1))</f>
        <v>55</v>
      </c>
      <c r="AA584" s="9">
        <v>1</v>
      </c>
      <c r="AB584" s="50" t="str">
        <f>INDEX(table2,MATCH($K584,'Tham chiếu'!$A$17:$A$25,1),MATCH(DS!$L584,'Tham chiếu'!$B$16:$S$16,1))</f>
        <v>2C</v>
      </c>
      <c r="AC584" s="9"/>
      <c r="AD584" s="73" t="str">
        <f>INDEX(table4,MATCH($K584,'Tham chiếu'!$A$41:$A$49,1),MATCH(DS!$L584,'Tham chiếu'!$B$40:$T$40,1))</f>
        <v>3A</v>
      </c>
      <c r="AE584" s="9"/>
      <c r="AF584" s="74"/>
      <c r="AG584" s="9">
        <v>1</v>
      </c>
      <c r="AH584" s="48">
        <f>INDEX(table5,MATCH($K584,'Tham chiếu'!$A$53:$A$61,1),MATCH(DS!$L584,'Tham chiếu'!$B$52:$T$52,1))</f>
        <v>3</v>
      </c>
      <c r="AI584" s="9">
        <v>1</v>
      </c>
      <c r="AJ584" s="48">
        <f>INDEX(table5,MATCH($K584,'Tham chiếu'!$A$53:$A$61,1),MATCH(DS!$L584,'Tham chiếu'!$B$52:$T$52,1))</f>
        <v>3</v>
      </c>
      <c r="AK584" s="9">
        <v>1</v>
      </c>
      <c r="AL584" s="48">
        <f>INDEX(table5,MATCH($K584,'Tham chiếu'!$A$53:$A$61,1),MATCH(DS!$L584,'Tham chiếu'!$B$52:$T$52,1))</f>
        <v>3</v>
      </c>
      <c r="AM584" s="9">
        <v>1</v>
      </c>
      <c r="AN584" s="50" t="str">
        <f>INDEX(table2,MATCH($K584,'Tham chiếu'!$A$17:$A$25,1),MATCH(DS!$L584,'Tham chiếu'!$B$16:$S$16,1))</f>
        <v>2C</v>
      </c>
      <c r="AO584" s="9">
        <v>1</v>
      </c>
      <c r="AP584" s="48" t="str">
        <f>INDEX(table3,MATCH($K584,'Tham chiếu'!$A$29:$A$37,1),MATCH(DS!$L584,'Tham chiếu'!$B$28:$T$28,1))</f>
        <v>3A</v>
      </c>
      <c r="AQ584" s="48"/>
      <c r="AR584" s="77">
        <f>INDEX(table7,MATCH($K584,'Tham chiếu'!$A$78:$A$87,1),MATCH(DS!$L584,'Tham chiếu'!$B$77:$T$77,1))</f>
        <v>3</v>
      </c>
      <c r="AS584" s="9">
        <v>1</v>
      </c>
      <c r="AT584" s="48">
        <f>INDEX(table6,MATCH($K584,'Tham chiếu'!$A$65:$A$74,1),MATCH(DS!$L584,'Tham chiếu'!$B$64:$T$64,1))</f>
        <v>3</v>
      </c>
      <c r="AU584" s="57">
        <f t="shared" si="124"/>
        <v>1657000</v>
      </c>
      <c r="AV584" s="58">
        <v>2225000</v>
      </c>
      <c r="AW584" s="59" t="b">
        <f t="shared" si="119"/>
        <v>0</v>
      </c>
      <c r="AX584" s="1"/>
      <c r="AY584" s="1"/>
      <c r="AZ584" s="1"/>
      <c r="BA584" s="1"/>
      <c r="BB584" s="1"/>
      <c r="BC584" s="1"/>
    </row>
    <row r="585" spans="1:55" ht="27.6" customHeight="1" x14ac:dyDescent="0.25">
      <c r="A585" s="3">
        <v>580</v>
      </c>
      <c r="B585" s="9" t="s">
        <v>16</v>
      </c>
      <c r="C585" s="9" t="s">
        <v>1320</v>
      </c>
      <c r="D585" s="9" t="s">
        <v>247</v>
      </c>
      <c r="E585" s="9" t="str">
        <f t="shared" si="120"/>
        <v>Nguyễn Phú Hưng</v>
      </c>
      <c r="F585" s="9" t="b">
        <f t="shared" si="121"/>
        <v>0</v>
      </c>
      <c r="G585" s="9" t="s">
        <v>1321</v>
      </c>
      <c r="H585" s="9" t="str">
        <f t="shared" si="123"/>
        <v>2015</v>
      </c>
      <c r="I585" s="9" t="s">
        <v>18</v>
      </c>
      <c r="J585" s="9" t="str">
        <f t="shared" si="122"/>
        <v>3CI8</v>
      </c>
      <c r="K585" s="48">
        <v>127</v>
      </c>
      <c r="L585" s="48">
        <v>32</v>
      </c>
      <c r="M585" s="9" t="s">
        <v>20</v>
      </c>
      <c r="N585" s="9"/>
      <c r="O585" s="9"/>
      <c r="P585" s="9" t="s">
        <v>604</v>
      </c>
      <c r="Q585" s="9"/>
      <c r="R585" s="9"/>
      <c r="S585" s="9" t="s">
        <v>1322</v>
      </c>
      <c r="T585" s="9" t="s">
        <v>1323</v>
      </c>
      <c r="U585" s="9" t="s">
        <v>1324</v>
      </c>
      <c r="V585" s="30" t="s">
        <v>3900</v>
      </c>
      <c r="W585" s="9"/>
      <c r="X585" s="48"/>
      <c r="Y585" s="9">
        <v>1</v>
      </c>
      <c r="Z585" s="48">
        <f>INDEX(table1,MATCH($K585,'Tham chiếu'!$A$3:$A$13,1),MATCH(DS!$L585,'Tham chiếu'!$B$2:$M$2,1))</f>
        <v>58</v>
      </c>
      <c r="AA585" s="9"/>
      <c r="AB585" s="50"/>
      <c r="AC585" s="9"/>
      <c r="AD585" s="73"/>
      <c r="AE585" s="9"/>
      <c r="AF585" s="74"/>
      <c r="AG585" s="9"/>
      <c r="AH585" s="48"/>
      <c r="AI585" s="9"/>
      <c r="AJ585" s="48"/>
      <c r="AK585" s="9"/>
      <c r="AL585" s="48"/>
      <c r="AM585" s="9"/>
      <c r="AN585" s="50"/>
      <c r="AO585" s="9"/>
      <c r="AP585" s="48"/>
      <c r="AQ585" s="48"/>
      <c r="AR585" s="77"/>
      <c r="AS585" s="9"/>
      <c r="AT585" s="48"/>
      <c r="AU585" s="57">
        <f t="shared" si="124"/>
        <v>200000</v>
      </c>
      <c r="AV585" s="58">
        <v>877000</v>
      </c>
      <c r="AW585" s="59" t="b">
        <f t="shared" si="119"/>
        <v>0</v>
      </c>
      <c r="AX585" s="1"/>
      <c r="AY585" s="1"/>
      <c r="AZ585" s="1"/>
      <c r="BA585" s="1"/>
      <c r="BB585" s="1"/>
      <c r="BC585" s="1"/>
    </row>
    <row r="586" spans="1:55" ht="27.6" customHeight="1" x14ac:dyDescent="0.25">
      <c r="A586" s="3">
        <v>581</v>
      </c>
      <c r="B586" s="9" t="s">
        <v>16</v>
      </c>
      <c r="C586" s="9" t="s">
        <v>997</v>
      </c>
      <c r="D586" s="9" t="s">
        <v>4924</v>
      </c>
      <c r="E586" s="9" t="str">
        <f t="shared" si="120"/>
        <v>Nguyễn Ngọc Hường</v>
      </c>
      <c r="F586" s="9" t="b">
        <f t="shared" si="121"/>
        <v>0</v>
      </c>
      <c r="G586" s="9" t="s">
        <v>1174</v>
      </c>
      <c r="H586" s="9" t="str">
        <f t="shared" si="123"/>
        <v>2015</v>
      </c>
      <c r="I586" s="9" t="s">
        <v>44</v>
      </c>
      <c r="J586" s="9" t="str">
        <f t="shared" si="122"/>
        <v>3CI8</v>
      </c>
      <c r="K586" s="9">
        <v>140</v>
      </c>
      <c r="L586" s="9">
        <v>28</v>
      </c>
      <c r="M586" s="9" t="s">
        <v>20</v>
      </c>
      <c r="N586" s="9"/>
      <c r="O586" s="9"/>
      <c r="P586" s="9" t="s">
        <v>604</v>
      </c>
      <c r="Q586" s="9"/>
      <c r="R586" s="9"/>
      <c r="S586" s="9" t="s">
        <v>3058</v>
      </c>
      <c r="T586" s="9" t="s">
        <v>3059</v>
      </c>
      <c r="U586" s="9" t="s">
        <v>3060</v>
      </c>
      <c r="V586" s="30" t="s">
        <v>4074</v>
      </c>
      <c r="W586" s="48">
        <v>1</v>
      </c>
      <c r="X586" s="48">
        <f>INDEX(table1,MATCH($K586,'Tham chiếu'!$A$3:$A$13,1),MATCH(DS!$L586,'Tham chiếu'!$B$2:$M$2,1))</f>
        <v>60</v>
      </c>
      <c r="Y586" s="49">
        <v>1</v>
      </c>
      <c r="Z586" s="48">
        <f>INDEX(table1,MATCH($K586,'Tham chiếu'!$A$3:$A$13,1),MATCH(DS!$L586,'Tham chiếu'!$B$2:$M$2,1))</f>
        <v>60</v>
      </c>
      <c r="AA586" s="50"/>
      <c r="AB586" s="50"/>
      <c r="AC586" s="53">
        <v>2</v>
      </c>
      <c r="AD586" s="73">
        <f>INDEX(table4,MATCH($K586,'Tham chiếu'!$A$41:$A$49,1),MATCH(DS!$L586,'Tham chiếu'!$B$40:$T$40,1))</f>
        <v>4</v>
      </c>
      <c r="AE586" s="54"/>
      <c r="AF586" s="74"/>
      <c r="AG586" s="48"/>
      <c r="AH586" s="48"/>
      <c r="AI586" s="49">
        <v>1</v>
      </c>
      <c r="AJ586" s="48">
        <f>INDEX(table5,MATCH($K586,'Tham chiếu'!$A$53:$A$61,1),MATCH(DS!$L586,'Tham chiếu'!$B$52:$T$52,1))</f>
        <v>4</v>
      </c>
      <c r="AK586" s="53">
        <v>1</v>
      </c>
      <c r="AL586" s="48">
        <f>INDEX(table5,MATCH($K586,'Tham chiếu'!$A$53:$A$61,1),MATCH(DS!$L586,'Tham chiếu'!$B$52:$T$52,1))</f>
        <v>4</v>
      </c>
      <c r="AM586" s="50">
        <v>1</v>
      </c>
      <c r="AN586" s="50">
        <f>INDEX(table2,MATCH($K586,'Tham chiếu'!$A$17:$A$25,1),MATCH(DS!$L586,'Tham chiếu'!$B$16:$S$16,1))</f>
        <v>4</v>
      </c>
      <c r="AO586" s="54">
        <v>1</v>
      </c>
      <c r="AP586" s="48">
        <f>INDEX(table3,MATCH($K586,'Tham chiếu'!$A$29:$A$37,1),MATCH(DS!$L586,'Tham chiếu'!$B$28:$T$28,1))</f>
        <v>4</v>
      </c>
      <c r="AQ586" s="48">
        <v>1</v>
      </c>
      <c r="AR586" s="77">
        <f>INDEX(table7,MATCH($K586,'Tham chiếu'!$A$78:$A$87,1),MATCH(DS!$L586,'Tham chiếu'!$B$77:$T$77,1))</f>
        <v>3</v>
      </c>
      <c r="AS586" s="49">
        <v>1</v>
      </c>
      <c r="AT586" s="48">
        <f>INDEX(table6,MATCH($K586,'Tham chiếu'!$A$65:$A$74,1),MATCH(DS!$L586,'Tham chiếu'!$B$64:$T$64,1))</f>
        <v>4</v>
      </c>
      <c r="AU586" s="57">
        <f t="shared" si="124"/>
        <v>2030000</v>
      </c>
      <c r="AV586" s="58">
        <v>2439000</v>
      </c>
      <c r="AW586" s="59" t="b">
        <f t="shared" si="119"/>
        <v>0</v>
      </c>
      <c r="AX586" s="1"/>
      <c r="AY586" s="1"/>
      <c r="AZ586" s="1"/>
      <c r="BA586" s="1"/>
      <c r="BB586" s="1"/>
      <c r="BC586" s="1"/>
    </row>
    <row r="587" spans="1:55" ht="27.6" customHeight="1" x14ac:dyDescent="0.25">
      <c r="A587" s="3">
        <v>582</v>
      </c>
      <c r="B587" s="9" t="s">
        <v>16</v>
      </c>
      <c r="C587" s="9" t="s">
        <v>602</v>
      </c>
      <c r="D587" s="9" t="s">
        <v>343</v>
      </c>
      <c r="E587" s="9" t="str">
        <f t="shared" si="120"/>
        <v>Vũ An Khánh</v>
      </c>
      <c r="F587" s="9" t="b">
        <f t="shared" si="121"/>
        <v>0</v>
      </c>
      <c r="G587" s="9" t="s">
        <v>603</v>
      </c>
      <c r="H587" s="9" t="str">
        <f t="shared" si="123"/>
        <v>2015</v>
      </c>
      <c r="I587" s="9" t="s">
        <v>44</v>
      </c>
      <c r="J587" s="9" t="str">
        <f t="shared" si="122"/>
        <v>3CI8</v>
      </c>
      <c r="K587" s="48">
        <v>138</v>
      </c>
      <c r="L587" s="48">
        <v>38</v>
      </c>
      <c r="M587" s="9" t="s">
        <v>20</v>
      </c>
      <c r="N587" s="9"/>
      <c r="O587" s="9"/>
      <c r="P587" s="9" t="s">
        <v>604</v>
      </c>
      <c r="Q587" s="9"/>
      <c r="R587" s="9"/>
      <c r="S587" s="9" t="s">
        <v>605</v>
      </c>
      <c r="T587" s="9" t="s">
        <v>606</v>
      </c>
      <c r="U587" s="9" t="s">
        <v>607</v>
      </c>
      <c r="V587" s="30" t="s">
        <v>4075</v>
      </c>
      <c r="W587" s="9">
        <v>1</v>
      </c>
      <c r="X587" s="48">
        <f>INDEX(table1,MATCH($K587,'Tham chiếu'!$A$3:$A$13,1),MATCH(DS!$L587,'Tham chiếu'!$B$2:$M$2,1))</f>
        <v>60</v>
      </c>
      <c r="Y587" s="9">
        <v>1</v>
      </c>
      <c r="Z587" s="48">
        <f>INDEX(table1,MATCH($K587,'Tham chiếu'!$A$3:$A$13,1),MATCH(DS!$L587,'Tham chiếu'!$B$2:$M$2,1))</f>
        <v>60</v>
      </c>
      <c r="AA587" s="9"/>
      <c r="AB587" s="50"/>
      <c r="AC587" s="9">
        <v>1</v>
      </c>
      <c r="AD587" s="73" t="str">
        <f>INDEX(table4,MATCH($K587,'Tham chiếu'!$A$41:$A$49,1),MATCH(DS!$L587,'Tham chiếu'!$B$40:$T$40,1))</f>
        <v>4B</v>
      </c>
      <c r="AE587" s="9"/>
      <c r="AF587" s="74"/>
      <c r="AG587" s="9"/>
      <c r="AH587" s="48"/>
      <c r="AI587" s="9"/>
      <c r="AJ587" s="48"/>
      <c r="AK587" s="9"/>
      <c r="AL587" s="48"/>
      <c r="AM587" s="9">
        <v>1</v>
      </c>
      <c r="AN587" s="50" t="str">
        <f>INDEX(table2,MATCH($K587,'Tham chiếu'!$A$17:$A$25,1),MATCH(DS!$L587,'Tham chiếu'!$B$16:$S$16,1))</f>
        <v>4C</v>
      </c>
      <c r="AO587" s="9"/>
      <c r="AP587" s="48"/>
      <c r="AQ587" s="48"/>
      <c r="AR587" s="77"/>
      <c r="AS587" s="9">
        <v>1</v>
      </c>
      <c r="AT587" s="48">
        <f>INDEX(table6,MATCH($K587,'Tham chiếu'!$A$65:$A$74,1),MATCH(DS!$L587,'Tham chiếu'!$B$64:$T$64,1))</f>
        <v>5</v>
      </c>
      <c r="AU587" s="57">
        <f t="shared" si="124"/>
        <v>1123000</v>
      </c>
      <c r="AV587" s="58">
        <v>694000</v>
      </c>
      <c r="AW587" s="59" t="b">
        <f t="shared" si="119"/>
        <v>0</v>
      </c>
      <c r="AX587" s="1"/>
      <c r="AY587" s="1"/>
      <c r="AZ587" s="1"/>
      <c r="BA587" s="1"/>
      <c r="BB587" s="1"/>
      <c r="BC587" s="1"/>
    </row>
    <row r="588" spans="1:55" ht="27.6" customHeight="1" x14ac:dyDescent="0.25">
      <c r="A588" s="3">
        <v>583</v>
      </c>
      <c r="B588" s="9" t="s">
        <v>16</v>
      </c>
      <c r="C588" s="9" t="s">
        <v>679</v>
      </c>
      <c r="D588" s="9" t="s">
        <v>680</v>
      </c>
      <c r="E588" s="9" t="str">
        <f t="shared" si="120"/>
        <v>Nguyễn Mai Khuê</v>
      </c>
      <c r="F588" s="9" t="b">
        <f t="shared" si="121"/>
        <v>0</v>
      </c>
      <c r="G588" s="9" t="s">
        <v>284</v>
      </c>
      <c r="H588" s="9" t="str">
        <f t="shared" si="123"/>
        <v>2015</v>
      </c>
      <c r="I588" s="9" t="s">
        <v>44</v>
      </c>
      <c r="J588" s="9" t="str">
        <f t="shared" si="122"/>
        <v>3CI8</v>
      </c>
      <c r="K588" s="48">
        <v>130</v>
      </c>
      <c r="L588" s="48">
        <v>29</v>
      </c>
      <c r="M588" s="9" t="s">
        <v>20</v>
      </c>
      <c r="N588" s="9"/>
      <c r="O588" s="9"/>
      <c r="P588" s="9" t="s">
        <v>604</v>
      </c>
      <c r="Q588" s="9"/>
      <c r="R588" s="9"/>
      <c r="S588" s="9" t="s">
        <v>681</v>
      </c>
      <c r="T588" s="9" t="s">
        <v>682</v>
      </c>
      <c r="U588" s="9" t="s">
        <v>683</v>
      </c>
      <c r="V588" s="30" t="s">
        <v>4076</v>
      </c>
      <c r="W588" s="9"/>
      <c r="X588" s="48"/>
      <c r="Y588" s="9">
        <v>1</v>
      </c>
      <c r="Z588" s="48">
        <f>INDEX(table1,MATCH($K588,'Tham chiếu'!$A$3:$A$13,1),MATCH(DS!$L588,'Tham chiếu'!$B$2:$M$2,1))</f>
        <v>55</v>
      </c>
      <c r="AA588" s="9"/>
      <c r="AB588" s="50"/>
      <c r="AC588" s="9">
        <v>1</v>
      </c>
      <c r="AD588" s="73" t="str">
        <f>INDEX(table4,MATCH($K588,'Tham chiếu'!$A$41:$A$49,1),MATCH(DS!$L588,'Tham chiếu'!$B$40:$T$40,1))</f>
        <v>3A</v>
      </c>
      <c r="AE588" s="9"/>
      <c r="AF588" s="74"/>
      <c r="AG588" s="9"/>
      <c r="AH588" s="48"/>
      <c r="AI588" s="9"/>
      <c r="AJ588" s="48"/>
      <c r="AK588" s="9">
        <v>1</v>
      </c>
      <c r="AL588" s="48">
        <f>INDEX(table5,MATCH($K588,'Tham chiếu'!$A$53:$A$61,1),MATCH(DS!$L588,'Tham chiếu'!$B$52:$T$52,1))</f>
        <v>3</v>
      </c>
      <c r="AM588" s="9"/>
      <c r="AN588" s="50"/>
      <c r="AO588" s="9"/>
      <c r="AP588" s="48"/>
      <c r="AQ588" s="48"/>
      <c r="AR588" s="77"/>
      <c r="AS588" s="9"/>
      <c r="AT588" s="48"/>
      <c r="AU588" s="57">
        <f t="shared" si="124"/>
        <v>523000</v>
      </c>
      <c r="AV588" s="58">
        <v>1289000</v>
      </c>
      <c r="AW588" s="59" t="b">
        <f t="shared" si="119"/>
        <v>0</v>
      </c>
      <c r="AX588" s="1"/>
      <c r="AY588" s="1"/>
      <c r="AZ588" s="1"/>
      <c r="BA588" s="1"/>
      <c r="BB588" s="1"/>
      <c r="BC588" s="1"/>
    </row>
    <row r="589" spans="1:55" ht="27.6" customHeight="1" x14ac:dyDescent="0.25">
      <c r="A589" s="3">
        <v>584</v>
      </c>
      <c r="B589" s="9" t="s">
        <v>16</v>
      </c>
      <c r="C589" s="9" t="s">
        <v>2238</v>
      </c>
      <c r="D589" s="9" t="s">
        <v>1425</v>
      </c>
      <c r="E589" s="9" t="str">
        <f t="shared" si="120"/>
        <v>Đỗ Nhật Long</v>
      </c>
      <c r="F589" s="9" t="b">
        <f t="shared" si="121"/>
        <v>0</v>
      </c>
      <c r="G589" s="9" t="s">
        <v>2239</v>
      </c>
      <c r="H589" s="9" t="str">
        <f t="shared" si="123"/>
        <v>2015</v>
      </c>
      <c r="I589" s="9" t="s">
        <v>18</v>
      </c>
      <c r="J589" s="9" t="str">
        <f t="shared" si="122"/>
        <v>3CI8</v>
      </c>
      <c r="K589" s="48">
        <v>130</v>
      </c>
      <c r="L589" s="48">
        <v>27</v>
      </c>
      <c r="M589" s="9" t="s">
        <v>20</v>
      </c>
      <c r="N589" s="9"/>
      <c r="O589" s="9"/>
      <c r="P589" s="9" t="s">
        <v>604</v>
      </c>
      <c r="Q589" s="9"/>
      <c r="R589" s="9"/>
      <c r="S589" s="9" t="s">
        <v>2240</v>
      </c>
      <c r="T589" s="9" t="s">
        <v>2241</v>
      </c>
      <c r="U589" s="9" t="s">
        <v>2242</v>
      </c>
      <c r="V589" s="30" t="s">
        <v>3731</v>
      </c>
      <c r="W589" s="9">
        <v>1</v>
      </c>
      <c r="X589" s="48">
        <f>INDEX(table1,MATCH($K589,'Tham chiếu'!$A$3:$A$13,1),MATCH(DS!$L589,'Tham chiếu'!$B$2:$M$2,1))</f>
        <v>55</v>
      </c>
      <c r="Y589" s="9">
        <v>1</v>
      </c>
      <c r="Z589" s="48">
        <f>INDEX(table1,MATCH($K589,'Tham chiếu'!$A$3:$A$13,1),MATCH(DS!$L589,'Tham chiếu'!$B$2:$M$2,1))</f>
        <v>55</v>
      </c>
      <c r="AA589" s="9">
        <v>1</v>
      </c>
      <c r="AB589" s="50" t="str">
        <f>INDEX(table2,MATCH($K589,'Tham chiếu'!$A$17:$A$25,1),MATCH(DS!$L589,'Tham chiếu'!$B$16:$S$16,1))</f>
        <v>2C</v>
      </c>
      <c r="AC589" s="9"/>
      <c r="AD589" s="73" t="str">
        <f>INDEX(table4,MATCH($K589,'Tham chiếu'!$A$41:$A$49,1),MATCH(DS!$L589,'Tham chiếu'!$B$40:$T$40,1))</f>
        <v>3A</v>
      </c>
      <c r="AE589" s="9">
        <v>1</v>
      </c>
      <c r="AF589" s="74" t="str">
        <f>INDEX(table3,MATCH($K589,'Tham chiếu'!$A$29:$A$37,1),MATCH(DS!$L589,'Tham chiếu'!$B$28:$T$28,1))</f>
        <v>3A</v>
      </c>
      <c r="AG589" s="9">
        <v>1</v>
      </c>
      <c r="AH589" s="48">
        <f>INDEX(table5,MATCH($K589,'Tham chiếu'!$A$53:$A$61,1),MATCH(DS!$L589,'Tham chiếu'!$B$52:$T$52,1))</f>
        <v>3</v>
      </c>
      <c r="AI589" s="9">
        <v>1</v>
      </c>
      <c r="AJ589" s="48">
        <f>INDEX(table5,MATCH($K589,'Tham chiếu'!$A$53:$A$61,1),MATCH(DS!$L589,'Tham chiếu'!$B$52:$T$52,1))</f>
        <v>3</v>
      </c>
      <c r="AK589" s="9">
        <v>1</v>
      </c>
      <c r="AL589" s="48">
        <f>INDEX(table5,MATCH($K589,'Tham chiếu'!$A$53:$A$61,1),MATCH(DS!$L589,'Tham chiếu'!$B$52:$T$52,1))</f>
        <v>3</v>
      </c>
      <c r="AM589" s="9">
        <v>1</v>
      </c>
      <c r="AN589" s="50" t="str">
        <f>INDEX(table2,MATCH($K589,'Tham chiếu'!$A$17:$A$25,1),MATCH(DS!$L589,'Tham chiếu'!$B$16:$S$16,1))</f>
        <v>2C</v>
      </c>
      <c r="AO589" s="9">
        <v>1</v>
      </c>
      <c r="AP589" s="48" t="str">
        <f>INDEX(table3,MATCH($K589,'Tham chiếu'!$A$29:$A$37,1),MATCH(DS!$L589,'Tham chiếu'!$B$28:$T$28,1))</f>
        <v>3A</v>
      </c>
      <c r="AQ589" s="48">
        <v>1</v>
      </c>
      <c r="AR589" s="77">
        <f>INDEX(table7,MATCH($K589,'Tham chiếu'!$A$78:$A$87,1),MATCH(DS!$L589,'Tham chiếu'!$B$77:$T$77,1))</f>
        <v>3</v>
      </c>
      <c r="AS589" s="9">
        <v>1</v>
      </c>
      <c r="AT589" s="48">
        <f>INDEX(table6,MATCH($K589,'Tham chiếu'!$A$65:$A$74,1),MATCH(DS!$L589,'Tham chiếu'!$B$64:$T$64,1))</f>
        <v>3</v>
      </c>
      <c r="AU589" s="57">
        <f t="shared" si="124"/>
        <v>2352000</v>
      </c>
      <c r="AV589" s="58">
        <v>2352000</v>
      </c>
      <c r="AW589" s="59" t="b">
        <f t="shared" si="119"/>
        <v>1</v>
      </c>
      <c r="AX589" s="1"/>
      <c r="AY589" s="1"/>
      <c r="AZ589" s="1"/>
      <c r="BA589" s="1"/>
      <c r="BB589" s="1"/>
      <c r="BC589" s="1"/>
    </row>
    <row r="590" spans="1:55" ht="27.6" customHeight="1" x14ac:dyDescent="0.25">
      <c r="A590" s="3">
        <v>585</v>
      </c>
      <c r="B590" s="9" t="s">
        <v>16</v>
      </c>
      <c r="C590" s="9" t="s">
        <v>2526</v>
      </c>
      <c r="D590" s="9" t="s">
        <v>2527</v>
      </c>
      <c r="E590" s="9" t="str">
        <f t="shared" si="120"/>
        <v>Phạm Hà Thanh Maryam Awan</v>
      </c>
      <c r="F590" s="9" t="b">
        <f t="shared" si="121"/>
        <v>0</v>
      </c>
      <c r="G590" s="9" t="s">
        <v>2532</v>
      </c>
      <c r="H590" s="9" t="str">
        <f t="shared" si="123"/>
        <v>2015</v>
      </c>
      <c r="I590" s="9" t="s">
        <v>44</v>
      </c>
      <c r="J590" s="9" t="str">
        <f t="shared" si="122"/>
        <v>3CI8</v>
      </c>
      <c r="K590" s="9">
        <v>130</v>
      </c>
      <c r="L590" s="9">
        <v>27</v>
      </c>
      <c r="M590" s="9" t="s">
        <v>20</v>
      </c>
      <c r="N590" s="9"/>
      <c r="O590" s="9"/>
      <c r="P590" s="9" t="s">
        <v>604</v>
      </c>
      <c r="Q590" s="9"/>
      <c r="R590" s="9"/>
      <c r="S590" s="9" t="s">
        <v>935</v>
      </c>
      <c r="T590" s="9" t="s">
        <v>3061</v>
      </c>
      <c r="U590" s="9" t="s">
        <v>3062</v>
      </c>
      <c r="V590" s="30" t="s">
        <v>4077</v>
      </c>
      <c r="W590" s="48">
        <v>1</v>
      </c>
      <c r="X590" s="48">
        <f>INDEX(table1,MATCH($K59,'Tham chiếu'!$A$3:$A$13,1),MATCH(DS!$L59,'Tham chiếu'!$B$2:$M$2,1))</f>
        <v>58</v>
      </c>
      <c r="Y590" s="49">
        <v>1</v>
      </c>
      <c r="Z590" s="48">
        <f>INDEX(table1,MATCH($K590,'Tham chiếu'!$A$3:$A$13,1),MATCH(DS!$L590,'Tham chiếu'!$B$2:$M$2,1))</f>
        <v>55</v>
      </c>
      <c r="AA590" s="50"/>
      <c r="AB590" s="50"/>
      <c r="AC590" s="53"/>
      <c r="AD590" s="73"/>
      <c r="AE590" s="54">
        <v>1</v>
      </c>
      <c r="AF590" s="74" t="str">
        <f>INDEX(table3,MATCH($K590,'Tham chiếu'!$A$29:$A$37,1),MATCH(DS!$L590,'Tham chiếu'!$B$28:$T$28,1))</f>
        <v>3A</v>
      </c>
      <c r="AG590" s="48"/>
      <c r="AH590" s="48"/>
      <c r="AI590" s="49"/>
      <c r="AJ590" s="48"/>
      <c r="AK590" s="53"/>
      <c r="AL590" s="48"/>
      <c r="AM590" s="50"/>
      <c r="AN590" s="50"/>
      <c r="AO590" s="54"/>
      <c r="AP590" s="48"/>
      <c r="AQ590" s="48"/>
      <c r="AR590" s="77"/>
      <c r="AS590" s="49">
        <v>1</v>
      </c>
      <c r="AT590" s="48">
        <f>INDEX(table6,MATCH($K590,'Tham chiếu'!$A$65:$A$74,1),MATCH(DS!$L590,'Tham chiếu'!$B$64:$T$64,1))</f>
        <v>3</v>
      </c>
      <c r="AU590" s="57">
        <f t="shared" si="124"/>
        <v>985000</v>
      </c>
      <c r="AV590" s="58">
        <v>2576000</v>
      </c>
      <c r="AW590" s="59" t="b">
        <f t="shared" si="119"/>
        <v>0</v>
      </c>
      <c r="AX590" s="1"/>
      <c r="AY590" s="1"/>
      <c r="AZ590" s="1"/>
      <c r="BA590" s="1"/>
      <c r="BB590" s="1"/>
      <c r="BC590" s="1"/>
    </row>
    <row r="591" spans="1:55" ht="27.6" customHeight="1" x14ac:dyDescent="0.25">
      <c r="A591" s="3">
        <v>586</v>
      </c>
      <c r="B591" s="9" t="s">
        <v>16</v>
      </c>
      <c r="C591" s="9" t="s">
        <v>2528</v>
      </c>
      <c r="D591" s="9" t="s">
        <v>1244</v>
      </c>
      <c r="E591" s="9" t="str">
        <f t="shared" si="120"/>
        <v>Trần Ngọc Phương Ngân</v>
      </c>
      <c r="F591" s="9" t="b">
        <f t="shared" si="121"/>
        <v>0</v>
      </c>
      <c r="G591" s="9" t="s">
        <v>2533</v>
      </c>
      <c r="H591" s="9" t="str">
        <f t="shared" si="123"/>
        <v>2015</v>
      </c>
      <c r="I591" s="9" t="s">
        <v>44</v>
      </c>
      <c r="J591" s="9" t="str">
        <f t="shared" si="122"/>
        <v>3CI8</v>
      </c>
      <c r="K591" s="9">
        <v>125</v>
      </c>
      <c r="L591" s="9">
        <v>23</v>
      </c>
      <c r="M591" s="9" t="s">
        <v>20</v>
      </c>
      <c r="N591" s="9"/>
      <c r="O591" s="9"/>
      <c r="P591" s="9" t="s">
        <v>604</v>
      </c>
      <c r="Q591" s="9"/>
      <c r="R591" s="9"/>
      <c r="S591" s="9" t="s">
        <v>3063</v>
      </c>
      <c r="T591" s="9" t="s">
        <v>3064</v>
      </c>
      <c r="U591" s="9" t="s">
        <v>3065</v>
      </c>
      <c r="V591" s="30" t="s">
        <v>4078</v>
      </c>
      <c r="W591" s="48">
        <v>1</v>
      </c>
      <c r="X591" s="48">
        <f>INDEX(table1,MATCH($K591,'Tham chiếu'!$A$3:$A$13,1),MATCH(DS!$L591,'Tham chiếu'!$B$2:$M$2,1))</f>
        <v>55</v>
      </c>
      <c r="Y591" s="49">
        <v>1</v>
      </c>
      <c r="Z591" s="48">
        <f>INDEX(table1,MATCH($K591,'Tham chiếu'!$A$3:$A$13,1),MATCH(DS!$L591,'Tham chiếu'!$B$2:$M$2,1))</f>
        <v>55</v>
      </c>
      <c r="AA591" s="50">
        <v>1</v>
      </c>
      <c r="AB591" s="50" t="str">
        <f>INDEX(table2,MATCH($K591,'Tham chiếu'!$A$17:$A$25,1),MATCH(DS!$L591,'Tham chiếu'!$B$16:$S$16,1))</f>
        <v>2B</v>
      </c>
      <c r="AC591" s="53">
        <v>1</v>
      </c>
      <c r="AD591" s="73">
        <f>INDEX(table4,MATCH($K591,'Tham chiếu'!$A$41:$A$49,1),MATCH(DS!$L591,'Tham chiếu'!$B$40:$T$40,1))</f>
        <v>3</v>
      </c>
      <c r="AE591" s="54">
        <v>1</v>
      </c>
      <c r="AF591" s="74" t="str">
        <f>INDEX(table3,MATCH($K591,'Tham chiếu'!$A$29:$A$37,1),MATCH(DS!$L591,'Tham chiếu'!$B$28:$T$28,1))</f>
        <v>2B</v>
      </c>
      <c r="AG591" s="48">
        <v>2</v>
      </c>
      <c r="AH591" s="48">
        <f>INDEX(table5,MATCH($K591,'Tham chiếu'!$A$53:$A$61,1),MATCH(DS!$L591,'Tham chiếu'!$B$52:$T$52,1))</f>
        <v>3</v>
      </c>
      <c r="AI591" s="49">
        <v>2</v>
      </c>
      <c r="AJ591" s="48">
        <f>INDEX(table5,MATCH($K591,'Tham chiếu'!$A$53:$A$61,1),MATCH(DS!$L591,'Tham chiếu'!$B$52:$T$52,1))</f>
        <v>3</v>
      </c>
      <c r="AK591" s="53">
        <v>1</v>
      </c>
      <c r="AL591" s="48">
        <f>INDEX(table5,MATCH($K591,'Tham chiếu'!$A$53:$A$61,1),MATCH(DS!$L591,'Tham chiếu'!$B$52:$T$52,1))</f>
        <v>3</v>
      </c>
      <c r="AM591" s="50">
        <v>1</v>
      </c>
      <c r="AN591" s="50" t="str">
        <f>INDEX(table2,MATCH($K591,'Tham chiếu'!$A$17:$A$25,1),MATCH(DS!$L591,'Tham chiếu'!$B$16:$S$16,1))</f>
        <v>2B</v>
      </c>
      <c r="AO591" s="54">
        <v>1</v>
      </c>
      <c r="AP591" s="48" t="str">
        <f>INDEX(table3,MATCH($K591,'Tham chiếu'!$A$29:$A$37,1),MATCH(DS!$L591,'Tham chiếu'!$B$28:$T$28,1))</f>
        <v>2B</v>
      </c>
      <c r="AQ591" s="48">
        <v>1</v>
      </c>
      <c r="AR591" s="77">
        <f>INDEX(table7,MATCH($K591,'Tham chiếu'!$A$78:$A$87,1),MATCH(DS!$L591,'Tham chiếu'!$B$77:$T$77,1))</f>
        <v>2</v>
      </c>
      <c r="AS591" s="49"/>
      <c r="AT591" s="48"/>
      <c r="AU591" s="57">
        <f t="shared" si="124"/>
        <v>2544000</v>
      </c>
      <c r="AV591" s="58">
        <v>644000</v>
      </c>
      <c r="AW591" s="59" t="b">
        <f t="shared" si="119"/>
        <v>0</v>
      </c>
      <c r="AX591" s="1"/>
      <c r="AY591" s="1"/>
      <c r="AZ591" s="1"/>
      <c r="BA591" s="1"/>
      <c r="BB591" s="1"/>
      <c r="BC591" s="1"/>
    </row>
    <row r="592" spans="1:55" ht="27.6" customHeight="1" x14ac:dyDescent="0.25">
      <c r="A592" s="3">
        <v>587</v>
      </c>
      <c r="B592" s="9" t="s">
        <v>16</v>
      </c>
      <c r="C592" s="9" t="s">
        <v>1957</v>
      </c>
      <c r="D592" s="9" t="s">
        <v>97</v>
      </c>
      <c r="E592" s="9" t="str">
        <f t="shared" si="120"/>
        <v>Bùi Ánh Ngọc</v>
      </c>
      <c r="F592" s="9" t="b">
        <f t="shared" si="121"/>
        <v>0</v>
      </c>
      <c r="G592" s="9" t="s">
        <v>1112</v>
      </c>
      <c r="H592" s="9" t="str">
        <f t="shared" si="123"/>
        <v>2015</v>
      </c>
      <c r="I592" s="9" t="s">
        <v>44</v>
      </c>
      <c r="J592" s="9" t="str">
        <f t="shared" si="122"/>
        <v>3CI8</v>
      </c>
      <c r="K592" s="48">
        <v>140</v>
      </c>
      <c r="L592" s="48">
        <v>30</v>
      </c>
      <c r="M592" s="9" t="s">
        <v>20</v>
      </c>
      <c r="N592" s="9"/>
      <c r="O592" s="9"/>
      <c r="P592" s="9" t="s">
        <v>604</v>
      </c>
      <c r="Q592" s="9"/>
      <c r="R592" s="9"/>
      <c r="S592" s="9" t="s">
        <v>1958</v>
      </c>
      <c r="T592" s="9" t="s">
        <v>1959</v>
      </c>
      <c r="U592" s="9" t="s">
        <v>1960</v>
      </c>
      <c r="V592" s="30" t="s">
        <v>4079</v>
      </c>
      <c r="W592" s="9">
        <v>1</v>
      </c>
      <c r="X592" s="48">
        <f>INDEX(table1,MATCH($K592,'Tham chiếu'!$A$3:$A$13,1),MATCH(DS!$L592,'Tham chiếu'!$B$2:$M$2,1))</f>
        <v>60</v>
      </c>
      <c r="Y592" s="9"/>
      <c r="Z592" s="48"/>
      <c r="AA592" s="9"/>
      <c r="AB592" s="50"/>
      <c r="AC592" s="9">
        <v>1</v>
      </c>
      <c r="AD592" s="73">
        <f>INDEX(table4,MATCH($K592,'Tham chiếu'!$A$41:$A$49,1),MATCH(DS!$L592,'Tham chiếu'!$B$40:$T$40,1))</f>
        <v>4</v>
      </c>
      <c r="AE592" s="9">
        <v>1</v>
      </c>
      <c r="AF592" s="74" t="str">
        <f>INDEX(table3,MATCH($K592,'Tham chiếu'!$A$29:$A$37,1),MATCH(DS!$L592,'Tham chiếu'!$B$28:$T$28,1))</f>
        <v>4A</v>
      </c>
      <c r="AG592" s="9">
        <v>1</v>
      </c>
      <c r="AH592" s="48">
        <f>INDEX(table5,MATCH($K592,'Tham chiếu'!$A$53:$A$61,1),MATCH(DS!$L592,'Tham chiếu'!$B$52:$T$52,1))</f>
        <v>4</v>
      </c>
      <c r="AI592" s="9">
        <v>2</v>
      </c>
      <c r="AJ592" s="48">
        <f>INDEX(table5,MATCH($K592,'Tham chiếu'!$A$53:$A$61,1),MATCH(DS!$L592,'Tham chiếu'!$B$52:$T$52,1))</f>
        <v>4</v>
      </c>
      <c r="AK592" s="9">
        <v>1</v>
      </c>
      <c r="AL592" s="48">
        <f>INDEX(table5,MATCH($K592,'Tham chiếu'!$A$53:$A$61,1),MATCH(DS!$L592,'Tham chiếu'!$B$52:$T$52,1))</f>
        <v>4</v>
      </c>
      <c r="AM592" s="9">
        <v>1</v>
      </c>
      <c r="AN592" s="50" t="str">
        <f>INDEX(table2,MATCH($K592,'Tham chiếu'!$A$17:$A$25,1),MATCH(DS!$L592,'Tham chiếu'!$B$16:$S$16,1))</f>
        <v>4A</v>
      </c>
      <c r="AO592" s="9">
        <v>2</v>
      </c>
      <c r="AP592" s="48" t="str">
        <f>INDEX(table3,MATCH($K592,'Tham chiếu'!$A$29:$A$37,1),MATCH(DS!$L592,'Tham chiếu'!$B$28:$T$28,1))</f>
        <v>4A</v>
      </c>
      <c r="AQ592" s="48">
        <v>1</v>
      </c>
      <c r="AR592" s="77">
        <f>INDEX(table7,MATCH($K592,'Tham chiếu'!$A$78:$A$87,1),MATCH(DS!$L592,'Tham chiếu'!$B$77:$T$77,1))</f>
        <v>3</v>
      </c>
      <c r="AS592" s="9">
        <v>1</v>
      </c>
      <c r="AT592" s="48">
        <f>INDEX(table6,MATCH($K592,'Tham chiếu'!$A$65:$A$74,1),MATCH(DS!$L592,'Tham chiếu'!$B$64:$T$64,1))</f>
        <v>4</v>
      </c>
      <c r="AU592" s="57">
        <f t="shared" si="124"/>
        <v>2361000</v>
      </c>
      <c r="AV592" s="58">
        <v>2352000</v>
      </c>
      <c r="AW592" s="59" t="b">
        <f t="shared" si="119"/>
        <v>0</v>
      </c>
      <c r="AX592" s="1"/>
      <c r="AY592" s="1"/>
      <c r="AZ592" s="1"/>
      <c r="BA592" s="1"/>
      <c r="BB592" s="1"/>
      <c r="BC592" s="1"/>
    </row>
    <row r="593" spans="1:55" ht="27.6" customHeight="1" x14ac:dyDescent="0.25">
      <c r="A593" s="3">
        <v>588</v>
      </c>
      <c r="B593" s="9" t="s">
        <v>16</v>
      </c>
      <c r="C593" s="9" t="s">
        <v>3421</v>
      </c>
      <c r="D593" s="9" t="s">
        <v>1084</v>
      </c>
      <c r="E593" s="9" t="str">
        <f t="shared" si="120"/>
        <v>Nguyễn Trí Quang Quang</v>
      </c>
      <c r="F593" s="9" t="b">
        <f t="shared" si="121"/>
        <v>0</v>
      </c>
      <c r="G593" s="9" t="s">
        <v>3422</v>
      </c>
      <c r="H593" s="9" t="str">
        <f t="shared" si="123"/>
        <v>2015</v>
      </c>
      <c r="I593" s="9" t="s">
        <v>18</v>
      </c>
      <c r="J593" s="9" t="str">
        <f t="shared" si="122"/>
        <v>3CI8</v>
      </c>
      <c r="K593" s="9">
        <v>125</v>
      </c>
      <c r="L593" s="9">
        <v>23</v>
      </c>
      <c r="M593" s="9" t="s">
        <v>20</v>
      </c>
      <c r="N593" s="9"/>
      <c r="O593" s="9"/>
      <c r="P593" s="9" t="s">
        <v>604</v>
      </c>
      <c r="Q593" s="9"/>
      <c r="R593" s="9"/>
      <c r="S593" s="9" t="s">
        <v>3423</v>
      </c>
      <c r="T593" s="9" t="s">
        <v>3424</v>
      </c>
      <c r="U593" s="9" t="s">
        <v>3425</v>
      </c>
      <c r="V593" s="30" t="s">
        <v>4268</v>
      </c>
      <c r="W593" s="48">
        <v>2</v>
      </c>
      <c r="X593" s="48">
        <f>INDEX(table1,MATCH($K593,'Tham chiếu'!$A$3:$A$13,1),MATCH(DS!$L593,'Tham chiếu'!$B$2:$M$2,1))</f>
        <v>55</v>
      </c>
      <c r="Y593" s="49">
        <v>2</v>
      </c>
      <c r="Z593" s="48">
        <f>INDEX(table1,MATCH($K593,'Tham chiếu'!$A$3:$A$13,1),MATCH(DS!$L593,'Tham chiếu'!$B$2:$M$2,1))</f>
        <v>55</v>
      </c>
      <c r="AA593" s="50">
        <v>2</v>
      </c>
      <c r="AB593" s="50" t="str">
        <f>INDEX(table2,MATCH($K593,'Tham chiếu'!$A$17:$A$25,1),MATCH(DS!$L593,'Tham chiếu'!$B$16:$S$16,1))</f>
        <v>2B</v>
      </c>
      <c r="AC593" s="53"/>
      <c r="AD593" s="73">
        <f>INDEX(table4,MATCH($K593,'Tham chiếu'!$A$41:$A$49,1),MATCH(DS!$L593,'Tham chiếu'!$B$40:$T$40,1))</f>
        <v>3</v>
      </c>
      <c r="AE593" s="54">
        <v>2</v>
      </c>
      <c r="AF593" s="74" t="str">
        <f>INDEX(table3,MATCH($K593,'Tham chiếu'!$A$29:$A$37,1),MATCH(DS!$L593,'Tham chiếu'!$B$28:$T$28,1))</f>
        <v>2B</v>
      </c>
      <c r="AG593" s="48">
        <v>1</v>
      </c>
      <c r="AH593" s="48">
        <f>INDEX(table5,MATCH($K593,'Tham chiếu'!$A$53:$A$61,1),MATCH(DS!$L593,'Tham chiếu'!$B$52:$T$52,1))</f>
        <v>3</v>
      </c>
      <c r="AI593" s="49">
        <v>1</v>
      </c>
      <c r="AJ593" s="48">
        <f>INDEX(table5,MATCH($K593,'Tham chiếu'!$A$53:$A$61,1),MATCH(DS!$L593,'Tham chiếu'!$B$52:$T$52,1))</f>
        <v>3</v>
      </c>
      <c r="AK593" s="53">
        <v>1</v>
      </c>
      <c r="AL593" s="48">
        <f>INDEX(table5,MATCH($K593,'Tham chiếu'!$A$53:$A$61,1),MATCH(DS!$L593,'Tham chiếu'!$B$52:$T$52,1))</f>
        <v>3</v>
      </c>
      <c r="AM593" s="50">
        <v>1</v>
      </c>
      <c r="AN593" s="50" t="str">
        <f>INDEX(table2,MATCH($K593,'Tham chiếu'!$A$17:$A$25,1),MATCH(DS!$L593,'Tham chiếu'!$B$16:$S$16,1))</f>
        <v>2B</v>
      </c>
      <c r="AO593" s="54">
        <v>1</v>
      </c>
      <c r="AP593" s="48" t="str">
        <f>INDEX(table3,MATCH($K593,'Tham chiếu'!$A$29:$A$37,1),MATCH(DS!$L593,'Tham chiếu'!$B$28:$T$28,1))</f>
        <v>2B</v>
      </c>
      <c r="AQ593" s="48">
        <v>1</v>
      </c>
      <c r="AR593" s="77">
        <f>INDEX(table7,MATCH($K593,'Tham chiếu'!$A$78:$A$87,1),MATCH(DS!$L593,'Tham chiếu'!$B$77:$T$77,1))</f>
        <v>2</v>
      </c>
      <c r="AS593" s="49">
        <v>1</v>
      </c>
      <c r="AT593" s="48">
        <f>INDEX(table6,MATCH($K593,'Tham chiếu'!$A$65:$A$74,1),MATCH(DS!$L593,'Tham chiếu'!$B$64:$T$64,1))</f>
        <v>3</v>
      </c>
      <c r="AU593" s="57">
        <f t="shared" si="124"/>
        <v>3245000</v>
      </c>
      <c r="AV593" s="58">
        <v>785000</v>
      </c>
      <c r="AW593" s="59" t="b">
        <f t="shared" si="119"/>
        <v>0</v>
      </c>
      <c r="AX593" s="1"/>
      <c r="AY593" s="1"/>
      <c r="AZ593" s="1"/>
      <c r="BA593" s="1"/>
      <c r="BB593" s="1"/>
      <c r="BC593" s="1"/>
    </row>
    <row r="594" spans="1:55" ht="22.9" customHeight="1" x14ac:dyDescent="0.25">
      <c r="A594" s="3">
        <v>589</v>
      </c>
      <c r="B594" s="56" t="s">
        <v>16</v>
      </c>
      <c r="C594" s="9" t="s">
        <v>1083</v>
      </c>
      <c r="D594" s="9" t="s">
        <v>1084</v>
      </c>
      <c r="E594" s="9" t="str">
        <f t="shared" si="120"/>
        <v>Võ Tá Nhật Quang</v>
      </c>
      <c r="F594" s="9" t="b">
        <f t="shared" si="121"/>
        <v>0</v>
      </c>
      <c r="G594" s="9" t="s">
        <v>1085</v>
      </c>
      <c r="H594" s="9" t="str">
        <f t="shared" si="123"/>
        <v>2015</v>
      </c>
      <c r="I594" s="9" t="s">
        <v>18</v>
      </c>
      <c r="J594" s="9" t="str">
        <f t="shared" si="122"/>
        <v>3CI8</v>
      </c>
      <c r="K594" s="48">
        <v>135</v>
      </c>
      <c r="L594" s="48">
        <v>28</v>
      </c>
      <c r="M594" s="9" t="s">
        <v>20</v>
      </c>
      <c r="N594" s="9"/>
      <c r="O594" s="9"/>
      <c r="P594" s="9" t="s">
        <v>604</v>
      </c>
      <c r="Q594" s="9"/>
      <c r="R594" s="9"/>
      <c r="S594" s="9" t="s">
        <v>1086</v>
      </c>
      <c r="T594" s="9" t="s">
        <v>1087</v>
      </c>
      <c r="U594" s="9" t="s">
        <v>1088</v>
      </c>
      <c r="V594" s="30" t="s">
        <v>4080</v>
      </c>
      <c r="W594" s="9"/>
      <c r="X594" s="48"/>
      <c r="Y594" s="9"/>
      <c r="Z594" s="48"/>
      <c r="AA594" s="9">
        <v>1</v>
      </c>
      <c r="AB594" s="50" t="str">
        <f>INDEX(table2,MATCH($K594,'Tham chiếu'!$A$17:$A$25,1),MATCH(DS!$L594,'Tham chiếu'!$B$16:$S$16,1))</f>
        <v>3A</v>
      </c>
      <c r="AC594" s="9"/>
      <c r="AD594" s="73" t="str">
        <f>INDEX(table4,MATCH($K594,'Tham chiếu'!$A$41:$A$49,1),MATCH(DS!$L594,'Tham chiếu'!$B$40:$T$40,1))</f>
        <v>3A</v>
      </c>
      <c r="AE594" s="9"/>
      <c r="AF594" s="74"/>
      <c r="AG594" s="9"/>
      <c r="AH594" s="48">
        <f>INDEX(table5,MATCH($K594,'Tham chiếu'!$A$53:$A$61,1),MATCH(DS!$L594,'Tham chiếu'!$B$52:$T$52,1))</f>
        <v>3</v>
      </c>
      <c r="AI594" s="9"/>
      <c r="AJ594" s="48">
        <f>INDEX(table5,MATCH($K594,'Tham chiếu'!$A$53:$A$61,1),MATCH(DS!$L594,'Tham chiếu'!$B$52:$T$52,1))</f>
        <v>3</v>
      </c>
      <c r="AK594" s="9"/>
      <c r="AL594" s="48">
        <f>INDEX(table5,MATCH($K594,'Tham chiếu'!$A$53:$A$61,1),MATCH(DS!$L594,'Tham chiếu'!$B$52:$T$52,1))</f>
        <v>3</v>
      </c>
      <c r="AM594" s="9">
        <v>1</v>
      </c>
      <c r="AN594" s="50" t="str">
        <f>INDEX(table2,MATCH($K594,'Tham chiếu'!$A$17:$A$25,1),MATCH(DS!$L594,'Tham chiếu'!$B$16:$S$16,1))</f>
        <v>3A</v>
      </c>
      <c r="AO594" s="9">
        <v>1</v>
      </c>
      <c r="AP594" s="48" t="str">
        <f>INDEX(table3,MATCH($K594,'Tham chiếu'!$A$29:$A$37,1),MATCH(DS!$L594,'Tham chiếu'!$B$28:$T$28,1))</f>
        <v>3A</v>
      </c>
      <c r="AQ594" s="48"/>
      <c r="AR594" s="77">
        <f>INDEX(table7,MATCH($K594,'Tham chiếu'!$A$78:$A$87,1),MATCH(DS!$L594,'Tham chiếu'!$B$77:$T$77,1))</f>
        <v>3</v>
      </c>
      <c r="AS594" s="9">
        <v>1</v>
      </c>
      <c r="AT594" s="48">
        <f>INDEX(table6,MATCH($K594,'Tham chiếu'!$A$65:$A$74,1),MATCH(DS!$L594,'Tham chiếu'!$B$64:$T$64,1))</f>
        <v>3</v>
      </c>
      <c r="AU594" s="57">
        <f t="shared" si="124"/>
        <v>938000</v>
      </c>
      <c r="AV594" s="58">
        <v>3310000</v>
      </c>
      <c r="AW594" s="59" t="b">
        <f t="shared" si="119"/>
        <v>0</v>
      </c>
      <c r="AX594" s="1"/>
      <c r="AY594" s="1"/>
      <c r="AZ594" s="1"/>
      <c r="BA594" s="1"/>
      <c r="BB594" s="1"/>
      <c r="BC594" s="1"/>
    </row>
    <row r="595" spans="1:55" ht="27.6" customHeight="1" x14ac:dyDescent="0.25">
      <c r="A595" s="3">
        <v>590</v>
      </c>
      <c r="B595" s="56" t="s">
        <v>16</v>
      </c>
      <c r="C595" s="9" t="s">
        <v>2002</v>
      </c>
      <c r="D595" s="9" t="s">
        <v>428</v>
      </c>
      <c r="E595" s="9" t="str">
        <f t="shared" si="120"/>
        <v>Phan Trần Tú Anh</v>
      </c>
      <c r="F595" s="9" t="b">
        <f t="shared" si="121"/>
        <v>0</v>
      </c>
      <c r="G595" s="9" t="s">
        <v>1194</v>
      </c>
      <c r="H595" s="9" t="str">
        <f t="shared" si="123"/>
        <v>2015</v>
      </c>
      <c r="I595" s="9" t="s">
        <v>44</v>
      </c>
      <c r="J595" s="9" t="str">
        <f t="shared" si="122"/>
        <v>3CI8</v>
      </c>
      <c r="K595" s="48">
        <v>127</v>
      </c>
      <c r="L595" s="48">
        <v>28</v>
      </c>
      <c r="M595" s="9" t="s">
        <v>20</v>
      </c>
      <c r="N595" s="9"/>
      <c r="O595" s="9"/>
      <c r="P595" s="9" t="s">
        <v>604</v>
      </c>
      <c r="Q595" s="9"/>
      <c r="R595" s="9"/>
      <c r="S595" s="9" t="s">
        <v>2003</v>
      </c>
      <c r="T595" s="9" t="s">
        <v>2004</v>
      </c>
      <c r="U595" s="9" t="s">
        <v>2005</v>
      </c>
      <c r="V595" s="30" t="s">
        <v>4081</v>
      </c>
      <c r="W595" s="9">
        <v>1</v>
      </c>
      <c r="X595" s="48">
        <f>INDEX(table1,MATCH($K595,'Tham chiếu'!$A$3:$A$13,1),MATCH(DS!$L595,'Tham chiếu'!$B$2:$M$2,1))</f>
        <v>55</v>
      </c>
      <c r="Y595" s="9">
        <v>1</v>
      </c>
      <c r="Z595" s="48">
        <f>INDEX(table1,MATCH($K595,'Tham chiếu'!$A$3:$A$13,1),MATCH(DS!$L595,'Tham chiếu'!$B$2:$M$2,1))</f>
        <v>55</v>
      </c>
      <c r="AA595" s="9"/>
      <c r="AB595" s="50"/>
      <c r="AC595" s="9"/>
      <c r="AD595" s="73"/>
      <c r="AE595" s="9"/>
      <c r="AF595" s="74"/>
      <c r="AG595" s="9"/>
      <c r="AH595" s="48"/>
      <c r="AI595" s="9"/>
      <c r="AJ595" s="48"/>
      <c r="AK595" s="9"/>
      <c r="AL595" s="48"/>
      <c r="AM595" s="9">
        <v>1</v>
      </c>
      <c r="AN595" s="50" t="str">
        <f>INDEX(table2,MATCH($K595,'Tham chiếu'!$A$17:$A$25,1),MATCH(DS!$L595,'Tham chiếu'!$B$16:$S$16,1))</f>
        <v>3A</v>
      </c>
      <c r="AO595" s="9">
        <v>1</v>
      </c>
      <c r="AP595" s="48" t="str">
        <f>INDEX(table3,MATCH($K595,'Tham chiếu'!$A$29:$A$37,1),MATCH(DS!$L595,'Tham chiếu'!$B$28:$T$28,1))</f>
        <v>3A</v>
      </c>
      <c r="AQ595" s="48"/>
      <c r="AR595" s="77"/>
      <c r="AS595" s="9">
        <v>1</v>
      </c>
      <c r="AT595" s="48">
        <f>INDEX(table6,MATCH($K595,'Tham chiếu'!$A$65:$A$74,1),MATCH(DS!$L595,'Tham chiếu'!$B$64:$T$64,1))</f>
        <v>3</v>
      </c>
      <c r="AU595" s="57">
        <f t="shared" si="124"/>
        <v>1060000</v>
      </c>
      <c r="AV595" s="58">
        <v>3628000</v>
      </c>
      <c r="AW595" s="59" t="b">
        <f t="shared" si="119"/>
        <v>0</v>
      </c>
      <c r="AX595" s="1"/>
      <c r="AY595" s="1"/>
      <c r="AZ595" s="1"/>
      <c r="BA595" s="1"/>
      <c r="BB595" s="1"/>
      <c r="BC595" s="1"/>
    </row>
    <row r="596" spans="1:55" ht="27.6" customHeight="1" x14ac:dyDescent="0.25">
      <c r="A596" s="3">
        <v>591</v>
      </c>
      <c r="B596" s="9" t="s">
        <v>16</v>
      </c>
      <c r="C596" s="9" t="s">
        <v>1477</v>
      </c>
      <c r="D596" s="9" t="s">
        <v>1478</v>
      </c>
      <c r="E596" s="9" t="str">
        <f t="shared" si="120"/>
        <v>Vương Bảo Trân</v>
      </c>
      <c r="F596" s="9" t="b">
        <f t="shared" si="121"/>
        <v>0</v>
      </c>
      <c r="G596" s="9" t="s">
        <v>1479</v>
      </c>
      <c r="H596" s="9" t="str">
        <f t="shared" si="123"/>
        <v>2015</v>
      </c>
      <c r="I596" s="9" t="s">
        <v>44</v>
      </c>
      <c r="J596" s="9" t="str">
        <f t="shared" si="122"/>
        <v>3CI8</v>
      </c>
      <c r="K596" s="48">
        <v>133</v>
      </c>
      <c r="L596" s="48">
        <v>34</v>
      </c>
      <c r="M596" s="9" t="s">
        <v>20</v>
      </c>
      <c r="N596" s="9"/>
      <c r="O596" s="9"/>
      <c r="P596" s="9" t="s">
        <v>604</v>
      </c>
      <c r="Q596" s="9"/>
      <c r="R596" s="9"/>
      <c r="S596" s="9" t="s">
        <v>1480</v>
      </c>
      <c r="T596" s="9" t="s">
        <v>1481</v>
      </c>
      <c r="U596" s="9" t="s">
        <v>1482</v>
      </c>
      <c r="V596" s="30" t="s">
        <v>4082</v>
      </c>
      <c r="W596" s="9">
        <v>1</v>
      </c>
      <c r="X596" s="48">
        <f>INDEX(table1,MATCH($K596,'Tham chiếu'!$A$3:$A$13,1),MATCH(DS!$L596,'Tham chiếu'!$B$2:$M$2,1))</f>
        <v>60</v>
      </c>
      <c r="Y596" s="9">
        <v>2</v>
      </c>
      <c r="Z596" s="48">
        <f>INDEX(table1,MATCH($K596,'Tham chiếu'!$A$3:$A$13,1),MATCH(DS!$L596,'Tham chiếu'!$B$2:$M$2,1))</f>
        <v>60</v>
      </c>
      <c r="AA596" s="9">
        <v>3</v>
      </c>
      <c r="AB596" s="50" t="str">
        <f>INDEX(table2,MATCH($K596,'Tham chiếu'!$A$17:$A$25,1),MATCH(DS!$L596,'Tham chiếu'!$B$16:$S$16,1))</f>
        <v>3C</v>
      </c>
      <c r="AC596" s="9">
        <v>1</v>
      </c>
      <c r="AD596" s="73" t="str">
        <f>INDEX(table4,MATCH($K596,'Tham chiếu'!$A$41:$A$49,1),MATCH(DS!$L596,'Tham chiếu'!$B$40:$T$40,1))</f>
        <v>3C</v>
      </c>
      <c r="AE596" s="9"/>
      <c r="AF596" s="74"/>
      <c r="AG596" s="9">
        <v>1</v>
      </c>
      <c r="AH596" s="48">
        <f>INDEX(table5,MATCH($K596,'Tham chiếu'!$A$53:$A$61,1),MATCH(DS!$L596,'Tham chiếu'!$B$52:$T$52,1))</f>
        <v>4</v>
      </c>
      <c r="AI596" s="9">
        <v>2</v>
      </c>
      <c r="AJ596" s="48">
        <f>INDEX(table5,MATCH($K596,'Tham chiếu'!$A$53:$A$61,1),MATCH(DS!$L596,'Tham chiếu'!$B$52:$T$52,1))</f>
        <v>4</v>
      </c>
      <c r="AK596" s="9">
        <v>1</v>
      </c>
      <c r="AL596" s="48">
        <f>INDEX(table5,MATCH($K596,'Tham chiếu'!$A$53:$A$61,1),MATCH(DS!$L596,'Tham chiếu'!$B$52:$T$52,1))</f>
        <v>4</v>
      </c>
      <c r="AM596" s="9">
        <v>1</v>
      </c>
      <c r="AN596" s="50" t="str">
        <f>INDEX(table2,MATCH($K596,'Tham chiếu'!$A$17:$A$25,1),MATCH(DS!$L596,'Tham chiếu'!$B$16:$S$16,1))</f>
        <v>3C</v>
      </c>
      <c r="AO596" s="9"/>
      <c r="AP596" s="48" t="str">
        <f>INDEX(table3,MATCH($K596,'Tham chiếu'!$A$29:$A$37,1),MATCH(DS!$L596,'Tham chiếu'!$B$28:$T$28,1))</f>
        <v>4A</v>
      </c>
      <c r="AQ596" s="48">
        <v>1</v>
      </c>
      <c r="AR596" s="77">
        <f>INDEX(table7,MATCH($K596,'Tham chiếu'!$A$78:$A$87,1),MATCH(DS!$L596,'Tham chiếu'!$B$77:$T$77,1))</f>
        <v>3</v>
      </c>
      <c r="AS596" s="9">
        <v>1</v>
      </c>
      <c r="AT596" s="48">
        <f>INDEX(table6,MATCH($K596,'Tham chiếu'!$A$65:$A$74,1),MATCH(DS!$L596,'Tham chiếu'!$B$64:$T$64,1))</f>
        <v>4</v>
      </c>
      <c r="AU596" s="57">
        <f t="shared" si="124"/>
        <v>3140000</v>
      </c>
      <c r="AV596" s="58">
        <v>1362000</v>
      </c>
      <c r="AW596" s="59" t="b">
        <f t="shared" si="119"/>
        <v>0</v>
      </c>
      <c r="AX596" s="1"/>
      <c r="AY596" s="1"/>
      <c r="AZ596" s="1"/>
      <c r="BA596" s="1"/>
      <c r="BB596" s="1"/>
      <c r="BC596" s="1"/>
    </row>
    <row r="597" spans="1:55" ht="27.6" customHeight="1" x14ac:dyDescent="0.25">
      <c r="A597" s="3">
        <v>592</v>
      </c>
      <c r="B597" s="9" t="s">
        <v>16</v>
      </c>
      <c r="C597" s="9" t="s">
        <v>1243</v>
      </c>
      <c r="D597" s="9" t="s">
        <v>306</v>
      </c>
      <c r="E597" s="9" t="str">
        <f t="shared" si="120"/>
        <v>Nguyễn Kim Bảo</v>
      </c>
      <c r="F597" s="9" t="b">
        <f t="shared" si="121"/>
        <v>0</v>
      </c>
      <c r="G597" s="9" t="s">
        <v>2073</v>
      </c>
      <c r="H597" s="9" t="str">
        <f t="shared" si="123"/>
        <v>2015</v>
      </c>
      <c r="I597" s="9" t="s">
        <v>18</v>
      </c>
      <c r="J597" s="9" t="str">
        <f t="shared" si="122"/>
        <v>3CI9</v>
      </c>
      <c r="K597" s="48">
        <v>126</v>
      </c>
      <c r="L597" s="48">
        <v>29</v>
      </c>
      <c r="M597" s="9" t="s">
        <v>20</v>
      </c>
      <c r="N597" s="9"/>
      <c r="O597" s="9"/>
      <c r="P597" s="9" t="s">
        <v>457</v>
      </c>
      <c r="Q597" s="9"/>
      <c r="R597" s="9"/>
      <c r="S597" s="9" t="s">
        <v>2213</v>
      </c>
      <c r="T597" s="9" t="s">
        <v>2214</v>
      </c>
      <c r="U597" s="9" t="s">
        <v>2215</v>
      </c>
      <c r="V597" s="30" t="s">
        <v>4083</v>
      </c>
      <c r="W597" s="9">
        <v>1</v>
      </c>
      <c r="X597" s="48">
        <f>INDEX(table1,MATCH($K597,'Tham chiếu'!$A$3:$A$13,1),MATCH(DS!$L597,'Tham chiếu'!$B$2:$M$2,1))</f>
        <v>55</v>
      </c>
      <c r="Y597" s="9">
        <v>1</v>
      </c>
      <c r="Z597" s="48">
        <f>INDEX(table1,MATCH($K597,'Tham chiếu'!$A$3:$A$13,1),MATCH(DS!$L597,'Tham chiếu'!$B$2:$M$2,1))</f>
        <v>55</v>
      </c>
      <c r="AA597" s="9">
        <v>2</v>
      </c>
      <c r="AB597" s="50" t="str">
        <f>INDEX(table2,MATCH($K597,'Tham chiếu'!$A$17:$A$25,1),MATCH(DS!$L597,'Tham chiếu'!$B$16:$S$16,1))</f>
        <v>3A</v>
      </c>
      <c r="AC597" s="9"/>
      <c r="AD597" s="73" t="str">
        <f>INDEX(table4,MATCH($K597,'Tham chiếu'!$A$41:$A$49,1),MATCH(DS!$L597,'Tham chiếu'!$B$40:$T$40,1))</f>
        <v>3A</v>
      </c>
      <c r="AE597" s="9">
        <v>2</v>
      </c>
      <c r="AF597" s="74" t="str">
        <f>INDEX(table3,MATCH($K597,'Tham chiếu'!$A$29:$A$37,1),MATCH(DS!$L597,'Tham chiếu'!$B$28:$T$28,1))</f>
        <v>3A</v>
      </c>
      <c r="AG597" s="9">
        <v>1</v>
      </c>
      <c r="AH597" s="48">
        <f>INDEX(table5,MATCH($K597,'Tham chiếu'!$A$53:$A$61,1),MATCH(DS!$L597,'Tham chiếu'!$B$52:$T$52,1))</f>
        <v>3</v>
      </c>
      <c r="AI597" s="9">
        <v>1</v>
      </c>
      <c r="AJ597" s="48">
        <f>INDEX(table5,MATCH($K597,'Tham chiếu'!$A$53:$A$61,1),MATCH(DS!$L597,'Tham chiếu'!$B$52:$T$52,1))</f>
        <v>3</v>
      </c>
      <c r="AK597" s="9">
        <v>2</v>
      </c>
      <c r="AL597" s="48">
        <f>INDEX(table5,MATCH($K597,'Tham chiếu'!$A$53:$A$61,1),MATCH(DS!$L597,'Tham chiếu'!$B$52:$T$52,1))</f>
        <v>3</v>
      </c>
      <c r="AM597" s="9">
        <v>2</v>
      </c>
      <c r="AN597" s="50" t="str">
        <f>INDEX(table2,MATCH($K597,'Tham chiếu'!$A$17:$A$25,1),MATCH(DS!$L597,'Tham chiếu'!$B$16:$S$16,1))</f>
        <v>3A</v>
      </c>
      <c r="AO597" s="9">
        <v>2</v>
      </c>
      <c r="AP597" s="48" t="str">
        <f>INDEX(table3,MATCH($K597,'Tham chiếu'!$A$29:$A$37,1),MATCH(DS!$L597,'Tham chiếu'!$B$28:$T$28,1))</f>
        <v>3A</v>
      </c>
      <c r="AQ597" s="48">
        <v>1</v>
      </c>
      <c r="AR597" s="77">
        <f>INDEX(table7,MATCH($K597,'Tham chiếu'!$A$78:$A$87,1),MATCH(DS!$L597,'Tham chiếu'!$B$77:$T$77,1))</f>
        <v>2</v>
      </c>
      <c r="AS597" s="9">
        <v>1</v>
      </c>
      <c r="AT597" s="48">
        <f>INDEX(table6,MATCH($K597,'Tham chiếu'!$A$65:$A$74,1),MATCH(DS!$L597,'Tham chiếu'!$B$64:$T$64,1))</f>
        <v>3</v>
      </c>
      <c r="AU597" s="57">
        <f t="shared" si="124"/>
        <v>3275000</v>
      </c>
      <c r="AV597" s="58">
        <v>340000</v>
      </c>
      <c r="AW597" s="59" t="b">
        <f t="shared" si="119"/>
        <v>0</v>
      </c>
      <c r="AX597" s="1"/>
      <c r="AY597" s="1"/>
      <c r="AZ597" s="1"/>
      <c r="BA597" s="1"/>
      <c r="BB597" s="1"/>
      <c r="BC597" s="1"/>
    </row>
    <row r="598" spans="1:55" ht="27.6" customHeight="1" x14ac:dyDescent="0.25">
      <c r="A598" s="3">
        <v>593</v>
      </c>
      <c r="B598" s="9" t="s">
        <v>2364</v>
      </c>
      <c r="C598" s="9" t="s">
        <v>2268</v>
      </c>
      <c r="D598" s="9" t="s">
        <v>378</v>
      </c>
      <c r="E598" s="9" t="str">
        <f t="shared" si="120"/>
        <v>Nguyễn Đình Tuấn Dũng</v>
      </c>
      <c r="F598" s="9" t="b">
        <f t="shared" si="121"/>
        <v>0</v>
      </c>
      <c r="G598" s="9" t="s">
        <v>2073</v>
      </c>
      <c r="H598" s="9" t="str">
        <f t="shared" si="123"/>
        <v>2015</v>
      </c>
      <c r="I598" s="9" t="s">
        <v>18</v>
      </c>
      <c r="J598" s="9" t="str">
        <f t="shared" si="122"/>
        <v>3CI9</v>
      </c>
      <c r="K598" s="48">
        <v>135</v>
      </c>
      <c r="L598" s="48">
        <v>34</v>
      </c>
      <c r="M598" s="9" t="s">
        <v>20</v>
      </c>
      <c r="N598" s="9"/>
      <c r="O598" s="9"/>
      <c r="P598" s="9" t="s">
        <v>457</v>
      </c>
      <c r="Q598" s="9"/>
      <c r="R598" s="9"/>
      <c r="S598" s="9" t="s">
        <v>2074</v>
      </c>
      <c r="T598" s="9" t="s">
        <v>2075</v>
      </c>
      <c r="U598" s="9" t="s">
        <v>2076</v>
      </c>
      <c r="V598" s="30" t="s">
        <v>4084</v>
      </c>
      <c r="W598" s="9">
        <v>3</v>
      </c>
      <c r="X598" s="48">
        <f>INDEX(table1,MATCH($K598,'Tham chiếu'!$A$3:$A$13,1),MATCH(DS!$L598,'Tham chiếu'!$B$2:$M$2,1))</f>
        <v>58</v>
      </c>
      <c r="Y598" s="9">
        <v>3</v>
      </c>
      <c r="Z598" s="48">
        <f>INDEX(table1,MATCH($K598,'Tham chiếu'!$A$3:$A$13,1),MATCH(DS!$L598,'Tham chiếu'!$B$2:$M$2,1))</f>
        <v>58</v>
      </c>
      <c r="AA598" s="9">
        <v>3</v>
      </c>
      <c r="AB598" s="50" t="str">
        <f>INDEX(table2,MATCH($K598,'Tham chiếu'!$A$17:$A$25,1),MATCH(DS!$L598,'Tham chiếu'!$B$16:$S$16,1))</f>
        <v>3C</v>
      </c>
      <c r="AC598" s="9"/>
      <c r="AD598" s="73" t="str">
        <f>INDEX(table4,MATCH($K598,'Tham chiếu'!$A$41:$A$49,1),MATCH(DS!$L598,'Tham chiếu'!$B$40:$T$40,1))</f>
        <v>3C</v>
      </c>
      <c r="AE598" s="9">
        <v>4</v>
      </c>
      <c r="AF598" s="74" t="str">
        <f>INDEX(table3,MATCH($K598,'Tham chiếu'!$A$29:$A$37,1),MATCH(DS!$L598,'Tham chiếu'!$B$28:$T$28,1))</f>
        <v>4A</v>
      </c>
      <c r="AG598" s="9">
        <v>3</v>
      </c>
      <c r="AH598" s="48">
        <f>INDEX(table5,MATCH($K598,'Tham chiếu'!$A$53:$A$61,1),MATCH(DS!$L598,'Tham chiếu'!$B$52:$T$52,1))</f>
        <v>4</v>
      </c>
      <c r="AI598" s="9">
        <v>4</v>
      </c>
      <c r="AJ598" s="48">
        <f>INDEX(table5,MATCH($K598,'Tham chiếu'!$A$53:$A$61,1),MATCH(DS!$L598,'Tham chiếu'!$B$52:$T$52,1))</f>
        <v>4</v>
      </c>
      <c r="AK598" s="9">
        <v>3</v>
      </c>
      <c r="AL598" s="48">
        <f>INDEX(table5,MATCH($K598,'Tham chiếu'!$A$53:$A$61,1),MATCH(DS!$L598,'Tham chiếu'!$B$52:$T$52,1))</f>
        <v>4</v>
      </c>
      <c r="AM598" s="9">
        <v>3</v>
      </c>
      <c r="AN598" s="50" t="str">
        <f>INDEX(table2,MATCH($K598,'Tham chiếu'!$A$17:$A$25,1),MATCH(DS!$L598,'Tham chiếu'!$B$16:$S$16,1))</f>
        <v>3C</v>
      </c>
      <c r="AO598" s="9">
        <v>3</v>
      </c>
      <c r="AP598" s="48" t="str">
        <f>INDEX(table3,MATCH($K598,'Tham chiếu'!$A$29:$A$37,1),MATCH(DS!$L598,'Tham chiếu'!$B$28:$T$28,1))</f>
        <v>4A</v>
      </c>
      <c r="AQ598" s="48">
        <v>2</v>
      </c>
      <c r="AR598" s="77">
        <f>INDEX(table7,MATCH($K598,'Tham chiếu'!$A$78:$A$87,1),MATCH(DS!$L598,'Tham chiếu'!$B$77:$T$77,1))</f>
        <v>3</v>
      </c>
      <c r="AS598" s="9">
        <v>3</v>
      </c>
      <c r="AT598" s="48">
        <f>INDEX(table6,MATCH($K598,'Tham chiếu'!$A$65:$A$74,1),MATCH(DS!$L598,'Tham chiếu'!$B$64:$T$64,1))</f>
        <v>4</v>
      </c>
      <c r="AU598" s="57">
        <f t="shared" si="124"/>
        <v>7175000</v>
      </c>
      <c r="AV598" s="58">
        <v>644000</v>
      </c>
      <c r="AW598" s="59" t="b">
        <f t="shared" si="119"/>
        <v>0</v>
      </c>
      <c r="AX598" s="1"/>
      <c r="AY598" s="1"/>
      <c r="AZ598" s="1"/>
      <c r="BA598" s="1"/>
      <c r="BB598" s="1"/>
      <c r="BC598" s="1"/>
    </row>
    <row r="599" spans="1:55" ht="27.6" customHeight="1" x14ac:dyDescent="0.25">
      <c r="A599" s="3">
        <v>594</v>
      </c>
      <c r="B599" s="9" t="s">
        <v>4620</v>
      </c>
      <c r="C599" s="9" t="s">
        <v>4656</v>
      </c>
      <c r="D599" s="9" t="s">
        <v>83</v>
      </c>
      <c r="E599" s="9" t="s">
        <v>4657</v>
      </c>
      <c r="F599" s="9"/>
      <c r="G599" s="9" t="s">
        <v>4658</v>
      </c>
      <c r="H599" s="9" t="s">
        <v>4623</v>
      </c>
      <c r="I599" s="9" t="s">
        <v>18</v>
      </c>
      <c r="J599" s="9" t="s">
        <v>457</v>
      </c>
      <c r="K599" s="9">
        <v>135</v>
      </c>
      <c r="L599" s="9">
        <v>27</v>
      </c>
      <c r="M599" s="9" t="s">
        <v>20</v>
      </c>
      <c r="N599" s="9"/>
      <c r="O599" s="9"/>
      <c r="P599" s="9" t="s">
        <v>457</v>
      </c>
      <c r="Q599" s="9"/>
      <c r="R599" s="9"/>
      <c r="S599" s="9" t="s">
        <v>3055</v>
      </c>
      <c r="T599" s="9" t="s">
        <v>4659</v>
      </c>
      <c r="U599" s="9" t="s">
        <v>4660</v>
      </c>
      <c r="V599" s="61" t="s">
        <v>4661</v>
      </c>
      <c r="W599" s="9">
        <v>2</v>
      </c>
      <c r="X599" s="48">
        <f>INDEX(table1,MATCH($K599,'Tham chiếu'!$A$3:$A$13,1),MATCH(DS!$L599,'Tham chiếu'!$B$2:$M$2,1))</f>
        <v>58</v>
      </c>
      <c r="Y599" s="9">
        <v>2</v>
      </c>
      <c r="Z599" s="48">
        <f>INDEX(table1,MATCH($K599,'Tham chiếu'!$A$3:$A$13,1),MATCH(DS!$L599,'Tham chiếu'!$B$2:$M$2,1))</f>
        <v>58</v>
      </c>
      <c r="AA599" s="9">
        <v>2</v>
      </c>
      <c r="AB599" s="50" t="str">
        <f>INDEX(table2,MATCH($K599,'Tham chiếu'!$A$17:$A$25,1),MATCH(DS!$L599,'Tham chiếu'!$B$16:$S$16,1))</f>
        <v>2C</v>
      </c>
      <c r="AC599" s="9"/>
      <c r="AD599" s="73" t="str">
        <f>INDEX(table4,MATCH($K599,'Tham chiếu'!$A$41:$A$49,1),MATCH(DS!$L599,'Tham chiếu'!$B$40:$T$40,1))</f>
        <v>3A</v>
      </c>
      <c r="AE599" s="9">
        <v>2</v>
      </c>
      <c r="AF599" s="74" t="str">
        <f>INDEX(table3,MATCH($K599,'Tham chiếu'!$A$29:$A$37,1),MATCH(DS!$L599,'Tham chiếu'!$B$28:$T$28,1))</f>
        <v>3A</v>
      </c>
      <c r="AG599" s="9">
        <v>1</v>
      </c>
      <c r="AH599" s="48">
        <f>INDEX(table5,MATCH($K599,'Tham chiếu'!$A$53:$A$61,1),MATCH(DS!$L599,'Tham chiếu'!$B$52:$T$52,1))</f>
        <v>3</v>
      </c>
      <c r="AI599" s="9">
        <v>1</v>
      </c>
      <c r="AJ599" s="48">
        <f>INDEX(table5,MATCH($K599,'Tham chiếu'!$A$53:$A$61,1),MATCH(DS!$L599,'Tham chiếu'!$B$52:$T$52,1))</f>
        <v>3</v>
      </c>
      <c r="AK599" s="9">
        <v>1</v>
      </c>
      <c r="AL599" s="48">
        <f>INDEX(table5,MATCH($K599,'Tham chiếu'!$A$53:$A$61,1),MATCH(DS!$L599,'Tham chiếu'!$B$52:$T$52,1))</f>
        <v>3</v>
      </c>
      <c r="AM599" s="9">
        <v>1</v>
      </c>
      <c r="AN599" s="50" t="str">
        <f>INDEX(table2,MATCH($K599,'Tham chiếu'!$A$17:$A$25,1),MATCH(DS!$L599,'Tham chiếu'!$B$16:$S$16,1))</f>
        <v>2C</v>
      </c>
      <c r="AO599" s="9">
        <v>1</v>
      </c>
      <c r="AP599" s="48" t="str">
        <f>INDEX(table3,MATCH($K599,'Tham chiếu'!$A$29:$A$37,1),MATCH(DS!$L599,'Tham chiếu'!$B$28:$T$28,1))</f>
        <v>3A</v>
      </c>
      <c r="AQ599" s="9">
        <v>1</v>
      </c>
      <c r="AR599" s="77">
        <f>INDEX(table7,MATCH($K599,'Tham chiếu'!$A$78:$A$87,1),MATCH(DS!$L599,'Tham chiếu'!$B$77:$T$77,1))</f>
        <v>3</v>
      </c>
      <c r="AS599" s="9">
        <v>1</v>
      </c>
      <c r="AT599" s="48">
        <f>INDEX(table6,MATCH($K599,'Tham chiếu'!$A$65:$A$74,1),MATCH(DS!$L599,'Tham chiếu'!$B$64:$T$64,1))</f>
        <v>3</v>
      </c>
      <c r="AU599" s="57">
        <f t="shared" si="124"/>
        <v>3245000</v>
      </c>
      <c r="AV599" s="58">
        <v>2025000</v>
      </c>
      <c r="AW599" s="59" t="b">
        <f t="shared" si="119"/>
        <v>0</v>
      </c>
      <c r="AX599" s="1"/>
      <c r="AY599" s="1"/>
      <c r="AZ599" s="1"/>
      <c r="BA599" s="1"/>
      <c r="BB599" s="1"/>
      <c r="BC599" s="1"/>
    </row>
    <row r="600" spans="1:55" ht="27.6" customHeight="1" x14ac:dyDescent="0.25">
      <c r="A600" s="3">
        <v>595</v>
      </c>
      <c r="B600" s="9" t="s">
        <v>16</v>
      </c>
      <c r="C600" s="9" t="s">
        <v>190</v>
      </c>
      <c r="D600" s="9" t="s">
        <v>77</v>
      </c>
      <c r="E600" s="9" t="str">
        <f t="shared" ref="E600:E607" si="125">C600&amp;" "&amp;D600</f>
        <v>Nguyễn Minh Khang</v>
      </c>
      <c r="F600" s="9" t="b">
        <f t="shared" ref="F600:F607" si="126">E600=E601</f>
        <v>0</v>
      </c>
      <c r="G600" s="9" t="s">
        <v>1293</v>
      </c>
      <c r="H600" s="9" t="str">
        <f t="shared" ref="H600:H607" si="127">RIGHT(G600,4)</f>
        <v>2015</v>
      </c>
      <c r="I600" s="9" t="s">
        <v>18</v>
      </c>
      <c r="J600" s="9" t="str">
        <f t="shared" ref="J600:J607" si="128">N600&amp;O600&amp;P600&amp;Q600&amp;R600</f>
        <v>3CI9</v>
      </c>
      <c r="K600" s="9">
        <v>140</v>
      </c>
      <c r="L600" s="9">
        <v>43</v>
      </c>
      <c r="M600" s="9" t="s">
        <v>20</v>
      </c>
      <c r="N600" s="9"/>
      <c r="O600" s="9"/>
      <c r="P600" s="9" t="s">
        <v>457</v>
      </c>
      <c r="Q600" s="9"/>
      <c r="R600" s="9"/>
      <c r="S600" s="9" t="s">
        <v>3066</v>
      </c>
      <c r="T600" s="9" t="s">
        <v>3067</v>
      </c>
      <c r="U600" s="9" t="s">
        <v>3068</v>
      </c>
      <c r="V600" s="30" t="s">
        <v>4085</v>
      </c>
      <c r="W600" s="48">
        <v>1</v>
      </c>
      <c r="X600" s="48">
        <f>INDEX(table1,MATCH($K6,'Tham chiếu'!$A$3:$A$13,1),MATCH(DS!$L6,'Tham chiếu'!$B$2:$M$2,1))</f>
        <v>55</v>
      </c>
      <c r="Y600" s="49"/>
      <c r="Z600" s="48"/>
      <c r="AA600" s="50"/>
      <c r="AB600" s="50"/>
      <c r="AC600" s="53"/>
      <c r="AD600" s="73"/>
      <c r="AE600" s="54"/>
      <c r="AF600" s="74"/>
      <c r="AG600" s="48">
        <v>1</v>
      </c>
      <c r="AH600" s="48">
        <f>INDEX(table5,MATCH($K600,'Tham chiếu'!$A$53:$A$61,1),MATCH(DS!$L600,'Tham chiếu'!$B$52:$T$52,1))</f>
        <v>5</v>
      </c>
      <c r="AI600" s="49">
        <v>1</v>
      </c>
      <c r="AJ600" s="48">
        <f>INDEX(table5,MATCH($K600,'Tham chiếu'!$A$53:$A$61,1),MATCH(DS!$L600,'Tham chiếu'!$B$52:$T$52,1))</f>
        <v>5</v>
      </c>
      <c r="AK600" s="53">
        <v>1</v>
      </c>
      <c r="AL600" s="48">
        <f>INDEX(table5,MATCH($K600,'Tham chiếu'!$A$53:$A$61,1),MATCH(DS!$L600,'Tham chiếu'!$B$52:$T$52,1))</f>
        <v>5</v>
      </c>
      <c r="AM600" s="50"/>
      <c r="AN600" s="50"/>
      <c r="AO600" s="54">
        <v>1</v>
      </c>
      <c r="AP600" s="48" t="str">
        <f>INDEX(table3,MATCH($K600,'Tham chiếu'!$A$29:$A$37,1),MATCH(DS!$L600,'Tham chiếu'!$B$28:$T$28,1))</f>
        <v>5C</v>
      </c>
      <c r="AQ600" s="48">
        <v>1</v>
      </c>
      <c r="AR600" s="77">
        <f>INDEX(table7,MATCH($K600,'Tham chiếu'!$A$78:$A$87,1),MATCH(DS!$L600,'Tham chiếu'!$B$77:$T$77,1))</f>
        <v>5</v>
      </c>
      <c r="AS600" s="49"/>
      <c r="AT600" s="48"/>
      <c r="AU600" s="57">
        <f t="shared" si="124"/>
        <v>1119000</v>
      </c>
      <c r="AV600" s="58">
        <v>1302000</v>
      </c>
      <c r="AW600" s="59" t="b">
        <f t="shared" si="119"/>
        <v>0</v>
      </c>
      <c r="AX600" s="1"/>
      <c r="AY600" s="1"/>
      <c r="AZ600" s="1"/>
      <c r="BA600" s="1"/>
      <c r="BB600" s="1"/>
      <c r="BC600" s="1"/>
    </row>
    <row r="601" spans="1:55" ht="27.6" customHeight="1" x14ac:dyDescent="0.25">
      <c r="A601" s="3">
        <v>596</v>
      </c>
      <c r="B601" s="9" t="s">
        <v>16</v>
      </c>
      <c r="C601" s="9" t="s">
        <v>2534</v>
      </c>
      <c r="D601" s="9" t="s">
        <v>962</v>
      </c>
      <c r="E601" s="9" t="str">
        <f t="shared" si="125"/>
        <v>Trần Diệu Khanh</v>
      </c>
      <c r="F601" s="9" t="b">
        <f t="shared" si="126"/>
        <v>0</v>
      </c>
      <c r="G601" s="9" t="s">
        <v>2538</v>
      </c>
      <c r="H601" s="9" t="str">
        <f t="shared" si="127"/>
        <v>2015</v>
      </c>
      <c r="I601" s="9" t="s">
        <v>44</v>
      </c>
      <c r="J601" s="9" t="str">
        <f t="shared" si="128"/>
        <v>3CI9</v>
      </c>
      <c r="K601" s="9">
        <v>140</v>
      </c>
      <c r="L601" s="9">
        <v>29</v>
      </c>
      <c r="M601" s="9" t="s">
        <v>20</v>
      </c>
      <c r="N601" s="9"/>
      <c r="O601" s="9"/>
      <c r="P601" s="9" t="s">
        <v>457</v>
      </c>
      <c r="Q601" s="9"/>
      <c r="R601" s="9"/>
      <c r="S601" s="9" t="s">
        <v>3069</v>
      </c>
      <c r="T601" s="9" t="s">
        <v>3070</v>
      </c>
      <c r="U601" s="9" t="s">
        <v>3071</v>
      </c>
      <c r="V601" s="30" t="s">
        <v>4086</v>
      </c>
      <c r="W601" s="48">
        <v>1</v>
      </c>
      <c r="X601" s="48">
        <f>INDEX(table1,MATCH($K61,'Tham chiếu'!$A$3:$A$13,1),MATCH(DS!$L61,'Tham chiếu'!$B$2:$M$2,1))</f>
        <v>50</v>
      </c>
      <c r="Y601" s="49"/>
      <c r="Z601" s="48"/>
      <c r="AA601" s="50"/>
      <c r="AB601" s="50"/>
      <c r="AC601" s="53">
        <v>1</v>
      </c>
      <c r="AD601" s="73">
        <f>INDEX(table4,MATCH($K601,'Tham chiếu'!$A$41:$A$49,1),MATCH(DS!$L601,'Tham chiếu'!$B$40:$T$40,1))</f>
        <v>4</v>
      </c>
      <c r="AE601" s="54"/>
      <c r="AF601" s="74"/>
      <c r="AG601" s="48">
        <v>1</v>
      </c>
      <c r="AH601" s="48">
        <f>INDEX(table5,MATCH($K601,'Tham chiếu'!$A$53:$A$61,1),MATCH(DS!$L601,'Tham chiếu'!$B$52:$T$52,1))</f>
        <v>4</v>
      </c>
      <c r="AI601" s="49">
        <v>1</v>
      </c>
      <c r="AJ601" s="48">
        <f>INDEX(table5,MATCH($K601,'Tham chiếu'!$A$53:$A$61,1),MATCH(DS!$L601,'Tham chiếu'!$B$52:$T$52,1))</f>
        <v>4</v>
      </c>
      <c r="AK601" s="53">
        <v>1</v>
      </c>
      <c r="AL601" s="48">
        <f>INDEX(table5,MATCH($K601,'Tham chiếu'!$A$53:$A$61,1),MATCH(DS!$L601,'Tham chiếu'!$B$52:$T$52,1))</f>
        <v>4</v>
      </c>
      <c r="AM601" s="50">
        <v>1</v>
      </c>
      <c r="AN601" s="50">
        <f>INDEX(table2,MATCH($K601,'Tham chiếu'!$A$17:$A$25,1),MATCH(DS!$L601,'Tham chiếu'!$B$16:$S$16,1))</f>
        <v>4</v>
      </c>
      <c r="AO601" s="54">
        <v>2</v>
      </c>
      <c r="AP601" s="48">
        <f>INDEX(table3,MATCH($K601,'Tham chiếu'!$A$29:$A$37,1),MATCH(DS!$L601,'Tham chiếu'!$B$28:$T$28,1))</f>
        <v>4</v>
      </c>
      <c r="AQ601" s="48">
        <v>1</v>
      </c>
      <c r="AR601" s="77">
        <f>INDEX(table7,MATCH($K601,'Tham chiếu'!$A$78:$A$87,1),MATCH(DS!$L601,'Tham chiếu'!$B$77:$T$77,1))</f>
        <v>3</v>
      </c>
      <c r="AS601" s="49"/>
      <c r="AT601" s="48"/>
      <c r="AU601" s="57">
        <f t="shared" si="124"/>
        <v>1592000</v>
      </c>
      <c r="AV601" s="58">
        <v>2951000</v>
      </c>
      <c r="AW601" s="59" t="b">
        <f t="shared" si="119"/>
        <v>0</v>
      </c>
      <c r="AX601" s="1"/>
      <c r="AY601" s="1"/>
      <c r="AZ601" s="1"/>
      <c r="BA601" s="1"/>
      <c r="BB601" s="1"/>
      <c r="BC601" s="1"/>
    </row>
    <row r="602" spans="1:55" ht="27.6" customHeight="1" x14ac:dyDescent="0.25">
      <c r="A602" s="3">
        <v>597</v>
      </c>
      <c r="B602" s="9" t="s">
        <v>16</v>
      </c>
      <c r="C602" s="9" t="s">
        <v>2535</v>
      </c>
      <c r="D602" s="9" t="s">
        <v>343</v>
      </c>
      <c r="E602" s="9" t="str">
        <f t="shared" si="125"/>
        <v>Trương Ngân Khánh</v>
      </c>
      <c r="F602" s="9" t="b">
        <f t="shared" si="126"/>
        <v>0</v>
      </c>
      <c r="G602" s="9" t="s">
        <v>2539</v>
      </c>
      <c r="H602" s="9" t="str">
        <f t="shared" si="127"/>
        <v>2015</v>
      </c>
      <c r="I602" s="9" t="s">
        <v>44</v>
      </c>
      <c r="J602" s="9" t="str">
        <f t="shared" si="128"/>
        <v>3CI9</v>
      </c>
      <c r="K602" s="9">
        <v>130</v>
      </c>
      <c r="L602" s="9">
        <v>23</v>
      </c>
      <c r="M602" s="9" t="s">
        <v>20</v>
      </c>
      <c r="N602" s="9"/>
      <c r="O602" s="9"/>
      <c r="P602" s="9" t="s">
        <v>457</v>
      </c>
      <c r="Q602" s="9"/>
      <c r="R602" s="9"/>
      <c r="S602" s="9" t="s">
        <v>3072</v>
      </c>
      <c r="T602" s="9" t="s">
        <v>3073</v>
      </c>
      <c r="U602" s="9" t="s">
        <v>3074</v>
      </c>
      <c r="V602" s="30" t="s">
        <v>4087</v>
      </c>
      <c r="W602" s="48"/>
      <c r="X602" s="48"/>
      <c r="Y602" s="49">
        <v>1</v>
      </c>
      <c r="Z602" s="48">
        <f>INDEX(table1,MATCH($K602,'Tham chiếu'!$A$3:$A$13,1),MATCH(DS!$L602,'Tham chiếu'!$B$2:$M$2,1))</f>
        <v>55</v>
      </c>
      <c r="AA602" s="50"/>
      <c r="AB602" s="50"/>
      <c r="AC602" s="53">
        <v>1</v>
      </c>
      <c r="AD602" s="73">
        <f>INDEX(table4,MATCH($K602,'Tham chiếu'!$A$41:$A$49,1),MATCH(DS!$L602,'Tham chiếu'!$B$40:$T$40,1))</f>
        <v>4</v>
      </c>
      <c r="AE602" s="54"/>
      <c r="AF602" s="74"/>
      <c r="AG602" s="48"/>
      <c r="AH602" s="48"/>
      <c r="AI602" s="49">
        <v>1</v>
      </c>
      <c r="AJ602" s="48">
        <f>INDEX(table5,MATCH($K602,'Tham chiếu'!$A$53:$A$61,1),MATCH(DS!$L602,'Tham chiếu'!$B$52:$T$52,1))</f>
        <v>4</v>
      </c>
      <c r="AK602" s="53"/>
      <c r="AL602" s="48"/>
      <c r="AM602" s="50">
        <v>1</v>
      </c>
      <c r="AN602" s="50" t="str">
        <f>INDEX(table2,MATCH($K602,'Tham chiếu'!$A$17:$A$25,1),MATCH(DS!$L602,'Tham chiếu'!$B$16:$S$16,1))</f>
        <v>2B</v>
      </c>
      <c r="AO602" s="54"/>
      <c r="AP602" s="48"/>
      <c r="AQ602" s="48"/>
      <c r="AR602" s="77"/>
      <c r="AS602" s="49"/>
      <c r="AT602" s="48"/>
      <c r="AU602" s="57">
        <f t="shared" si="124"/>
        <v>737000</v>
      </c>
      <c r="AV602" s="58">
        <v>909000</v>
      </c>
      <c r="AW602" s="59" t="b">
        <f t="shared" si="119"/>
        <v>0</v>
      </c>
      <c r="AX602" s="1"/>
      <c r="AY602" s="1"/>
      <c r="AZ602" s="1"/>
      <c r="BA602" s="1"/>
      <c r="BB602" s="1"/>
      <c r="BC602" s="1"/>
    </row>
    <row r="603" spans="1:55" ht="27.6" customHeight="1" x14ac:dyDescent="0.25">
      <c r="A603" s="3">
        <v>598</v>
      </c>
      <c r="B603" s="9" t="s">
        <v>16</v>
      </c>
      <c r="C603" s="9" t="s">
        <v>4923</v>
      </c>
      <c r="D603" s="9" t="s">
        <v>64</v>
      </c>
      <c r="E603" s="9" t="str">
        <f t="shared" si="125"/>
        <v>Trần Văn Khoa</v>
      </c>
      <c r="F603" s="9" t="b">
        <f t="shared" si="126"/>
        <v>0</v>
      </c>
      <c r="G603" s="9" t="s">
        <v>2540</v>
      </c>
      <c r="H603" s="9" t="str">
        <f t="shared" si="127"/>
        <v>2015</v>
      </c>
      <c r="I603" s="9" t="s">
        <v>18</v>
      </c>
      <c r="J603" s="9" t="str">
        <f t="shared" si="128"/>
        <v>3CI9</v>
      </c>
      <c r="K603" s="9">
        <v>140</v>
      </c>
      <c r="L603" s="9">
        <v>39</v>
      </c>
      <c r="M603" s="9" t="s">
        <v>20</v>
      </c>
      <c r="N603" s="9"/>
      <c r="O603" s="9"/>
      <c r="P603" s="9" t="s">
        <v>457</v>
      </c>
      <c r="Q603" s="9"/>
      <c r="R603" s="9"/>
      <c r="S603" s="9" t="s">
        <v>2108</v>
      </c>
      <c r="T603" s="9" t="s">
        <v>3078</v>
      </c>
      <c r="U603" s="9" t="s">
        <v>3079</v>
      </c>
      <c r="V603" s="30" t="s">
        <v>3781</v>
      </c>
      <c r="W603" s="48">
        <v>2</v>
      </c>
      <c r="X603" s="48">
        <f>INDEX(table1,MATCH($K63,'Tham chiếu'!$A$3:$A$13,1),MATCH(DS!$L63,'Tham chiếu'!$B$2:$M$2,1))</f>
        <v>50</v>
      </c>
      <c r="Y603" s="49">
        <v>2</v>
      </c>
      <c r="Z603" s="48" t="str">
        <f>INDEX(table1,MATCH($K603,'Tham chiếu'!$A$3:$A$13,1),MATCH(DS!$L603,'Tham chiếu'!$B$2:$M$2,1))</f>
        <v>60A</v>
      </c>
      <c r="AA603" s="50">
        <v>2</v>
      </c>
      <c r="AB603" s="50" t="str">
        <f>INDEX(table2,MATCH($K603,'Tham chiếu'!$A$17:$A$25,1),MATCH(DS!$L603,'Tham chiếu'!$B$16:$S$16,1))</f>
        <v>4C</v>
      </c>
      <c r="AC603" s="53"/>
      <c r="AD603" s="73" t="str">
        <f>INDEX(table4,MATCH($K603,'Tham chiếu'!$A$41:$A$49,1),MATCH(DS!$L603,'Tham chiếu'!$B$40:$T$40,1))</f>
        <v>4B</v>
      </c>
      <c r="AE603" s="54">
        <v>2</v>
      </c>
      <c r="AF603" s="74" t="str">
        <f>INDEX(table3,MATCH($K603,'Tham chiếu'!$A$29:$A$37,1),MATCH(DS!$L603,'Tham chiếu'!$B$28:$T$28,1))</f>
        <v>4B</v>
      </c>
      <c r="AG603" s="48"/>
      <c r="AH603" s="48">
        <f>INDEX(table5,MATCH($K603,'Tham chiếu'!$A$53:$A$61,1),MATCH(DS!$L603,'Tham chiếu'!$B$52:$T$52,1))</f>
        <v>5</v>
      </c>
      <c r="AI603" s="49"/>
      <c r="AJ603" s="48">
        <f>INDEX(table5,MATCH($K603,'Tham chiếu'!$A$53:$A$61,1),MATCH(DS!$L603,'Tham chiếu'!$B$52:$T$52,1))</f>
        <v>5</v>
      </c>
      <c r="AK603" s="53"/>
      <c r="AL603" s="48">
        <f>INDEX(table5,MATCH($K603,'Tham chiếu'!$A$53:$A$61,1),MATCH(DS!$L603,'Tham chiếu'!$B$52:$T$52,1))</f>
        <v>5</v>
      </c>
      <c r="AM603" s="50"/>
      <c r="AN603" s="50" t="str">
        <f>INDEX(table2,MATCH($K603,'Tham chiếu'!$A$17:$A$25,1),MATCH(DS!$L603,'Tham chiếu'!$B$16:$S$16,1))</f>
        <v>4C</v>
      </c>
      <c r="AO603" s="54"/>
      <c r="AP603" s="48" t="str">
        <f>INDEX(table3,MATCH($K603,'Tham chiếu'!$A$29:$A$37,1),MATCH(DS!$L603,'Tham chiếu'!$B$28:$T$28,1))</f>
        <v>4B</v>
      </c>
      <c r="AQ603" s="48"/>
      <c r="AR603" s="77">
        <f>INDEX(table7,MATCH($K603,'Tham chiếu'!$A$78:$A$87,1),MATCH(DS!$L603,'Tham chiếu'!$B$77:$T$77,1))</f>
        <v>4</v>
      </c>
      <c r="AS603" s="49"/>
      <c r="AT603" s="48"/>
      <c r="AU603" s="57">
        <f t="shared" si="124"/>
        <v>1786000</v>
      </c>
      <c r="AV603" s="58">
        <v>2751000</v>
      </c>
      <c r="AW603" s="59" t="b">
        <f t="shared" si="119"/>
        <v>0</v>
      </c>
      <c r="AX603" s="1"/>
      <c r="AY603" s="1"/>
      <c r="AZ603" s="1"/>
      <c r="BA603" s="1"/>
      <c r="BB603" s="1"/>
      <c r="BC603" s="1"/>
    </row>
    <row r="604" spans="1:55" ht="27.6" customHeight="1" x14ac:dyDescent="0.25">
      <c r="A604" s="3">
        <v>599</v>
      </c>
      <c r="B604" s="9" t="s">
        <v>16</v>
      </c>
      <c r="C604" s="9" t="s">
        <v>992</v>
      </c>
      <c r="D604" s="9" t="s">
        <v>325</v>
      </c>
      <c r="E604" s="9" t="str">
        <f t="shared" si="125"/>
        <v>Hoàng Phan Vũ Lâm</v>
      </c>
      <c r="F604" s="9" t="b">
        <f t="shared" si="126"/>
        <v>0</v>
      </c>
      <c r="G604" s="9" t="s">
        <v>993</v>
      </c>
      <c r="H604" s="9" t="str">
        <f t="shared" si="127"/>
        <v>2015</v>
      </c>
      <c r="I604" s="9" t="s">
        <v>18</v>
      </c>
      <c r="J604" s="9" t="str">
        <f t="shared" si="128"/>
        <v>3CI9</v>
      </c>
      <c r="K604" s="48">
        <v>125</v>
      </c>
      <c r="L604" s="48">
        <v>23</v>
      </c>
      <c r="M604" s="9" t="s">
        <v>20</v>
      </c>
      <c r="N604" s="9"/>
      <c r="O604" s="9"/>
      <c r="P604" s="9" t="s">
        <v>457</v>
      </c>
      <c r="Q604" s="9"/>
      <c r="R604" s="9"/>
      <c r="S604" s="9" t="s">
        <v>994</v>
      </c>
      <c r="T604" s="9" t="s">
        <v>995</v>
      </c>
      <c r="U604" s="9" t="s">
        <v>996</v>
      </c>
      <c r="V604" s="30" t="s">
        <v>4088</v>
      </c>
      <c r="W604" s="9"/>
      <c r="X604" s="48"/>
      <c r="Y604" s="9"/>
      <c r="Z604" s="48"/>
      <c r="AA604" s="9"/>
      <c r="AB604" s="50"/>
      <c r="AC604" s="9"/>
      <c r="AD604" s="73"/>
      <c r="AE604" s="9"/>
      <c r="AF604" s="74"/>
      <c r="AG604" s="9">
        <v>2</v>
      </c>
      <c r="AH604" s="48">
        <f>INDEX(table5,MATCH($K604,'Tham chiếu'!$A$53:$A$61,1),MATCH(DS!$L604,'Tham chiếu'!$B$52:$T$52,1))</f>
        <v>3</v>
      </c>
      <c r="AI604" s="9">
        <v>2</v>
      </c>
      <c r="AJ604" s="48">
        <f>INDEX(table5,MATCH($K604,'Tham chiếu'!$A$53:$A$61,1),MATCH(DS!$L604,'Tham chiếu'!$B$52:$T$52,1))</f>
        <v>3</v>
      </c>
      <c r="AK604" s="9"/>
      <c r="AL604" s="48"/>
      <c r="AM604" s="9"/>
      <c r="AN604" s="50"/>
      <c r="AO604" s="9"/>
      <c r="AP604" s="48"/>
      <c r="AQ604" s="48">
        <v>1</v>
      </c>
      <c r="AR604" s="77">
        <f>INDEX(table7,MATCH($K604,'Tham chiếu'!$A$78:$A$87,1),MATCH(DS!$L604,'Tham chiếu'!$B$77:$T$77,1))</f>
        <v>2</v>
      </c>
      <c r="AS604" s="9">
        <v>1</v>
      </c>
      <c r="AT604" s="48">
        <f>INDEX(table6,MATCH($K604,'Tham chiếu'!$A$65:$A$74,1),MATCH(DS!$L604,'Tham chiếu'!$B$64:$T$64,1))</f>
        <v>3</v>
      </c>
      <c r="AU604" s="57">
        <f t="shared" si="124"/>
        <v>1408000</v>
      </c>
      <c r="AV604" s="58">
        <v>3224000</v>
      </c>
      <c r="AW604" s="59" t="b">
        <f t="shared" si="119"/>
        <v>0</v>
      </c>
      <c r="AX604" s="1"/>
      <c r="AY604" s="1"/>
      <c r="AZ604" s="1"/>
      <c r="BA604" s="1"/>
      <c r="BB604" s="1"/>
      <c r="BC604" s="1"/>
    </row>
    <row r="605" spans="1:55" ht="27.6" customHeight="1" x14ac:dyDescent="0.25">
      <c r="A605" s="3">
        <v>600</v>
      </c>
      <c r="B605" s="9" t="s">
        <v>16</v>
      </c>
      <c r="C605" s="9" t="s">
        <v>528</v>
      </c>
      <c r="D605" s="9" t="s">
        <v>337</v>
      </c>
      <c r="E605" s="9" t="str">
        <f t="shared" si="125"/>
        <v>Phạm Như Linh</v>
      </c>
      <c r="F605" s="9" t="b">
        <f t="shared" si="126"/>
        <v>0</v>
      </c>
      <c r="G605" s="9" t="s">
        <v>529</v>
      </c>
      <c r="H605" s="9" t="str">
        <f t="shared" si="127"/>
        <v>2015</v>
      </c>
      <c r="I605" s="9" t="s">
        <v>44</v>
      </c>
      <c r="J605" s="9" t="str">
        <f t="shared" si="128"/>
        <v>3CI9</v>
      </c>
      <c r="K605" s="48">
        <v>141</v>
      </c>
      <c r="L605" s="48">
        <v>33</v>
      </c>
      <c r="M605" s="9" t="s">
        <v>20</v>
      </c>
      <c r="N605" s="9"/>
      <c r="O605" s="9"/>
      <c r="P605" s="9" t="s">
        <v>457</v>
      </c>
      <c r="Q605" s="9"/>
      <c r="R605" s="9"/>
      <c r="S605" s="9" t="s">
        <v>530</v>
      </c>
      <c r="T605" s="9" t="s">
        <v>531</v>
      </c>
      <c r="U605" s="9" t="s">
        <v>532</v>
      </c>
      <c r="V605" s="30" t="s">
        <v>4089</v>
      </c>
      <c r="W605" s="9"/>
      <c r="X605" s="48"/>
      <c r="Y605" s="9">
        <v>1</v>
      </c>
      <c r="Z605" s="48" t="str">
        <f>INDEX(table1,MATCH($K605,'Tham chiếu'!$A$3:$A$13,1),MATCH(DS!$L605,'Tham chiếu'!$B$2:$M$2,1))</f>
        <v>60A</v>
      </c>
      <c r="AA605" s="9"/>
      <c r="AB605" s="50"/>
      <c r="AC605" s="9">
        <v>2</v>
      </c>
      <c r="AD605" s="73">
        <f>INDEX(table4,MATCH($K605,'Tham chiếu'!$A$41:$A$49,1),MATCH(DS!$L605,'Tham chiếu'!$B$40:$T$40,1))</f>
        <v>5</v>
      </c>
      <c r="AE605" s="9"/>
      <c r="AF605" s="74"/>
      <c r="AG605" s="9">
        <v>1</v>
      </c>
      <c r="AH605" s="48">
        <f>INDEX(table5,MATCH($K605,'Tham chiếu'!$A$53:$A$61,1),MATCH(DS!$L605,'Tham chiếu'!$B$52:$T$52,1))</f>
        <v>4</v>
      </c>
      <c r="AI605" s="9">
        <v>2</v>
      </c>
      <c r="AJ605" s="48">
        <f>INDEX(table5,MATCH($K605,'Tham chiếu'!$A$53:$A$61,1),MATCH(DS!$L605,'Tham chiếu'!$B$52:$T$52,1))</f>
        <v>4</v>
      </c>
      <c r="AK605" s="9">
        <v>1</v>
      </c>
      <c r="AL605" s="48">
        <f>INDEX(table5,MATCH($K605,'Tham chiếu'!$A$53:$A$61,1),MATCH(DS!$L605,'Tham chiếu'!$B$52:$T$52,1))</f>
        <v>4</v>
      </c>
      <c r="AM605" s="9">
        <v>1</v>
      </c>
      <c r="AN605" s="50" t="str">
        <f>INDEX(table2,MATCH($K605,'Tham chiếu'!$A$17:$A$25,1),MATCH(DS!$L605,'Tham chiếu'!$B$16:$S$16,1))</f>
        <v>4A</v>
      </c>
      <c r="AO605" s="9"/>
      <c r="AP605" s="48"/>
      <c r="AQ605" s="48">
        <v>1</v>
      </c>
      <c r="AR605" s="77">
        <f>INDEX(table7,MATCH($K605,'Tham chiếu'!$A$78:$A$87,1),MATCH(DS!$L605,'Tham chiếu'!$B$77:$T$77,1))</f>
        <v>3</v>
      </c>
      <c r="AS605" s="9"/>
      <c r="AT605" s="48"/>
      <c r="AU605" s="57">
        <f t="shared" si="124"/>
        <v>1719000</v>
      </c>
      <c r="AV605" s="58">
        <v>2535000</v>
      </c>
      <c r="AW605" s="59" t="b">
        <f t="shared" si="119"/>
        <v>0</v>
      </c>
      <c r="AX605" s="1"/>
      <c r="AY605" s="1"/>
      <c r="AZ605" s="1"/>
      <c r="BA605" s="1"/>
      <c r="BB605" s="1"/>
      <c r="BC605" s="1"/>
    </row>
    <row r="606" spans="1:55" ht="27.6" customHeight="1" x14ac:dyDescent="0.25">
      <c r="A606" s="3">
        <v>601</v>
      </c>
      <c r="B606" s="9" t="s">
        <v>16</v>
      </c>
      <c r="C606" s="9" t="s">
        <v>454</v>
      </c>
      <c r="D606" s="9" t="s">
        <v>455</v>
      </c>
      <c r="E606" s="9" t="str">
        <f t="shared" si="125"/>
        <v>Bùi Quang Mạnh</v>
      </c>
      <c r="F606" s="9" t="b">
        <f t="shared" si="126"/>
        <v>0</v>
      </c>
      <c r="G606" s="9" t="s">
        <v>456</v>
      </c>
      <c r="H606" s="9" t="str">
        <f t="shared" si="127"/>
        <v>2015</v>
      </c>
      <c r="I606" s="9" t="s">
        <v>18</v>
      </c>
      <c r="J606" s="9" t="str">
        <f t="shared" si="128"/>
        <v>3CI9</v>
      </c>
      <c r="K606" s="48">
        <v>127</v>
      </c>
      <c r="L606" s="48">
        <v>25</v>
      </c>
      <c r="M606" s="9" t="s">
        <v>20</v>
      </c>
      <c r="N606" s="9"/>
      <c r="O606" s="9"/>
      <c r="P606" s="9" t="s">
        <v>457</v>
      </c>
      <c r="Q606" s="9"/>
      <c r="R606" s="9"/>
      <c r="S606" s="9" t="s">
        <v>425</v>
      </c>
      <c r="T606" s="9" t="s">
        <v>426</v>
      </c>
      <c r="U606" s="9" t="s">
        <v>427</v>
      </c>
      <c r="V606" s="30" t="s">
        <v>4090</v>
      </c>
      <c r="W606" s="9"/>
      <c r="X606" s="48"/>
      <c r="Y606" s="9">
        <v>1</v>
      </c>
      <c r="Z606" s="48">
        <f>INDEX(table1,MATCH($K606,'Tham chiếu'!$A$3:$A$13,1),MATCH(DS!$L606,'Tham chiếu'!$B$2:$M$2,1))</f>
        <v>55</v>
      </c>
      <c r="AA606" s="9">
        <v>1</v>
      </c>
      <c r="AB606" s="50" t="str">
        <f>INDEX(table2,MATCH($K606,'Tham chiếu'!$A$17:$A$25,1),MATCH(DS!$L606,'Tham chiếu'!$B$16:$S$16,1))</f>
        <v>2B</v>
      </c>
      <c r="AC606" s="9"/>
      <c r="AD606" s="73">
        <f>INDEX(table4,MATCH($K606,'Tham chiếu'!$A$41:$A$49,1),MATCH(DS!$L606,'Tham chiếu'!$B$40:$T$40,1))</f>
        <v>3</v>
      </c>
      <c r="AE606" s="9">
        <v>3</v>
      </c>
      <c r="AF606" s="74" t="str">
        <f>INDEX(table3,MATCH($K606,'Tham chiếu'!$A$29:$A$37,1),MATCH(DS!$L606,'Tham chiếu'!$B$28:$T$28,1))</f>
        <v>3A</v>
      </c>
      <c r="AG606" s="9">
        <v>1</v>
      </c>
      <c r="AH606" s="48">
        <f>INDEX(table5,MATCH($K606,'Tham chiếu'!$A$53:$A$61,1),MATCH(DS!$L606,'Tham chiếu'!$B$52:$T$52,1))</f>
        <v>3</v>
      </c>
      <c r="AI606" s="9">
        <v>3</v>
      </c>
      <c r="AJ606" s="48">
        <f>INDEX(table5,MATCH($K606,'Tham chiếu'!$A$53:$A$61,1),MATCH(DS!$L606,'Tham chiếu'!$B$52:$T$52,1))</f>
        <v>3</v>
      </c>
      <c r="AK606" s="9">
        <v>1</v>
      </c>
      <c r="AL606" s="48">
        <f>INDEX(table5,MATCH($K606,'Tham chiếu'!$A$53:$A$61,1),MATCH(DS!$L606,'Tham chiếu'!$B$52:$T$52,1))</f>
        <v>3</v>
      </c>
      <c r="AM606" s="9">
        <v>1</v>
      </c>
      <c r="AN606" s="50" t="str">
        <f>INDEX(table2,MATCH($K606,'Tham chiếu'!$A$17:$A$25,1),MATCH(DS!$L606,'Tham chiếu'!$B$16:$S$16,1))</f>
        <v>2B</v>
      </c>
      <c r="AO606" s="9">
        <v>1</v>
      </c>
      <c r="AP606" s="48" t="str">
        <f>INDEX(table3,MATCH($K606,'Tham chiếu'!$A$29:$A$37,1),MATCH(DS!$L606,'Tham chiếu'!$B$28:$T$28,1))</f>
        <v>3A</v>
      </c>
      <c r="AQ606" s="48">
        <v>1</v>
      </c>
      <c r="AR606" s="77">
        <f>INDEX(table7,MATCH($K606,'Tham chiếu'!$A$78:$A$87,1),MATCH(DS!$L606,'Tham chiếu'!$B$77:$T$77,1))</f>
        <v>2</v>
      </c>
      <c r="AS606" s="9">
        <v>1</v>
      </c>
      <c r="AT606" s="48">
        <f>INDEX(table6,MATCH($K606,'Tham chiếu'!$A$65:$A$74,1),MATCH(DS!$L606,'Tham chiếu'!$B$64:$T$64,1))</f>
        <v>3</v>
      </c>
      <c r="AU606" s="57">
        <f t="shared" si="124"/>
        <v>2950000</v>
      </c>
      <c r="AV606" s="58">
        <v>1859000</v>
      </c>
      <c r="AW606" s="59" t="b">
        <f t="shared" si="119"/>
        <v>0</v>
      </c>
      <c r="AX606" s="1"/>
      <c r="AY606" s="1"/>
      <c r="AZ606" s="1"/>
      <c r="BA606" s="1"/>
      <c r="BB606" s="1"/>
      <c r="BC606" s="1"/>
    </row>
    <row r="607" spans="1:55" ht="27.6" customHeight="1" x14ac:dyDescent="0.25">
      <c r="A607" s="3">
        <v>602</v>
      </c>
      <c r="B607" s="9" t="s">
        <v>16</v>
      </c>
      <c r="C607" s="9" t="s">
        <v>550</v>
      </c>
      <c r="D607" s="9" t="s">
        <v>34</v>
      </c>
      <c r="E607" s="9" t="str">
        <f t="shared" si="125"/>
        <v>Nguyễn Nhật Minh</v>
      </c>
      <c r="F607" s="9" t="b">
        <f t="shared" si="126"/>
        <v>0</v>
      </c>
      <c r="G607" s="9" t="s">
        <v>1112</v>
      </c>
      <c r="H607" s="9" t="str">
        <f t="shared" si="127"/>
        <v>2015</v>
      </c>
      <c r="I607" s="9" t="s">
        <v>18</v>
      </c>
      <c r="J607" s="9" t="str">
        <f t="shared" si="128"/>
        <v>3CI9</v>
      </c>
      <c r="K607" s="48">
        <v>140</v>
      </c>
      <c r="L607" s="48">
        <v>40</v>
      </c>
      <c r="M607" s="9" t="s">
        <v>20</v>
      </c>
      <c r="N607" s="9"/>
      <c r="O607" s="9"/>
      <c r="P607" s="9" t="s">
        <v>457</v>
      </c>
      <c r="Q607" s="9"/>
      <c r="R607" s="9"/>
      <c r="S607" s="9" t="s">
        <v>1113</v>
      </c>
      <c r="T607" s="9" t="s">
        <v>1114</v>
      </c>
      <c r="U607" s="9" t="s">
        <v>1115</v>
      </c>
      <c r="V607" s="30" t="s">
        <v>4091</v>
      </c>
      <c r="W607" s="9"/>
      <c r="X607" s="48"/>
      <c r="Y607" s="9">
        <v>1</v>
      </c>
      <c r="Z607" s="48">
        <f>INDEX(table1,MATCH($K607,'Tham chiếu'!$A$3:$A$13,1),MATCH(DS!$L607,'Tham chiếu'!$B$2:$M$2,1))</f>
        <v>62</v>
      </c>
      <c r="AA607" s="9"/>
      <c r="AB607" s="50"/>
      <c r="AC607" s="9"/>
      <c r="AD607" s="73"/>
      <c r="AE607" s="9"/>
      <c r="AF607" s="74"/>
      <c r="AG607" s="9">
        <v>1</v>
      </c>
      <c r="AH607" s="48">
        <f>INDEX(table5,MATCH($K607,'Tham chiếu'!$A$53:$A$61,1),MATCH(DS!$L607,'Tham chiếu'!$B$52:$T$52,1))</f>
        <v>5</v>
      </c>
      <c r="AI607" s="9">
        <v>1</v>
      </c>
      <c r="AJ607" s="48">
        <f>INDEX(table5,MATCH($K607,'Tham chiếu'!$A$53:$A$61,1),MATCH(DS!$L607,'Tham chiếu'!$B$52:$T$52,1))</f>
        <v>5</v>
      </c>
      <c r="AK607" s="9"/>
      <c r="AL607" s="48"/>
      <c r="AM607" s="9">
        <v>1</v>
      </c>
      <c r="AN607" s="50" t="str">
        <f>INDEX(table2,MATCH($K607,'Tham chiếu'!$A$17:$A$25,1),MATCH(DS!$L607,'Tham chiếu'!$B$16:$S$16,1))</f>
        <v>4C</v>
      </c>
      <c r="AO607" s="9">
        <v>1</v>
      </c>
      <c r="AP607" s="48" t="str">
        <f>INDEX(table3,MATCH($K607,'Tham chiếu'!$A$29:$A$37,1),MATCH(DS!$L607,'Tham chiếu'!$B$28:$T$28,1))</f>
        <v>4C</v>
      </c>
      <c r="AQ607" s="48">
        <v>1</v>
      </c>
      <c r="AR607" s="77">
        <f>INDEX(table7,MATCH($K607,'Tham chiếu'!$A$78:$A$87,1),MATCH(DS!$L607,'Tham chiếu'!$B$77:$T$77,1))</f>
        <v>4</v>
      </c>
      <c r="AS607" s="9">
        <v>1</v>
      </c>
      <c r="AT607" s="48">
        <f>INDEX(table6,MATCH($K607,'Tham chiếu'!$A$65:$A$74,1),MATCH(DS!$L607,'Tham chiếu'!$B$64:$T$64,1))</f>
        <v>5</v>
      </c>
      <c r="AU607" s="57">
        <f t="shared" si="124"/>
        <v>1519000</v>
      </c>
      <c r="AV607" s="58">
        <v>1215000</v>
      </c>
      <c r="AW607" s="59" t="b">
        <f t="shared" si="119"/>
        <v>0</v>
      </c>
      <c r="AX607" s="1"/>
      <c r="AY607" s="1"/>
      <c r="AZ607" s="1"/>
      <c r="BA607" s="1"/>
      <c r="BB607" s="1"/>
      <c r="BC607" s="1"/>
    </row>
    <row r="608" spans="1:55" ht="27.6" customHeight="1" x14ac:dyDescent="0.25">
      <c r="A608" s="3">
        <v>603</v>
      </c>
      <c r="B608" s="9" t="s">
        <v>4613</v>
      </c>
      <c r="C608" s="9" t="s">
        <v>4877</v>
      </c>
      <c r="D608" s="9" t="s">
        <v>97</v>
      </c>
      <c r="E608" s="9" t="s">
        <v>4878</v>
      </c>
      <c r="F608" s="9"/>
      <c r="G608" s="9" t="s">
        <v>4879</v>
      </c>
      <c r="H608" s="9" t="s">
        <v>4623</v>
      </c>
      <c r="I608" s="9" t="s">
        <v>44</v>
      </c>
      <c r="J608" s="9" t="s">
        <v>457</v>
      </c>
      <c r="K608" s="9">
        <v>125</v>
      </c>
      <c r="L608" s="9">
        <v>23</v>
      </c>
      <c r="M608" s="9" t="s">
        <v>20</v>
      </c>
      <c r="N608" s="9"/>
      <c r="O608" s="9"/>
      <c r="P608" s="9" t="s">
        <v>457</v>
      </c>
      <c r="Q608" s="9"/>
      <c r="R608" s="9"/>
      <c r="S608" s="9" t="s">
        <v>4880</v>
      </c>
      <c r="T608" s="9" t="s">
        <v>4881</v>
      </c>
      <c r="U608" s="9" t="s">
        <v>4882</v>
      </c>
      <c r="V608" s="61" t="s">
        <v>4883</v>
      </c>
      <c r="W608" s="9"/>
      <c r="X608" s="48"/>
      <c r="Y608" s="9">
        <v>1</v>
      </c>
      <c r="Z608" s="48">
        <f>INDEX(table1,MATCH($K608,'Tham chiếu'!$A$3:$A$13,1),MATCH(DS!$L608,'Tham chiếu'!$B$2:$M$2,1))</f>
        <v>55</v>
      </c>
      <c r="AA608" s="9">
        <v>2</v>
      </c>
      <c r="AB608" s="50" t="str">
        <f>INDEX(table2,MATCH($K608,'Tham chiếu'!$A$17:$A$25,1),MATCH(DS!$L608,'Tham chiếu'!$B$16:$S$16,1))</f>
        <v>2B</v>
      </c>
      <c r="AC608" s="9">
        <v>1</v>
      </c>
      <c r="AD608" s="73">
        <f>INDEX(table4,MATCH($K608,'Tham chiếu'!$A$41:$A$49,1),MATCH(DS!$L608,'Tham chiếu'!$B$40:$T$40,1))</f>
        <v>3</v>
      </c>
      <c r="AE608" s="9"/>
      <c r="AF608" s="74" t="str">
        <f>INDEX(table3,MATCH($K608,'Tham chiếu'!$A$29:$A$37,1),MATCH(DS!$L608,'Tham chiếu'!$B$28:$T$28,1))</f>
        <v>2B</v>
      </c>
      <c r="AG608" s="9"/>
      <c r="AH608" s="48">
        <f>INDEX(table5,MATCH($K608,'Tham chiếu'!$A$53:$A$61,1),MATCH(DS!$L608,'Tham chiếu'!$B$52:$T$52,1))</f>
        <v>3</v>
      </c>
      <c r="AI608" s="9"/>
      <c r="AJ608" s="48">
        <f>INDEX(table5,MATCH($K608,'Tham chiếu'!$A$53:$A$61,1),MATCH(DS!$L608,'Tham chiếu'!$B$52:$T$52,1))</f>
        <v>3</v>
      </c>
      <c r="AK608" s="9"/>
      <c r="AL608" s="48">
        <f>INDEX(table5,MATCH($K608,'Tham chiếu'!$A$53:$A$61,1),MATCH(DS!$L608,'Tham chiếu'!$B$52:$T$52,1))</f>
        <v>3</v>
      </c>
      <c r="AM608" s="9"/>
      <c r="AN608" s="50" t="str">
        <f>INDEX(table2,MATCH($K608,'Tham chiếu'!$A$17:$A$25,1),MATCH(DS!$L608,'Tham chiếu'!$B$16:$S$16,1))</f>
        <v>2B</v>
      </c>
      <c r="AO608" s="9"/>
      <c r="AP608" s="48" t="str">
        <f>INDEX(table3,MATCH($K608,'Tham chiếu'!$A$29:$A$37,1),MATCH(DS!$L608,'Tham chiếu'!$B$28:$T$28,1))</f>
        <v>2B</v>
      </c>
      <c r="AQ608" s="9"/>
      <c r="AR608" s="77">
        <f>INDEX(table7,MATCH($K608,'Tham chiếu'!$A$78:$A$87,1),MATCH(DS!$L608,'Tham chiếu'!$B$77:$T$77,1))</f>
        <v>2</v>
      </c>
      <c r="AS608" s="9"/>
      <c r="AT608" s="48">
        <f>INDEX(table6,MATCH($K608,'Tham chiếu'!$A$65:$A$74,1),MATCH(DS!$L608,'Tham chiếu'!$B$64:$T$64,1))</f>
        <v>3</v>
      </c>
      <c r="AU608" s="57">
        <f t="shared" si="124"/>
        <v>939000</v>
      </c>
      <c r="AV608" s="58">
        <v>2257000</v>
      </c>
      <c r="AW608" s="59" t="b">
        <f t="shared" si="119"/>
        <v>0</v>
      </c>
      <c r="AX608" s="1"/>
      <c r="AY608" s="1"/>
      <c r="AZ608" s="1"/>
      <c r="BA608" s="1"/>
      <c r="BB608" s="1"/>
      <c r="BC608" s="1"/>
    </row>
    <row r="609" spans="1:55" ht="27.6" customHeight="1" x14ac:dyDescent="0.25">
      <c r="A609" s="3">
        <v>604</v>
      </c>
      <c r="B609" s="9" t="s">
        <v>16</v>
      </c>
      <c r="C609" s="9" t="s">
        <v>342</v>
      </c>
      <c r="D609" s="9" t="s">
        <v>58</v>
      </c>
      <c r="E609" s="9" t="str">
        <f t="shared" ref="E609:E638" si="129">C609&amp;" "&amp;D609</f>
        <v>Phạm Bảo Nguyên</v>
      </c>
      <c r="F609" s="9" t="b">
        <f t="shared" ref="F609:F638" si="130">E609=E610</f>
        <v>0</v>
      </c>
      <c r="G609" s="9" t="s">
        <v>2036</v>
      </c>
      <c r="H609" s="9" t="str">
        <f t="shared" ref="H609:H638" si="131">RIGHT(G609,4)</f>
        <v>2015</v>
      </c>
      <c r="I609" s="9" t="s">
        <v>18</v>
      </c>
      <c r="J609" s="9" t="str">
        <f t="shared" ref="J609:J638" si="132">N609&amp;O609&amp;P609&amp;Q609&amp;R609</f>
        <v>3CI9</v>
      </c>
      <c r="K609" s="48">
        <v>124</v>
      </c>
      <c r="L609" s="48">
        <v>23</v>
      </c>
      <c r="M609" s="9" t="s">
        <v>20</v>
      </c>
      <c r="N609" s="9"/>
      <c r="O609" s="9"/>
      <c r="P609" s="9" t="s">
        <v>457</v>
      </c>
      <c r="Q609" s="9"/>
      <c r="R609" s="9"/>
      <c r="S609" s="9" t="s">
        <v>2037</v>
      </c>
      <c r="T609" s="9" t="s">
        <v>2038</v>
      </c>
      <c r="U609" s="9" t="s">
        <v>2039</v>
      </c>
      <c r="V609" s="30" t="s">
        <v>4092</v>
      </c>
      <c r="W609" s="9"/>
      <c r="X609" s="48"/>
      <c r="Y609" s="9">
        <v>1</v>
      </c>
      <c r="Z609" s="48">
        <f>INDEX(table1,MATCH($K609,'Tham chiếu'!$A$3:$A$13,1),MATCH(DS!$L609,'Tham chiếu'!$B$2:$M$2,1))</f>
        <v>50</v>
      </c>
      <c r="AA609" s="9">
        <v>1</v>
      </c>
      <c r="AB609" s="50" t="str">
        <f>INDEX(table2,MATCH($K609,'Tham chiếu'!$A$17:$A$25,1),MATCH(DS!$L609,'Tham chiếu'!$B$16:$S$16,1))</f>
        <v>2A</v>
      </c>
      <c r="AC609" s="9"/>
      <c r="AD609" s="73" t="str">
        <f>INDEX(table4,MATCH($K609,'Tham chiếu'!$A$41:$A$49,1),MATCH(DS!$L609,'Tham chiếu'!$B$40:$T$40,1))</f>
        <v>2A</v>
      </c>
      <c r="AE609" s="9"/>
      <c r="AF609" s="74"/>
      <c r="AG609" s="9">
        <v>1</v>
      </c>
      <c r="AH609" s="48">
        <f>INDEX(table5,MATCH($K609,'Tham chiếu'!$A$53:$A$61,1),MATCH(DS!$L609,'Tham chiếu'!$B$52:$T$52,1))</f>
        <v>3</v>
      </c>
      <c r="AI609" s="9">
        <v>1</v>
      </c>
      <c r="AJ609" s="48">
        <f>INDEX(table5,MATCH($K609,'Tham chiếu'!$A$53:$A$61,1),MATCH(DS!$L609,'Tham chiếu'!$B$52:$T$52,1))</f>
        <v>3</v>
      </c>
      <c r="AK609" s="9"/>
      <c r="AL609" s="48">
        <f>INDEX(table5,MATCH($K609,'Tham chiếu'!$A$53:$A$61,1),MATCH(DS!$L609,'Tham chiếu'!$B$52:$T$52,1))</f>
        <v>3</v>
      </c>
      <c r="AM609" s="9"/>
      <c r="AN609" s="50" t="str">
        <f>INDEX(table2,MATCH($K609,'Tham chiếu'!$A$17:$A$25,1),MATCH(DS!$L609,'Tham chiếu'!$B$16:$S$16,1))</f>
        <v>2A</v>
      </c>
      <c r="AO609" s="9"/>
      <c r="AP609" s="48" t="str">
        <f>INDEX(table3,MATCH($K609,'Tham chiếu'!$A$29:$A$37,1),MATCH(DS!$L609,'Tham chiếu'!$B$28:$T$28,1))</f>
        <v>2A</v>
      </c>
      <c r="AQ609" s="48">
        <v>1</v>
      </c>
      <c r="AR609" s="77">
        <f>INDEX(table7,MATCH($K609,'Tham chiếu'!$A$78:$A$87,1),MATCH(DS!$L609,'Tham chiếu'!$B$77:$T$77,1))</f>
        <v>1</v>
      </c>
      <c r="AS609" s="9">
        <v>1</v>
      </c>
      <c r="AT609" s="48">
        <f>INDEX(table6,MATCH($K609,'Tham chiếu'!$A$65:$A$74,1),MATCH(DS!$L609,'Tham chiếu'!$B$64:$T$64,1))</f>
        <v>2</v>
      </c>
      <c r="AU609" s="57">
        <f t="shared" si="124"/>
        <v>1507000</v>
      </c>
      <c r="AV609" s="58">
        <v>1495000</v>
      </c>
      <c r="AW609" s="59" t="b">
        <f t="shared" si="119"/>
        <v>0</v>
      </c>
      <c r="AX609" s="1"/>
      <c r="AY609" s="1"/>
      <c r="AZ609" s="1"/>
      <c r="BA609" s="1"/>
      <c r="BB609" s="1"/>
      <c r="BC609" s="1"/>
    </row>
    <row r="610" spans="1:55" ht="27.6" customHeight="1" x14ac:dyDescent="0.25">
      <c r="A610" s="3">
        <v>605</v>
      </c>
      <c r="B610" s="9" t="s">
        <v>16</v>
      </c>
      <c r="C610" s="69" t="s">
        <v>1254</v>
      </c>
      <c r="D610" s="69" t="s">
        <v>70</v>
      </c>
      <c r="E610" s="9" t="str">
        <f t="shared" si="129"/>
        <v>Nguyễn Phương Nhi</v>
      </c>
      <c r="F610" s="9" t="b">
        <f t="shared" si="130"/>
        <v>0</v>
      </c>
      <c r="G610" s="9" t="s">
        <v>1961</v>
      </c>
      <c r="H610" s="9" t="str">
        <f t="shared" si="131"/>
        <v>2015</v>
      </c>
      <c r="I610" s="9" t="s">
        <v>44</v>
      </c>
      <c r="J610" s="9" t="str">
        <f t="shared" si="132"/>
        <v>3CI9</v>
      </c>
      <c r="K610" s="48">
        <v>140</v>
      </c>
      <c r="L610" s="48">
        <v>27</v>
      </c>
      <c r="M610" s="9" t="s">
        <v>20</v>
      </c>
      <c r="N610" s="9"/>
      <c r="O610" s="9"/>
      <c r="P610" s="9" t="s">
        <v>457</v>
      </c>
      <c r="Q610" s="9"/>
      <c r="R610" s="9"/>
      <c r="S610" s="9" t="s">
        <v>1969</v>
      </c>
      <c r="T610" s="9" t="s">
        <v>1970</v>
      </c>
      <c r="U610" s="9" t="s">
        <v>1971</v>
      </c>
      <c r="V610" s="30" t="s">
        <v>4093</v>
      </c>
      <c r="W610" s="9">
        <v>1</v>
      </c>
      <c r="X610" s="48">
        <f>INDEX(table1,MATCH($K61,'Tham chiếu'!$A$3:$A$13,1),MATCH(DS!$L61,'Tham chiếu'!$B$2:$M$2,1))</f>
        <v>50</v>
      </c>
      <c r="Y610" s="9">
        <v>1</v>
      </c>
      <c r="Z610" s="48">
        <f>INDEX(table1,MATCH($K610,'Tham chiếu'!$A$3:$A$13,1),MATCH(DS!$L610,'Tham chiếu'!$B$2:$M$2,1))</f>
        <v>60</v>
      </c>
      <c r="AA610" s="9"/>
      <c r="AB610" s="50"/>
      <c r="AC610" s="9">
        <v>2</v>
      </c>
      <c r="AD610" s="73">
        <f>INDEX(table4,MATCH($K610,'Tham chiếu'!$A$41:$A$49,1),MATCH(DS!$L610,'Tham chiếu'!$B$40:$T$40,1))</f>
        <v>4</v>
      </c>
      <c r="AE610" s="9"/>
      <c r="AF610" s="74"/>
      <c r="AG610" s="9">
        <v>2</v>
      </c>
      <c r="AH610" s="48">
        <f>INDEX(table5,MATCH($K610,'Tham chiếu'!$A$53:$A$61,1),MATCH(DS!$L610,'Tham chiếu'!$B$52:$T$52,1))</f>
        <v>4</v>
      </c>
      <c r="AI610" s="9">
        <v>2</v>
      </c>
      <c r="AJ610" s="48">
        <f>INDEX(table5,MATCH($K610,'Tham chiếu'!$A$53:$A$61,1),MATCH(DS!$L610,'Tham chiếu'!$B$52:$T$52,1))</f>
        <v>4</v>
      </c>
      <c r="AK610" s="9">
        <v>1</v>
      </c>
      <c r="AL610" s="48">
        <f>INDEX(table5,MATCH($K610,'Tham chiếu'!$A$53:$A$61,1),MATCH(DS!$L610,'Tham chiếu'!$B$52:$T$52,1))</f>
        <v>4</v>
      </c>
      <c r="AM610" s="9">
        <v>1</v>
      </c>
      <c r="AN610" s="50">
        <f>INDEX(table2,MATCH($K610,'Tham chiếu'!$A$17:$A$25,1),MATCH(DS!$L610,'Tham chiếu'!$B$16:$S$16,1))</f>
        <v>4</v>
      </c>
      <c r="AO610" s="9">
        <v>1</v>
      </c>
      <c r="AP610" s="48">
        <f>INDEX(table3,MATCH($K610,'Tham chiếu'!$A$29:$A$37,1),MATCH(DS!$L610,'Tham chiếu'!$B$28:$T$28,1))</f>
        <v>4</v>
      </c>
      <c r="AQ610" s="48">
        <v>1</v>
      </c>
      <c r="AR610" s="77">
        <f>INDEX(table7,MATCH($K610,'Tham chiếu'!$A$78:$A$87,1),MATCH(DS!$L610,'Tham chiếu'!$B$77:$T$77,1))</f>
        <v>3</v>
      </c>
      <c r="AS610" s="9"/>
      <c r="AT610" s="48"/>
      <c r="AU610" s="57">
        <f t="shared" si="124"/>
        <v>2234000</v>
      </c>
      <c r="AV610" s="58">
        <v>2604000</v>
      </c>
      <c r="AW610" s="59" t="b">
        <f t="shared" si="119"/>
        <v>0</v>
      </c>
      <c r="AX610" s="1"/>
      <c r="AY610" s="1"/>
      <c r="AZ610" s="1"/>
      <c r="BA610" s="1"/>
      <c r="BB610" s="1"/>
      <c r="BC610" s="1"/>
    </row>
    <row r="611" spans="1:55" ht="27.6" customHeight="1" x14ac:dyDescent="0.25">
      <c r="A611" s="3">
        <v>606</v>
      </c>
      <c r="B611" s="9" t="s">
        <v>16</v>
      </c>
      <c r="C611" s="9" t="s">
        <v>2536</v>
      </c>
      <c r="D611" s="9" t="s">
        <v>1084</v>
      </c>
      <c r="E611" s="9" t="str">
        <f t="shared" si="129"/>
        <v>Phùng Xuân Quang</v>
      </c>
      <c r="F611" s="9" t="b">
        <f t="shared" si="130"/>
        <v>0</v>
      </c>
      <c r="G611" s="9" t="s">
        <v>1207</v>
      </c>
      <c r="H611" s="9" t="str">
        <f t="shared" si="131"/>
        <v>2015</v>
      </c>
      <c r="I611" s="9" t="s">
        <v>18</v>
      </c>
      <c r="J611" s="9" t="str">
        <f t="shared" si="132"/>
        <v>3CI9</v>
      </c>
      <c r="K611" s="9">
        <v>130</v>
      </c>
      <c r="L611" s="9">
        <v>20</v>
      </c>
      <c r="M611" s="9" t="s">
        <v>20</v>
      </c>
      <c r="N611" s="9"/>
      <c r="O611" s="9"/>
      <c r="P611" s="9" t="s">
        <v>457</v>
      </c>
      <c r="Q611" s="9"/>
      <c r="R611" s="9"/>
      <c r="S611" s="9" t="s">
        <v>2760</v>
      </c>
      <c r="T611" s="9" t="s">
        <v>2761</v>
      </c>
      <c r="U611" s="9" t="s">
        <v>2762</v>
      </c>
      <c r="V611" s="30" t="s">
        <v>4094</v>
      </c>
      <c r="W611" s="48"/>
      <c r="X611" s="48"/>
      <c r="Y611" s="49">
        <v>1</v>
      </c>
      <c r="Z611" s="48">
        <f>INDEX(table1,MATCH($K611,'Tham chiếu'!$A$3:$A$13,1),MATCH(DS!$L611,'Tham chiếu'!$B$2:$M$2,1))</f>
        <v>55</v>
      </c>
      <c r="AA611" s="50"/>
      <c r="AB611" s="50"/>
      <c r="AC611" s="53"/>
      <c r="AD611" s="73"/>
      <c r="AE611" s="54"/>
      <c r="AF611" s="74"/>
      <c r="AG611" s="48"/>
      <c r="AH611" s="48"/>
      <c r="AI611" s="49">
        <v>1</v>
      </c>
      <c r="AJ611" s="48">
        <f>INDEX(table5,MATCH($K611,'Tham chiếu'!$A$53:$A$61,1),MATCH(DS!$L611,'Tham chiếu'!$B$52:$T$52,1))</f>
        <v>4</v>
      </c>
      <c r="AK611" s="53"/>
      <c r="AL611" s="48"/>
      <c r="AM611" s="50"/>
      <c r="AN611" s="50"/>
      <c r="AO611" s="54">
        <v>1</v>
      </c>
      <c r="AP611" s="48">
        <f>INDEX(table3,MATCH($K611,'Tham chiếu'!$A$29:$A$37,1),MATCH(DS!$L611,'Tham chiếu'!$B$28:$T$28,1))</f>
        <v>3</v>
      </c>
      <c r="AQ611" s="48">
        <v>1</v>
      </c>
      <c r="AR611" s="77">
        <f>INDEX(table7,MATCH($K611,'Tham chiếu'!$A$78:$A$87,1),MATCH(DS!$L611,'Tham chiếu'!$B$77:$T$77,1))</f>
        <v>2</v>
      </c>
      <c r="AS611" s="49"/>
      <c r="AT611" s="48"/>
      <c r="AU611" s="57">
        <f t="shared" si="124"/>
        <v>784000</v>
      </c>
      <c r="AV611" s="58">
        <v>1294000</v>
      </c>
      <c r="AW611" s="59" t="b">
        <f t="shared" si="119"/>
        <v>0</v>
      </c>
      <c r="AX611" s="1"/>
      <c r="AY611" s="1"/>
      <c r="AZ611" s="1"/>
      <c r="BA611" s="1"/>
      <c r="BB611" s="1"/>
      <c r="BC611" s="1"/>
    </row>
    <row r="612" spans="1:55" ht="27.6" customHeight="1" x14ac:dyDescent="0.25">
      <c r="A612" s="3">
        <v>607</v>
      </c>
      <c r="B612" s="9" t="s">
        <v>16</v>
      </c>
      <c r="C612" s="9" t="s">
        <v>2537</v>
      </c>
      <c r="D612" s="9" t="s">
        <v>295</v>
      </c>
      <c r="E612" s="9" t="str">
        <f t="shared" si="129"/>
        <v>Ngô Thái Sơn</v>
      </c>
      <c r="F612" s="9" t="b">
        <f t="shared" si="130"/>
        <v>0</v>
      </c>
      <c r="G612" s="9" t="s">
        <v>2028</v>
      </c>
      <c r="H612" s="9" t="str">
        <f t="shared" si="131"/>
        <v>2015</v>
      </c>
      <c r="I612" s="9" t="s">
        <v>18</v>
      </c>
      <c r="J612" s="9" t="str">
        <f t="shared" si="132"/>
        <v>3CI9</v>
      </c>
      <c r="K612" s="9">
        <v>132</v>
      </c>
      <c r="L612" s="9">
        <v>24</v>
      </c>
      <c r="M612" s="9" t="s">
        <v>20</v>
      </c>
      <c r="N612" s="9"/>
      <c r="O612" s="9"/>
      <c r="P612" s="9" t="s">
        <v>457</v>
      </c>
      <c r="Q612" s="9"/>
      <c r="R612" s="9"/>
      <c r="S612" s="9" t="s">
        <v>3075</v>
      </c>
      <c r="T612" s="9" t="s">
        <v>3076</v>
      </c>
      <c r="U612" s="9" t="s">
        <v>3077</v>
      </c>
      <c r="V612" s="30" t="s">
        <v>4095</v>
      </c>
      <c r="W612" s="48"/>
      <c r="X612" s="48"/>
      <c r="Y612" s="49">
        <v>1</v>
      </c>
      <c r="Z612" s="48">
        <f>INDEX(table1,MATCH($K612,'Tham chiếu'!$A$3:$A$13,1),MATCH(DS!$L612,'Tham chiếu'!$B$2:$M$2,1))</f>
        <v>55</v>
      </c>
      <c r="AA612" s="50">
        <v>2</v>
      </c>
      <c r="AB612" s="50" t="str">
        <f>INDEX(table2,MATCH($K612,'Tham chiếu'!$A$17:$A$25,1),MATCH(DS!$L612,'Tham chiếu'!$B$16:$S$16,1))</f>
        <v>2B</v>
      </c>
      <c r="AC612" s="53"/>
      <c r="AD612" s="73">
        <f>INDEX(table4,MATCH($K612,'Tham chiếu'!$A$41:$A$49,1),MATCH(DS!$L612,'Tham chiếu'!$B$40:$T$40,1))</f>
        <v>4</v>
      </c>
      <c r="AE612" s="54">
        <v>1</v>
      </c>
      <c r="AF612" s="74">
        <f>INDEX(table3,MATCH($K612,'Tham chiếu'!$A$29:$A$37,1),MATCH(DS!$L612,'Tham chiếu'!$B$28:$T$28,1))</f>
        <v>3</v>
      </c>
      <c r="AG612" s="48">
        <v>1</v>
      </c>
      <c r="AH612" s="48">
        <f>INDEX(table5,MATCH($K612,'Tham chiếu'!$A$53:$A$61,1),MATCH(DS!$L612,'Tham chiếu'!$B$52:$T$52,1))</f>
        <v>4</v>
      </c>
      <c r="AI612" s="49">
        <v>1</v>
      </c>
      <c r="AJ612" s="48">
        <f>INDEX(table5,MATCH($K612,'Tham chiếu'!$A$53:$A$61,1),MATCH(DS!$L612,'Tham chiếu'!$B$52:$T$52,1))</f>
        <v>4</v>
      </c>
      <c r="AK612" s="53">
        <v>1</v>
      </c>
      <c r="AL612" s="48">
        <f>INDEX(table5,MATCH($K612,'Tham chiếu'!$A$53:$A$61,1),MATCH(DS!$L612,'Tham chiếu'!$B$52:$T$52,1))</f>
        <v>4</v>
      </c>
      <c r="AM612" s="50">
        <v>1</v>
      </c>
      <c r="AN612" s="50" t="str">
        <f>INDEX(table2,MATCH($K612,'Tham chiếu'!$A$17:$A$25,1),MATCH(DS!$L612,'Tham chiếu'!$B$16:$S$16,1))</f>
        <v>2B</v>
      </c>
      <c r="AO612" s="54">
        <v>1</v>
      </c>
      <c r="AP612" s="48">
        <f>INDEX(table3,MATCH($K612,'Tham chiếu'!$A$29:$A$37,1),MATCH(DS!$L612,'Tham chiếu'!$B$28:$T$28,1))</f>
        <v>3</v>
      </c>
      <c r="AQ612" s="48">
        <v>1</v>
      </c>
      <c r="AR612" s="77">
        <f>INDEX(table7,MATCH($K612,'Tham chiếu'!$A$78:$A$87,1),MATCH(DS!$L612,'Tham chiếu'!$B$77:$T$77,1))</f>
        <v>2</v>
      </c>
      <c r="AS612" s="49"/>
      <c r="AT612" s="48"/>
      <c r="AU612" s="57">
        <f t="shared" si="124"/>
        <v>2060000</v>
      </c>
      <c r="AV612" s="58">
        <v>1296000</v>
      </c>
      <c r="AW612" s="59" t="b">
        <f t="shared" si="119"/>
        <v>0</v>
      </c>
      <c r="AX612" s="1"/>
      <c r="AY612" s="1"/>
      <c r="AZ612" s="1"/>
      <c r="BA612" s="1"/>
      <c r="BB612" s="1"/>
      <c r="BC612" s="1"/>
    </row>
    <row r="613" spans="1:55" ht="27.6" customHeight="1" x14ac:dyDescent="0.25">
      <c r="A613" s="3">
        <v>608</v>
      </c>
      <c r="B613" s="9" t="s">
        <v>16</v>
      </c>
      <c r="C613" s="9" t="s">
        <v>190</v>
      </c>
      <c r="D613" s="9" t="s">
        <v>619</v>
      </c>
      <c r="E613" s="9" t="str">
        <f t="shared" si="129"/>
        <v>Nguyễn Minh Thư</v>
      </c>
      <c r="F613" s="9" t="b">
        <f t="shared" si="130"/>
        <v>0</v>
      </c>
      <c r="G613" s="9" t="s">
        <v>1536</v>
      </c>
      <c r="H613" s="9" t="str">
        <f t="shared" si="131"/>
        <v>2015</v>
      </c>
      <c r="I613" s="9" t="s">
        <v>44</v>
      </c>
      <c r="J613" s="9" t="str">
        <f t="shared" si="132"/>
        <v>3CI9</v>
      </c>
      <c r="K613" s="48">
        <v>132</v>
      </c>
      <c r="L613" s="48">
        <v>27</v>
      </c>
      <c r="M613" s="9" t="s">
        <v>20</v>
      </c>
      <c r="N613" s="9"/>
      <c r="O613" s="9"/>
      <c r="P613" s="9" t="s">
        <v>457</v>
      </c>
      <c r="Q613" s="9"/>
      <c r="R613" s="9"/>
      <c r="S613" s="9" t="s">
        <v>1537</v>
      </c>
      <c r="T613" s="9" t="s">
        <v>1538</v>
      </c>
      <c r="U613" s="9" t="s">
        <v>1539</v>
      </c>
      <c r="V613" s="30" t="s">
        <v>4096</v>
      </c>
      <c r="W613" s="9"/>
      <c r="X613" s="48"/>
      <c r="Y613" s="9">
        <v>1</v>
      </c>
      <c r="Z613" s="48">
        <f>INDEX(table1,MATCH($K613,'Tham chiếu'!$A$3:$A$13,1),MATCH(DS!$L613,'Tham chiếu'!$B$2:$M$2,1))</f>
        <v>55</v>
      </c>
      <c r="AA613" s="9"/>
      <c r="AB613" s="50"/>
      <c r="AC613" s="9"/>
      <c r="AD613" s="73"/>
      <c r="AE613" s="9"/>
      <c r="AF613" s="74"/>
      <c r="AG613" s="9">
        <v>1</v>
      </c>
      <c r="AH613" s="48">
        <f>INDEX(table5,MATCH($K613,'Tham chiếu'!$A$53:$A$61,1),MATCH(DS!$L613,'Tham chiếu'!$B$52:$T$52,1))</f>
        <v>3</v>
      </c>
      <c r="AI613" s="9">
        <v>1</v>
      </c>
      <c r="AJ613" s="48">
        <f>INDEX(table5,MATCH($K613,'Tham chiếu'!$A$53:$A$61,1),MATCH(DS!$L613,'Tham chiếu'!$B$52:$T$52,1))</f>
        <v>3</v>
      </c>
      <c r="AK613" s="9">
        <v>1</v>
      </c>
      <c r="AL613" s="48">
        <f>INDEX(table5,MATCH($K613,'Tham chiếu'!$A$53:$A$61,1),MATCH(DS!$L613,'Tham chiếu'!$B$52:$T$52,1))</f>
        <v>3</v>
      </c>
      <c r="AM613" s="9"/>
      <c r="AN613" s="50"/>
      <c r="AO613" s="9"/>
      <c r="AP613" s="48"/>
      <c r="AQ613" s="48"/>
      <c r="AR613" s="77"/>
      <c r="AS613" s="9">
        <v>1</v>
      </c>
      <c r="AT613" s="48">
        <f>INDEX(table6,MATCH($K613,'Tham chiếu'!$A$65:$A$74,1),MATCH(DS!$L613,'Tham chiếu'!$B$64:$T$64,1))</f>
        <v>3</v>
      </c>
      <c r="AU613" s="57">
        <f t="shared" si="124"/>
        <v>1089000</v>
      </c>
      <c r="AV613" s="58">
        <v>2789000</v>
      </c>
      <c r="AW613" s="59" t="b">
        <f t="shared" si="119"/>
        <v>0</v>
      </c>
      <c r="AX613" s="1"/>
      <c r="AY613" s="1"/>
      <c r="AZ613" s="1"/>
      <c r="BA613" s="1"/>
      <c r="BB613" s="1"/>
      <c r="BC613" s="1"/>
    </row>
    <row r="614" spans="1:55" ht="27.6" customHeight="1" x14ac:dyDescent="0.25">
      <c r="A614" s="3">
        <v>609</v>
      </c>
      <c r="B614" s="9" t="s">
        <v>16</v>
      </c>
      <c r="C614" s="56" t="s">
        <v>2541</v>
      </c>
      <c r="D614" s="56" t="s">
        <v>219</v>
      </c>
      <c r="E614" s="9" t="str">
        <f t="shared" si="129"/>
        <v>Nguyễn Thuỵ An</v>
      </c>
      <c r="F614" s="9" t="b">
        <f t="shared" si="130"/>
        <v>0</v>
      </c>
      <c r="G614" s="56" t="s">
        <v>2545</v>
      </c>
      <c r="H614" s="56" t="str">
        <f t="shared" si="131"/>
        <v>2014</v>
      </c>
      <c r="I614" s="56" t="s">
        <v>44</v>
      </c>
      <c r="J614" s="9" t="str">
        <f t="shared" si="132"/>
        <v>4CI1</v>
      </c>
      <c r="K614" s="56">
        <v>152</v>
      </c>
      <c r="L614" s="56">
        <v>33</v>
      </c>
      <c r="M614" s="56" t="s">
        <v>45</v>
      </c>
      <c r="N614" s="56"/>
      <c r="O614" s="56"/>
      <c r="P614" s="56"/>
      <c r="Q614" s="56" t="s">
        <v>394</v>
      </c>
      <c r="R614" s="56"/>
      <c r="S614" s="56" t="s">
        <v>3043</v>
      </c>
      <c r="T614" s="56" t="s">
        <v>3080</v>
      </c>
      <c r="U614" s="56" t="s">
        <v>3081</v>
      </c>
      <c r="V614" s="64" t="s">
        <v>4097</v>
      </c>
      <c r="W614" s="56">
        <v>1</v>
      </c>
      <c r="X614" s="48">
        <f>INDEX(table1,MATCH($K614,'Tham chiếu'!$A$3:$A$13,1),MATCH(DS!$L614,'Tham chiếu'!$B$2:$M$2,1))</f>
        <v>62</v>
      </c>
      <c r="Y614" s="56">
        <v>1</v>
      </c>
      <c r="Z614" s="48">
        <f>INDEX(table1,MATCH($K614,'Tham chiếu'!$A$3:$A$13,1),MATCH(DS!$L614,'Tham chiếu'!$B$2:$M$2,1))</f>
        <v>62</v>
      </c>
      <c r="AA614" s="9"/>
      <c r="AB614" s="50"/>
      <c r="AC614" s="56">
        <v>1</v>
      </c>
      <c r="AD614" s="56"/>
      <c r="AE614" s="56">
        <v>1</v>
      </c>
      <c r="AF614" s="9" t="str">
        <f>INDEX(table3,MATCH($K614,'Tham chiếu'!$A$29:$A$37,1),MATCH(DS!$L614,'Tham chiếu'!$B$28:$T$28,1))</f>
        <v>5A</v>
      </c>
      <c r="AG614" s="9">
        <v>1</v>
      </c>
      <c r="AH614" s="9">
        <f>INDEX(table5,MATCH($K614,'Tham chiếu'!$A$53:$A$61,1),MATCH(DS!$L614,'Tham chiếu'!$B$52:$T$52,1))</f>
        <v>5</v>
      </c>
      <c r="AI614" s="9">
        <v>1</v>
      </c>
      <c r="AJ614" s="9">
        <f>INDEX(table5,MATCH($K614,'Tham chiếu'!$A$53:$A$61,1),MATCH(DS!$L614,'Tham chiếu'!$B$52:$T$52,1))</f>
        <v>5</v>
      </c>
      <c r="AK614" s="9">
        <v>1</v>
      </c>
      <c r="AL614" s="9">
        <f>INDEX(table5,MATCH($K614,'Tham chiếu'!$A$53:$A$61,1),MATCH(DS!$L614,'Tham chiếu'!$B$52:$T$52,1))</f>
        <v>5</v>
      </c>
      <c r="AM614" s="9">
        <v>1</v>
      </c>
      <c r="AN614" s="9">
        <f>INDEX(table2,MATCH($K614,'Tham chiếu'!$A$17:$A$25,1),MATCH(DS!$L614,'Tham chiếu'!$B$16:$S$16,1))</f>
        <v>5</v>
      </c>
      <c r="AO614" s="9">
        <v>1</v>
      </c>
      <c r="AP614" s="9" t="str">
        <f>INDEX(table3,MATCH($K614,'Tham chiếu'!$A$29:$A$37,1),MATCH(DS!$L614,'Tham chiếu'!$B$28:$T$28,1))</f>
        <v>5A</v>
      </c>
      <c r="AQ614" s="9"/>
      <c r="AR614" s="9"/>
      <c r="AS614" s="9">
        <v>1</v>
      </c>
      <c r="AT614" s="48">
        <f>INDEX(table6,MATCH($K614,'Tham chiếu'!$A$65:$A$74,1),MATCH(DS!$L614,'Tham chiếu'!$B$64:$T$64,1))</f>
        <v>6</v>
      </c>
      <c r="AU614" s="57">
        <f t="shared" si="124"/>
        <v>1977000</v>
      </c>
      <c r="AV614" s="58">
        <v>1029000</v>
      </c>
      <c r="AW614" s="59" t="b">
        <f t="shared" si="119"/>
        <v>0</v>
      </c>
      <c r="AX614" s="1"/>
      <c r="AY614" s="1"/>
      <c r="AZ614" s="1"/>
      <c r="BA614" s="1"/>
      <c r="BB614" s="1"/>
      <c r="BC614" s="1"/>
    </row>
    <row r="615" spans="1:55" ht="27.6" customHeight="1" x14ac:dyDescent="0.25">
      <c r="A615" s="3">
        <v>610</v>
      </c>
      <c r="B615" s="9" t="s">
        <v>16</v>
      </c>
      <c r="C615" s="56" t="s">
        <v>2542</v>
      </c>
      <c r="D615" s="56" t="s">
        <v>166</v>
      </c>
      <c r="E615" s="9" t="str">
        <f t="shared" si="129"/>
        <v>Lê Lâm Anh</v>
      </c>
      <c r="F615" s="9" t="b">
        <f t="shared" si="130"/>
        <v>0</v>
      </c>
      <c r="G615" s="56" t="s">
        <v>2546</v>
      </c>
      <c r="H615" s="56" t="str">
        <f t="shared" si="131"/>
        <v>2014</v>
      </c>
      <c r="I615" s="56" t="s">
        <v>44</v>
      </c>
      <c r="J615" s="9" t="str">
        <f t="shared" si="132"/>
        <v>4CI1</v>
      </c>
      <c r="K615" s="56">
        <v>142</v>
      </c>
      <c r="L615" s="56">
        <v>36</v>
      </c>
      <c r="M615" s="56" t="s">
        <v>45</v>
      </c>
      <c r="N615" s="56"/>
      <c r="O615" s="56"/>
      <c r="P615" s="56"/>
      <c r="Q615" s="56" t="s">
        <v>394</v>
      </c>
      <c r="R615" s="56"/>
      <c r="S615" s="56" t="s">
        <v>3082</v>
      </c>
      <c r="T615" s="56" t="s">
        <v>3083</v>
      </c>
      <c r="U615" s="56" t="s">
        <v>3084</v>
      </c>
      <c r="V615" s="64" t="s">
        <v>4098</v>
      </c>
      <c r="W615" s="56">
        <v>1</v>
      </c>
      <c r="X615" s="48" t="str">
        <f>INDEX(table1,MATCH($K615,'Tham chiếu'!$A$3:$A$13,1),MATCH(DS!$L615,'Tham chiếu'!$B$2:$M$2,1))</f>
        <v>60A</v>
      </c>
      <c r="Y615" s="56">
        <v>1</v>
      </c>
      <c r="Z615" s="48" t="str">
        <f>INDEX(table1,MATCH($K615,'Tham chiếu'!$A$3:$A$13,1),MATCH(DS!$L615,'Tham chiếu'!$B$2:$M$2,1))</f>
        <v>60A</v>
      </c>
      <c r="AA615" s="9"/>
      <c r="AB615" s="50"/>
      <c r="AC615" s="56">
        <v>1</v>
      </c>
      <c r="AD615" s="73">
        <f>INDEX(table4,MATCH($K615,'Tham chiếu'!$A$41:$A$49,1),MATCH(DS!$L615,'Tham chiếu'!$B$40:$T$40,1))</f>
        <v>5</v>
      </c>
      <c r="AE615" s="9"/>
      <c r="AF615" s="9"/>
      <c r="AG615" s="9"/>
      <c r="AH615" s="9"/>
      <c r="AI615" s="9">
        <v>1</v>
      </c>
      <c r="AJ615" s="9">
        <f>INDEX(table5,MATCH($K615,'Tham chiếu'!$A$53:$A$61,1),MATCH(DS!$L615,'Tham chiếu'!$B$52:$T$52,1))</f>
        <v>5</v>
      </c>
      <c r="AK615" s="9">
        <v>1</v>
      </c>
      <c r="AL615" s="9">
        <f>INDEX(table5,MATCH($K615,'Tham chiếu'!$A$53:$A$61,1),MATCH(DS!$L615,'Tham chiếu'!$B$52:$T$52,1))</f>
        <v>5</v>
      </c>
      <c r="AM615" s="9"/>
      <c r="AN615" s="9"/>
      <c r="AO615" s="9">
        <v>1</v>
      </c>
      <c r="AP615" s="9" t="str">
        <f>INDEX(table3,MATCH($K615,'Tham chiếu'!$A$29:$A$37,1),MATCH(DS!$L615,'Tham chiếu'!$B$28:$T$28,1))</f>
        <v>4B</v>
      </c>
      <c r="AQ615" s="9">
        <v>1</v>
      </c>
      <c r="AR615" s="9">
        <f>INDEX(table7,MATCH($K615,'Tham chiếu'!$A$78:$A$87,1),MATCH(DS!$L615,'Tham chiếu'!$B$77:$T$77,1))</f>
        <v>3</v>
      </c>
      <c r="AS615" s="9"/>
      <c r="AT615" s="48"/>
      <c r="AU615" s="57">
        <f t="shared" si="124"/>
        <v>1307000</v>
      </c>
      <c r="AV615" s="58">
        <v>3502000</v>
      </c>
      <c r="AW615" s="59" t="b">
        <f t="shared" si="119"/>
        <v>0</v>
      </c>
      <c r="AX615" s="1"/>
      <c r="AY615" s="1"/>
      <c r="AZ615" s="1"/>
      <c r="BA615" s="1"/>
      <c r="BB615" s="1"/>
      <c r="BC615" s="1"/>
    </row>
    <row r="616" spans="1:55" ht="27.6" customHeight="1" x14ac:dyDescent="0.25">
      <c r="A616" s="3">
        <v>611</v>
      </c>
      <c r="B616" s="9" t="s">
        <v>16</v>
      </c>
      <c r="C616" s="9" t="s">
        <v>392</v>
      </c>
      <c r="D616" s="9" t="s">
        <v>108</v>
      </c>
      <c r="E616" s="9" t="str">
        <f t="shared" si="129"/>
        <v>Nguyễn Thị Minh Châu</v>
      </c>
      <c r="F616" s="9" t="b">
        <f t="shared" si="130"/>
        <v>0</v>
      </c>
      <c r="G616" s="9" t="s">
        <v>393</v>
      </c>
      <c r="H616" s="9" t="str">
        <f t="shared" si="131"/>
        <v>2014</v>
      </c>
      <c r="I616" s="9" t="s">
        <v>44</v>
      </c>
      <c r="J616" s="9" t="str">
        <f t="shared" si="132"/>
        <v>4CI1</v>
      </c>
      <c r="K616" s="48">
        <v>145</v>
      </c>
      <c r="L616" s="48">
        <v>36</v>
      </c>
      <c r="M616" s="9" t="s">
        <v>45</v>
      </c>
      <c r="N616" s="9"/>
      <c r="O616" s="9"/>
      <c r="P616" s="9"/>
      <c r="Q616" s="9" t="s">
        <v>394</v>
      </c>
      <c r="R616" s="9"/>
      <c r="S616" s="9" t="s">
        <v>395</v>
      </c>
      <c r="T616" s="9" t="s">
        <v>396</v>
      </c>
      <c r="U616" s="9" t="s">
        <v>397</v>
      </c>
      <c r="V616" s="30" t="s">
        <v>4099</v>
      </c>
      <c r="W616" s="9"/>
      <c r="X616" s="48"/>
      <c r="Y616" s="9">
        <v>1</v>
      </c>
      <c r="Z616" s="48">
        <f>INDEX(table1,MATCH($K616,'Tham chiếu'!$A$3:$A$13,1),MATCH(DS!$L616,'Tham chiếu'!$B$2:$M$2,1))</f>
        <v>62</v>
      </c>
      <c r="AA616" s="9"/>
      <c r="AB616" s="50"/>
      <c r="AC616" s="9">
        <v>1</v>
      </c>
      <c r="AD616" s="73">
        <f>INDEX(table4,MATCH($K616,'Tham chiếu'!$A$41:$A$49,1),MATCH(DS!$L616,'Tham chiếu'!$B$40:$T$40,1))</f>
        <v>5</v>
      </c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48"/>
      <c r="AU616" s="57">
        <f t="shared" si="124"/>
        <v>383000</v>
      </c>
      <c r="AV616" s="58">
        <v>2181000</v>
      </c>
      <c r="AW616" s="59" t="b">
        <f t="shared" si="119"/>
        <v>0</v>
      </c>
      <c r="AX616" s="1"/>
      <c r="AY616" s="1"/>
      <c r="AZ616" s="1"/>
      <c r="BA616" s="1"/>
      <c r="BB616" s="1"/>
      <c r="BC616" s="1"/>
    </row>
    <row r="617" spans="1:55" ht="27.6" customHeight="1" x14ac:dyDescent="0.25">
      <c r="A617" s="3">
        <v>612</v>
      </c>
      <c r="B617" s="9" t="s">
        <v>16</v>
      </c>
      <c r="C617" s="56" t="s">
        <v>2543</v>
      </c>
      <c r="D617" s="56" t="s">
        <v>506</v>
      </c>
      <c r="E617" s="9" t="str">
        <f t="shared" si="129"/>
        <v>Đỗ Ngọc Lan Chi</v>
      </c>
      <c r="F617" s="9" t="b">
        <f t="shared" si="130"/>
        <v>0</v>
      </c>
      <c r="G617" s="56" t="s">
        <v>2547</v>
      </c>
      <c r="H617" s="56" t="str">
        <f t="shared" si="131"/>
        <v>2014</v>
      </c>
      <c r="I617" s="56" t="s">
        <v>44</v>
      </c>
      <c r="J617" s="9" t="str">
        <f t="shared" si="132"/>
        <v>4CI1</v>
      </c>
      <c r="K617" s="56">
        <v>130</v>
      </c>
      <c r="L617" s="56">
        <v>33</v>
      </c>
      <c r="M617" s="56" t="s">
        <v>45</v>
      </c>
      <c r="N617" s="56"/>
      <c r="O617" s="56"/>
      <c r="P617" s="56"/>
      <c r="Q617" s="56" t="s">
        <v>394</v>
      </c>
      <c r="R617" s="56"/>
      <c r="S617" s="56" t="s">
        <v>3085</v>
      </c>
      <c r="T617" s="56" t="s">
        <v>3086</v>
      </c>
      <c r="U617" s="56" t="s">
        <v>3087</v>
      </c>
      <c r="V617" s="64" t="s">
        <v>4100</v>
      </c>
      <c r="W617" s="56">
        <v>1</v>
      </c>
      <c r="X617" s="48">
        <f>INDEX(table1,MATCH($K617,'Tham chiếu'!$A$3:$A$13,1),MATCH(DS!$L617,'Tham chiếu'!$B$2:$M$2,1))</f>
        <v>60</v>
      </c>
      <c r="Y617" s="56">
        <v>2</v>
      </c>
      <c r="Z617" s="48">
        <f>INDEX(table1,MATCH($K617,'Tham chiếu'!$A$3:$A$13,1),MATCH(DS!$L617,'Tham chiếu'!$B$2:$M$2,1))</f>
        <v>60</v>
      </c>
      <c r="AA617" s="9"/>
      <c r="AB617" s="50"/>
      <c r="AC617" s="56">
        <v>3</v>
      </c>
      <c r="AD617" s="73" t="str">
        <f>INDEX(table4,MATCH($K617,'Tham chiếu'!$A$41:$A$49,1),MATCH(DS!$L617,'Tham chiếu'!$B$40:$T$40,1))</f>
        <v>3C</v>
      </c>
      <c r="AE617" s="9"/>
      <c r="AF617" s="9"/>
      <c r="AG617" s="9"/>
      <c r="AH617" s="9"/>
      <c r="AI617" s="9">
        <v>1</v>
      </c>
      <c r="AJ617" s="9">
        <f>INDEX(table5,MATCH($K617,'Tham chiếu'!$A$53:$A$61,1),MATCH(DS!$L617,'Tham chiếu'!$B$52:$T$52,1))</f>
        <v>4</v>
      </c>
      <c r="AK617" s="9">
        <v>1</v>
      </c>
      <c r="AL617" s="9">
        <f>INDEX(table5,MATCH($K617,'Tham chiếu'!$A$53:$A$61,1),MATCH(DS!$L617,'Tham chiếu'!$B$52:$T$52,1))</f>
        <v>4</v>
      </c>
      <c r="AM617" s="9">
        <v>1</v>
      </c>
      <c r="AN617" s="9" t="str">
        <f>INDEX(table2,MATCH($K617,'Tham chiếu'!$A$17:$A$25,1),MATCH(DS!$L617,'Tham chiếu'!$B$16:$S$16,1))</f>
        <v>3C</v>
      </c>
      <c r="AO617" s="9">
        <v>1</v>
      </c>
      <c r="AP617" s="9" t="str">
        <f>INDEX(table3,MATCH($K617,'Tham chiếu'!$A$29:$A$37,1),MATCH(DS!$L617,'Tham chiếu'!$B$28:$T$28,1))</f>
        <v>4A</v>
      </c>
      <c r="AQ617" s="9"/>
      <c r="AR617" s="9"/>
      <c r="AS617" s="9"/>
      <c r="AT617" s="48"/>
      <c r="AU617" s="57">
        <f t="shared" si="124"/>
        <v>1763000</v>
      </c>
      <c r="AV617" s="58">
        <v>1967000</v>
      </c>
      <c r="AW617" s="59" t="b">
        <f t="shared" si="119"/>
        <v>0</v>
      </c>
      <c r="AX617" s="1"/>
      <c r="AY617" s="1"/>
      <c r="AZ617" s="1"/>
      <c r="BA617" s="1"/>
      <c r="BB617" s="1"/>
      <c r="BC617" s="1"/>
    </row>
    <row r="618" spans="1:55" ht="27.6" customHeight="1" x14ac:dyDescent="0.25">
      <c r="A618" s="3">
        <v>613</v>
      </c>
      <c r="B618" s="9" t="s">
        <v>16</v>
      </c>
      <c r="C618" s="56" t="s">
        <v>2544</v>
      </c>
      <c r="D618" s="56" t="s">
        <v>206</v>
      </c>
      <c r="E618" s="9" t="str">
        <f t="shared" si="129"/>
        <v>Phí Ngọc Lam</v>
      </c>
      <c r="F618" s="9" t="b">
        <f t="shared" si="130"/>
        <v>0</v>
      </c>
      <c r="G618" s="56" t="s">
        <v>2548</v>
      </c>
      <c r="H618" s="56" t="str">
        <f t="shared" si="131"/>
        <v>2014</v>
      </c>
      <c r="I618" s="56" t="s">
        <v>44</v>
      </c>
      <c r="J618" s="9" t="str">
        <f t="shared" si="132"/>
        <v>4CI1</v>
      </c>
      <c r="K618" s="56">
        <v>124</v>
      </c>
      <c r="L618" s="56">
        <v>23</v>
      </c>
      <c r="M618" s="56" t="s">
        <v>45</v>
      </c>
      <c r="N618" s="56"/>
      <c r="O618" s="56"/>
      <c r="P618" s="56"/>
      <c r="Q618" s="56" t="s">
        <v>394</v>
      </c>
      <c r="R618" s="56"/>
      <c r="S618" s="56" t="s">
        <v>3088</v>
      </c>
      <c r="T618" s="56" t="s">
        <v>3089</v>
      </c>
      <c r="U618" s="56" t="s">
        <v>3090</v>
      </c>
      <c r="V618" s="64" t="s">
        <v>4101</v>
      </c>
      <c r="W618" s="56">
        <v>1</v>
      </c>
      <c r="X618" s="48">
        <f>INDEX(table1,MATCH($K618,'Tham chiếu'!$A$3:$A$13,1),MATCH(DS!$L618,'Tham chiếu'!$B$2:$M$2,1))</f>
        <v>50</v>
      </c>
      <c r="Y618" s="56">
        <v>1</v>
      </c>
      <c r="Z618" s="48">
        <f>INDEX(table1,MATCH($K618,'Tham chiếu'!$A$3:$A$13,1),MATCH(DS!$L618,'Tham chiếu'!$B$2:$M$2,1))</f>
        <v>50</v>
      </c>
      <c r="AA618" s="56">
        <v>1</v>
      </c>
      <c r="AB618" s="50" t="str">
        <f>INDEX(table2,MATCH($K618,'Tham chiếu'!$A$17:$A$25,1),MATCH(DS!$L618,'Tham chiếu'!$B$16:$S$16,1))</f>
        <v>2A</v>
      </c>
      <c r="AC618" s="56">
        <v>2</v>
      </c>
      <c r="AD618" s="73" t="str">
        <f>INDEX(table4,MATCH($K618,'Tham chiếu'!$A$41:$A$49,1),MATCH(DS!$L618,'Tham chiếu'!$B$40:$T$40,1))</f>
        <v>2A</v>
      </c>
      <c r="AE618" s="9"/>
      <c r="AF618" s="9"/>
      <c r="AG618" s="9">
        <v>1</v>
      </c>
      <c r="AH618" s="9">
        <f>INDEX(table5,MATCH($K618,'Tham chiếu'!$A$53:$A$61,1),MATCH(DS!$L618,'Tham chiếu'!$B$52:$T$52,1))</f>
        <v>3</v>
      </c>
      <c r="AI618" s="9">
        <v>2</v>
      </c>
      <c r="AJ618" s="48">
        <f>INDEX(table5,MATCH($K618,'Tham chiếu'!$A$53:$A$61,1),MATCH(DS!$L618,'Tham chiếu'!$B$52:$T$52,1))</f>
        <v>3</v>
      </c>
      <c r="AK618" s="9"/>
      <c r="AL618" s="9"/>
      <c r="AM618" s="9"/>
      <c r="AN618" s="9" t="str">
        <f>INDEX(table2,MATCH($K618,'Tham chiếu'!$A$17:$A$25,1),MATCH(DS!$L618,'Tham chiếu'!$B$16:$S$16,1))</f>
        <v>2A</v>
      </c>
      <c r="AO618" s="9"/>
      <c r="AP618" s="9" t="str">
        <f>INDEX(table3,MATCH($K618,'Tham chiếu'!$A$29:$A$37,1),MATCH(DS!$L618,'Tham chiếu'!$B$28:$T$28,1))</f>
        <v>2A</v>
      </c>
      <c r="AQ618" s="9"/>
      <c r="AR618" s="9">
        <f>INDEX(table7,MATCH($K618,'Tham chiếu'!$A$78:$A$87,1),MATCH(DS!$L618,'Tham chiếu'!$B$77:$T$77,1))</f>
        <v>1</v>
      </c>
      <c r="AS618" s="9">
        <v>1</v>
      </c>
      <c r="AT618" s="48">
        <f>INDEX(table6,MATCH($K618,'Tham chiếu'!$A$65:$A$74,1),MATCH(DS!$L618,'Tham chiếu'!$B$64:$T$64,1))</f>
        <v>2</v>
      </c>
      <c r="AU618" s="57">
        <f t="shared" si="124"/>
        <v>1977000</v>
      </c>
      <c r="AV618" s="58">
        <v>2378000</v>
      </c>
      <c r="AW618" s="59" t="b">
        <f t="shared" si="119"/>
        <v>0</v>
      </c>
      <c r="AX618" s="1"/>
      <c r="AY618" s="1"/>
      <c r="AZ618" s="1"/>
      <c r="BA618" s="1"/>
      <c r="BB618" s="1"/>
      <c r="BC618" s="1"/>
    </row>
    <row r="619" spans="1:55" ht="27.6" customHeight="1" x14ac:dyDescent="0.25">
      <c r="A619" s="3">
        <v>614</v>
      </c>
      <c r="B619" s="9" t="s">
        <v>16</v>
      </c>
      <c r="C619" s="9" t="s">
        <v>1946</v>
      </c>
      <c r="D619" s="9" t="s">
        <v>947</v>
      </c>
      <c r="E619" s="9" t="str">
        <f t="shared" si="129"/>
        <v>Việt Mai Anh Lê</v>
      </c>
      <c r="F619" s="9" t="b">
        <f t="shared" si="130"/>
        <v>0</v>
      </c>
      <c r="G619" s="9" t="s">
        <v>1947</v>
      </c>
      <c r="H619" s="9" t="str">
        <f t="shared" si="131"/>
        <v>2014</v>
      </c>
      <c r="I619" s="9" t="s">
        <v>44</v>
      </c>
      <c r="J619" s="9" t="str">
        <f t="shared" si="132"/>
        <v>4CI1</v>
      </c>
      <c r="K619" s="48">
        <v>130</v>
      </c>
      <c r="L619" s="48">
        <v>24</v>
      </c>
      <c r="M619" s="9" t="s">
        <v>45</v>
      </c>
      <c r="N619" s="9"/>
      <c r="O619" s="9"/>
      <c r="P619" s="9"/>
      <c r="Q619" s="9" t="s">
        <v>394</v>
      </c>
      <c r="R619" s="9"/>
      <c r="S619" s="9" t="s">
        <v>1948</v>
      </c>
      <c r="T619" s="9" t="s">
        <v>1949</v>
      </c>
      <c r="U619" s="9" t="s">
        <v>1950</v>
      </c>
      <c r="V619" s="30" t="s">
        <v>4264</v>
      </c>
      <c r="W619" s="9"/>
      <c r="X619" s="48"/>
      <c r="Y619" s="9">
        <v>1</v>
      </c>
      <c r="Z619" s="48">
        <f>INDEX(table1,MATCH($K619,'Tham chiếu'!$A$3:$A$13,1),MATCH(DS!$L619,'Tham chiếu'!$B$2:$M$2,1))</f>
        <v>55</v>
      </c>
      <c r="AA619" s="9"/>
      <c r="AB619" s="50"/>
      <c r="AC619" s="9">
        <v>3</v>
      </c>
      <c r="AD619" s="73">
        <f>INDEX(table4,MATCH($K619,'Tham chiếu'!$A$41:$A$49,1),MATCH(DS!$L619,'Tham chiếu'!$B$40:$T$40,1))</f>
        <v>4</v>
      </c>
      <c r="AE619" s="9"/>
      <c r="AF619" s="74"/>
      <c r="AG619" s="9"/>
      <c r="AH619" s="48"/>
      <c r="AI619" s="9">
        <v>3</v>
      </c>
      <c r="AJ619" s="48">
        <f>INDEX(table5,MATCH($K619,'Tham chiếu'!$A$53:$A$61,1),MATCH(DS!$L619,'Tham chiếu'!$B$52:$T$52,1))</f>
        <v>4</v>
      </c>
      <c r="AK619" s="9">
        <v>1</v>
      </c>
      <c r="AL619" s="48">
        <f>INDEX(table5,MATCH($K619,'Tham chiếu'!$A$53:$A$61,1),MATCH(DS!$L619,'Tham chiếu'!$B$52:$T$52,1))</f>
        <v>4</v>
      </c>
      <c r="AM619" s="9">
        <v>1</v>
      </c>
      <c r="AN619" s="50" t="str">
        <f>INDEX(table2,MATCH($K619,'Tham chiếu'!$A$17:$A$25,1),MATCH(DS!$L619,'Tham chiếu'!$B$16:$S$16,1))</f>
        <v>2B</v>
      </c>
      <c r="AO619" s="9">
        <v>1</v>
      </c>
      <c r="AP619" s="48">
        <f>INDEX(table3,MATCH($K619,'Tham chiếu'!$A$29:$A$37,1),MATCH(DS!$L619,'Tham chiếu'!$B$28:$T$28,1))</f>
        <v>3</v>
      </c>
      <c r="AQ619" s="48">
        <v>1</v>
      </c>
      <c r="AR619" s="77">
        <f>INDEX(table7,MATCH($K619,'Tham chiếu'!$A$78:$A$87,1),MATCH(DS!$L619,'Tham chiếu'!$B$77:$T$77,1))</f>
        <v>2</v>
      </c>
      <c r="AS619" s="9"/>
      <c r="AT619" s="48"/>
      <c r="AU619" s="57">
        <f t="shared" si="124"/>
        <v>2011000</v>
      </c>
      <c r="AV619" s="58">
        <v>2578000</v>
      </c>
      <c r="AW619" s="59" t="b">
        <f t="shared" si="119"/>
        <v>0</v>
      </c>
      <c r="AX619" s="1"/>
      <c r="AY619" s="1"/>
      <c r="AZ619" s="1"/>
      <c r="BA619" s="1"/>
      <c r="BB619" s="1"/>
      <c r="BC619" s="1"/>
    </row>
    <row r="620" spans="1:55" ht="27.6" customHeight="1" x14ac:dyDescent="0.25">
      <c r="A620" s="3">
        <v>615</v>
      </c>
      <c r="B620" s="9" t="s">
        <v>16</v>
      </c>
      <c r="C620" s="9" t="s">
        <v>1243</v>
      </c>
      <c r="D620" s="9" t="s">
        <v>1244</v>
      </c>
      <c r="E620" s="9" t="str">
        <f t="shared" si="129"/>
        <v>Nguyễn Kim Ngân</v>
      </c>
      <c r="F620" s="9" t="b">
        <f t="shared" si="130"/>
        <v>0</v>
      </c>
      <c r="G620" s="9" t="s">
        <v>1245</v>
      </c>
      <c r="H620" s="9" t="str">
        <f t="shared" si="131"/>
        <v>2014</v>
      </c>
      <c r="I620" s="9" t="s">
        <v>44</v>
      </c>
      <c r="J620" s="9" t="str">
        <f t="shared" si="132"/>
        <v>4CI1</v>
      </c>
      <c r="K620" s="48">
        <v>145</v>
      </c>
      <c r="L620" s="48">
        <v>45</v>
      </c>
      <c r="M620" s="9" t="s">
        <v>45</v>
      </c>
      <c r="N620" s="9"/>
      <c r="O620" s="9"/>
      <c r="P620" s="9"/>
      <c r="Q620" s="9" t="s">
        <v>394</v>
      </c>
      <c r="R620" s="9"/>
      <c r="S620" s="9" t="s">
        <v>1246</v>
      </c>
      <c r="T620" s="9" t="s">
        <v>1247</v>
      </c>
      <c r="U620" s="9" t="s">
        <v>1248</v>
      </c>
      <c r="V620" s="30" t="s">
        <v>4102</v>
      </c>
      <c r="W620" s="9"/>
      <c r="X620" s="48"/>
      <c r="Y620" s="9">
        <v>1</v>
      </c>
      <c r="Z620" s="48">
        <f>INDEX(table1,MATCH($K620,'Tham chiếu'!$A$3:$A$13,1),MATCH(DS!$L620,'Tham chiếu'!$B$2:$M$2,1))</f>
        <v>62</v>
      </c>
      <c r="AA620" s="9"/>
      <c r="AB620" s="50"/>
      <c r="AC620" s="9">
        <v>1</v>
      </c>
      <c r="AD620" s="73" t="str">
        <f>INDEX(table4,MATCH($K620,'Tham chiếu'!$A$41:$A$49,1),MATCH(DS!$L620,'Tham chiếu'!$B$40:$T$40,1))</f>
        <v>5C</v>
      </c>
      <c r="AE620" s="9"/>
      <c r="AF620" s="74"/>
      <c r="AG620" s="9">
        <v>1</v>
      </c>
      <c r="AH620" s="48">
        <f>INDEX(table5,MATCH($K620,'Tham chiếu'!$A$53:$A$61,1),MATCH(DS!$L620,'Tham chiếu'!$B$52:$T$52,1))</f>
        <v>6</v>
      </c>
      <c r="AI620" s="9">
        <v>2</v>
      </c>
      <c r="AJ620" s="48">
        <f>INDEX(table5,MATCH($K620,'Tham chiếu'!$A$53:$A$61,1),MATCH(DS!$L620,'Tham chiếu'!$B$52:$T$52,1))</f>
        <v>6</v>
      </c>
      <c r="AK620" s="9">
        <v>1</v>
      </c>
      <c r="AL620" s="48">
        <f>INDEX(table5,MATCH($K620,'Tham chiếu'!$A$53:$A$61,1),MATCH(DS!$L620,'Tham chiếu'!$B$52:$T$52,1))</f>
        <v>6</v>
      </c>
      <c r="AM620" s="9">
        <v>2</v>
      </c>
      <c r="AN620" s="50" t="str">
        <f>INDEX(table2,MATCH($K620,'Tham chiếu'!$A$17:$A$25,1),MATCH(DS!$L620,'Tham chiếu'!$B$16:$S$16,1))</f>
        <v>5C</v>
      </c>
      <c r="AO620" s="9">
        <v>1</v>
      </c>
      <c r="AP620" s="48" t="str">
        <f>INDEX(table3,MATCH($K620,'Tham chiếu'!$A$29:$A$37,1),MATCH(DS!$L620,'Tham chiếu'!$B$28:$T$28,1))</f>
        <v>5C</v>
      </c>
      <c r="AQ620" s="48">
        <v>1</v>
      </c>
      <c r="AR620" s="77">
        <f>INDEX(table7,MATCH($K620,'Tham chiếu'!$A$78:$A$87,1),MATCH(DS!$L620,'Tham chiếu'!$B$77:$T$77,1))</f>
        <v>5</v>
      </c>
      <c r="AS620" s="9">
        <v>1</v>
      </c>
      <c r="AT620" s="48">
        <f>INDEX(table6,MATCH($K620,'Tham chiếu'!$A$65:$A$74,1),MATCH(DS!$L620,'Tham chiếu'!$B$64:$T$64,1))</f>
        <v>6</v>
      </c>
      <c r="AU620" s="57">
        <f t="shared" si="124"/>
        <v>2196000</v>
      </c>
      <c r="AV620" s="58">
        <v>323000</v>
      </c>
      <c r="AW620" s="59" t="b">
        <f t="shared" si="119"/>
        <v>0</v>
      </c>
      <c r="AX620" s="1"/>
      <c r="AY620" s="1"/>
      <c r="AZ620" s="1"/>
      <c r="BA620" s="1"/>
      <c r="BB620" s="1"/>
      <c r="BC620" s="1"/>
    </row>
    <row r="621" spans="1:55" ht="27.6" customHeight="1" x14ac:dyDescent="0.25">
      <c r="A621" s="3">
        <v>616</v>
      </c>
      <c r="B621" s="9" t="s">
        <v>16</v>
      </c>
      <c r="C621" s="9" t="s">
        <v>2191</v>
      </c>
      <c r="D621" s="9" t="s">
        <v>2192</v>
      </c>
      <c r="E621" s="9" t="str">
        <f t="shared" si="129"/>
        <v>Nguyễn Đức Bá Nhân</v>
      </c>
      <c r="F621" s="9" t="b">
        <f t="shared" si="130"/>
        <v>0</v>
      </c>
      <c r="G621" s="9" t="s">
        <v>2193</v>
      </c>
      <c r="H621" s="9" t="str">
        <f t="shared" si="131"/>
        <v>2014</v>
      </c>
      <c r="I621" s="9" t="s">
        <v>18</v>
      </c>
      <c r="J621" s="9" t="str">
        <f t="shared" si="132"/>
        <v>4CI1</v>
      </c>
      <c r="K621" s="48">
        <v>135</v>
      </c>
      <c r="L621" s="48">
        <v>32</v>
      </c>
      <c r="M621" s="9" t="s">
        <v>45</v>
      </c>
      <c r="N621" s="9"/>
      <c r="O621" s="9"/>
      <c r="P621" s="9"/>
      <c r="Q621" s="9" t="s">
        <v>394</v>
      </c>
      <c r="R621" s="9"/>
      <c r="S621" s="9" t="s">
        <v>2194</v>
      </c>
      <c r="T621" s="9" t="s">
        <v>2195</v>
      </c>
      <c r="U621" s="9" t="s">
        <v>2196</v>
      </c>
      <c r="V621" s="30" t="s">
        <v>4103</v>
      </c>
      <c r="W621" s="9"/>
      <c r="X621" s="48"/>
      <c r="Y621" s="9">
        <v>1</v>
      </c>
      <c r="Z621" s="48">
        <f>INDEX(table1,MATCH($K621,'Tham chiếu'!$A$3:$A$13,1),MATCH(DS!$L621,'Tham chiếu'!$B$2:$M$2,1))</f>
        <v>58</v>
      </c>
      <c r="AA621" s="9">
        <v>1</v>
      </c>
      <c r="AB621" s="50">
        <f>INDEX(table2,MATCH($K621,'Tham chiếu'!$A$17:$A$25,1),MATCH(DS!$L621,'Tham chiếu'!$B$16:$S$16,1))</f>
        <v>4</v>
      </c>
      <c r="AC621" s="9"/>
      <c r="AD621" s="73" t="str">
        <f>INDEX(table4,MATCH($K621,'Tham chiếu'!$A$41:$A$49,1),MATCH(DS!$L621,'Tham chiếu'!$B$40:$T$40,1))</f>
        <v>3B</v>
      </c>
      <c r="AE621" s="9">
        <v>1</v>
      </c>
      <c r="AF621" s="74" t="str">
        <f>INDEX(table3,MATCH($K621,'Tham chiếu'!$A$29:$A$37,1),MATCH(DS!$L621,'Tham chiếu'!$B$28:$T$28,1))</f>
        <v>4A</v>
      </c>
      <c r="AG621" s="9">
        <v>1</v>
      </c>
      <c r="AH621" s="48">
        <f>INDEX(table5,MATCH($K621,'Tham chiếu'!$A$53:$A$61,1),MATCH(DS!$L621,'Tham chiếu'!$B$52:$T$52,1))</f>
        <v>4</v>
      </c>
      <c r="AI621" s="9">
        <v>2</v>
      </c>
      <c r="AJ621" s="48">
        <f>INDEX(table5,MATCH($K621,'Tham chiếu'!$A$53:$A$61,1),MATCH(DS!$L621,'Tham chiếu'!$B$52:$T$52,1))</f>
        <v>4</v>
      </c>
      <c r="AK621" s="9">
        <v>1</v>
      </c>
      <c r="AL621" s="48">
        <f>INDEX(table5,MATCH($K621,'Tham chiếu'!$A$53:$A$61,1),MATCH(DS!$L621,'Tham chiếu'!$B$52:$T$52,1))</f>
        <v>4</v>
      </c>
      <c r="AM621" s="9">
        <v>1</v>
      </c>
      <c r="AN621" s="50">
        <f>INDEX(table2,MATCH($K621,'Tham chiếu'!$A$17:$A$25,1),MATCH(DS!$L621,'Tham chiếu'!$B$16:$S$16,1))</f>
        <v>4</v>
      </c>
      <c r="AO621" s="9">
        <v>1</v>
      </c>
      <c r="AP621" s="48" t="str">
        <f>INDEX(table3,MATCH($K621,'Tham chiếu'!$A$29:$A$37,1),MATCH(DS!$L621,'Tham chiếu'!$B$28:$T$28,1))</f>
        <v>4A</v>
      </c>
      <c r="AQ621" s="48"/>
      <c r="AR621" s="77">
        <f>INDEX(table7,MATCH($K621,'Tham chiếu'!$A$78:$A$87,1),MATCH(DS!$L621,'Tham chiếu'!$B$77:$T$77,1))</f>
        <v>3</v>
      </c>
      <c r="AS621" s="9"/>
      <c r="AT621" s="48"/>
      <c r="AU621" s="57">
        <f t="shared" si="124"/>
        <v>1686000</v>
      </c>
      <c r="AV621" s="58">
        <v>3596000</v>
      </c>
      <c r="AW621" s="59" t="b">
        <f t="shared" ref="AW621:AW684" si="133">AV621=AU621</f>
        <v>0</v>
      </c>
      <c r="AX621" s="1"/>
      <c r="AY621" s="1"/>
      <c r="AZ621" s="1"/>
      <c r="BA621" s="1"/>
      <c r="BB621" s="1"/>
      <c r="BC621" s="1"/>
    </row>
    <row r="622" spans="1:55" ht="27.6" customHeight="1" x14ac:dyDescent="0.25">
      <c r="A622" s="3">
        <v>617</v>
      </c>
      <c r="B622" s="9" t="s">
        <v>16</v>
      </c>
      <c r="C622" s="9" t="s">
        <v>1302</v>
      </c>
      <c r="D622" s="9" t="s">
        <v>295</v>
      </c>
      <c r="E622" s="9" t="str">
        <f t="shared" si="129"/>
        <v>Nguyễn Bùi Thái Sơn</v>
      </c>
      <c r="F622" s="9" t="b">
        <f t="shared" si="130"/>
        <v>0</v>
      </c>
      <c r="G622" s="9" t="s">
        <v>1303</v>
      </c>
      <c r="H622" s="9" t="str">
        <f t="shared" si="131"/>
        <v>2014</v>
      </c>
      <c r="I622" s="9" t="s">
        <v>18</v>
      </c>
      <c r="J622" s="9" t="str">
        <f t="shared" si="132"/>
        <v>4CI1</v>
      </c>
      <c r="K622" s="48">
        <v>141</v>
      </c>
      <c r="L622" s="48">
        <v>41</v>
      </c>
      <c r="M622" s="9" t="s">
        <v>45</v>
      </c>
      <c r="N622" s="9"/>
      <c r="O622" s="9"/>
      <c r="P622" s="9"/>
      <c r="Q622" s="9" t="s">
        <v>394</v>
      </c>
      <c r="R622" s="9"/>
      <c r="S622" s="9" t="s">
        <v>1304</v>
      </c>
      <c r="T622" s="9" t="s">
        <v>1305</v>
      </c>
      <c r="U622" s="9" t="s">
        <v>1306</v>
      </c>
      <c r="V622" s="30" t="s">
        <v>4104</v>
      </c>
      <c r="W622" s="9">
        <v>1</v>
      </c>
      <c r="X622" s="48">
        <f>INDEX(table1,MATCH($K622,'Tham chiếu'!$A$3:$A$13,1),MATCH(DS!$L622,'Tham chiếu'!$B$2:$M$2,1))</f>
        <v>62</v>
      </c>
      <c r="Y622" s="9">
        <v>1</v>
      </c>
      <c r="Z622" s="48">
        <f>INDEX(table1,MATCH($K622,'Tham chiếu'!$A$3:$A$13,1),MATCH(DS!$L622,'Tham chiếu'!$B$2:$M$2,1))</f>
        <v>62</v>
      </c>
      <c r="AA622" s="9">
        <v>1</v>
      </c>
      <c r="AB622" s="50" t="str">
        <f>INDEX(table2,MATCH($K622,'Tham chiếu'!$A$17:$A$25,1),MATCH(DS!$L622,'Tham chiếu'!$B$16:$S$16,1))</f>
        <v>4C</v>
      </c>
      <c r="AC622" s="9"/>
      <c r="AD622" s="73" t="str">
        <f>INDEX(table4,MATCH($K622,'Tham chiếu'!$A$41:$A$49,1),MATCH(DS!$L622,'Tham chiếu'!$B$40:$T$40,1))</f>
        <v>4C</v>
      </c>
      <c r="AE622" s="9">
        <v>1</v>
      </c>
      <c r="AF622" s="74" t="str">
        <f>INDEX(table3,MATCH($K622,'Tham chiếu'!$A$29:$A$37,1),MATCH(DS!$L622,'Tham chiếu'!$B$28:$T$28,1))</f>
        <v>4C</v>
      </c>
      <c r="AG622" s="9">
        <v>2</v>
      </c>
      <c r="AH622" s="48">
        <f>INDEX(table5,MATCH($K622,'Tham chiếu'!$A$53:$A$61,1),MATCH(DS!$L622,'Tham chiếu'!$B$52:$T$52,1))</f>
        <v>5</v>
      </c>
      <c r="AI622" s="9">
        <v>1</v>
      </c>
      <c r="AJ622" s="48">
        <f>INDEX(table5,MATCH($K622,'Tham chiếu'!$A$53:$A$61,1),MATCH(DS!$L622,'Tham chiếu'!$B$52:$T$52,1))</f>
        <v>5</v>
      </c>
      <c r="AK622" s="9">
        <v>1</v>
      </c>
      <c r="AL622" s="48">
        <f>INDEX(table5,MATCH($K622,'Tham chiếu'!$A$53:$A$61,1),MATCH(DS!$L622,'Tham chiếu'!$B$52:$T$52,1))</f>
        <v>5</v>
      </c>
      <c r="AM622" s="9">
        <v>2</v>
      </c>
      <c r="AN622" s="50" t="str">
        <f>INDEX(table2,MATCH($K622,'Tham chiếu'!$A$17:$A$25,1),MATCH(DS!$L622,'Tham chiếu'!$B$16:$S$16,1))</f>
        <v>4C</v>
      </c>
      <c r="AO622" s="9">
        <v>1</v>
      </c>
      <c r="AP622" s="48" t="str">
        <f>INDEX(table3,MATCH($K622,'Tham chiếu'!$A$29:$A$37,1),MATCH(DS!$L622,'Tham chiếu'!$B$28:$T$28,1))</f>
        <v>4C</v>
      </c>
      <c r="AQ622" s="48"/>
      <c r="AR622" s="77">
        <f>INDEX(table7,MATCH($K622,'Tham chiếu'!$A$78:$A$87,1),MATCH(DS!$L622,'Tham chiếu'!$B$77:$T$77,1))</f>
        <v>4</v>
      </c>
      <c r="AS622" s="9"/>
      <c r="AT622" s="48"/>
      <c r="AU622" s="57">
        <f t="shared" si="124"/>
        <v>2067000</v>
      </c>
      <c r="AV622" s="58">
        <v>2352000</v>
      </c>
      <c r="AW622" s="59" t="b">
        <f t="shared" si="133"/>
        <v>0</v>
      </c>
      <c r="AX622" s="1"/>
      <c r="AY622" s="1"/>
      <c r="AZ622" s="1"/>
      <c r="BA622" s="1"/>
      <c r="BB622" s="1"/>
      <c r="BC622" s="1"/>
    </row>
    <row r="623" spans="1:55" ht="27.6" customHeight="1" x14ac:dyDescent="0.25">
      <c r="A623" s="3">
        <v>618</v>
      </c>
      <c r="B623" s="9" t="s">
        <v>16</v>
      </c>
      <c r="C623" s="9" t="s">
        <v>1794</v>
      </c>
      <c r="D623" s="9" t="s">
        <v>185</v>
      </c>
      <c r="E623" s="9" t="str">
        <f t="shared" si="129"/>
        <v>Bùi Linh Trang</v>
      </c>
      <c r="F623" s="9" t="b">
        <f t="shared" si="130"/>
        <v>0</v>
      </c>
      <c r="G623" s="9" t="s">
        <v>1795</v>
      </c>
      <c r="H623" s="9" t="str">
        <f t="shared" si="131"/>
        <v>2014</v>
      </c>
      <c r="I623" s="9" t="s">
        <v>44</v>
      </c>
      <c r="J623" s="9" t="str">
        <f t="shared" si="132"/>
        <v>4CI1</v>
      </c>
      <c r="K623" s="48">
        <v>135</v>
      </c>
      <c r="L623" s="48">
        <v>35</v>
      </c>
      <c r="M623" s="9" t="s">
        <v>45</v>
      </c>
      <c r="N623" s="9"/>
      <c r="O623" s="9"/>
      <c r="P623" s="9"/>
      <c r="Q623" s="9" t="s">
        <v>394</v>
      </c>
      <c r="R623" s="9"/>
      <c r="S623" s="9" t="s">
        <v>1796</v>
      </c>
      <c r="T623" s="9" t="s">
        <v>1797</v>
      </c>
      <c r="U623" s="9" t="s">
        <v>1798</v>
      </c>
      <c r="V623" s="30" t="s">
        <v>4105</v>
      </c>
      <c r="W623" s="9">
        <v>1</v>
      </c>
      <c r="X623" s="48">
        <f>INDEX(table1,MATCH($K623,'Tham chiếu'!$A$3:$A$13,1),MATCH(DS!$L623,'Tham chiếu'!$B$2:$M$2,1))</f>
        <v>60</v>
      </c>
      <c r="Y623" s="9">
        <v>1</v>
      </c>
      <c r="Z623" s="48">
        <f>INDEX(table1,MATCH($K623,'Tham chiếu'!$A$3:$A$13,1),MATCH(DS!$L623,'Tham chiếu'!$B$2:$M$2,1))</f>
        <v>60</v>
      </c>
      <c r="AA623" s="9"/>
      <c r="AB623" s="50"/>
      <c r="AC623" s="9">
        <v>1</v>
      </c>
      <c r="AD623" s="73" t="str">
        <f>INDEX(table4,MATCH($K623,'Tham chiếu'!$A$41:$A$49,1),MATCH(DS!$L623,'Tham chiếu'!$B$40:$T$40,1))</f>
        <v>4B</v>
      </c>
      <c r="AE623" s="9"/>
      <c r="AF623" s="74"/>
      <c r="AG623" s="9">
        <v>1</v>
      </c>
      <c r="AH623" s="48">
        <f>INDEX(table5,MATCH($K623,'Tham chiếu'!$A$53:$A$61,1),MATCH(DS!$L623,'Tham chiếu'!$B$52:$T$52,1))</f>
        <v>5</v>
      </c>
      <c r="AI623" s="9">
        <v>1</v>
      </c>
      <c r="AJ623" s="48">
        <f>INDEX(table5,MATCH($K623,'Tham chiếu'!$A$53:$A$61,1),MATCH(DS!$L623,'Tham chiếu'!$B$52:$T$52,1))</f>
        <v>5</v>
      </c>
      <c r="AK623" s="9"/>
      <c r="AL623" s="48"/>
      <c r="AM623" s="9"/>
      <c r="AN623" s="50"/>
      <c r="AO623" s="9"/>
      <c r="AP623" s="48"/>
      <c r="AQ623" s="48"/>
      <c r="AR623" s="77"/>
      <c r="AS623" s="9">
        <v>1</v>
      </c>
      <c r="AT623" s="48">
        <f>INDEX(table6,MATCH($K623,'Tham chiếu'!$A$65:$A$74,1),MATCH(DS!$L623,'Tham chiếu'!$B$64:$T$64,1))</f>
        <v>4</v>
      </c>
      <c r="AU623" s="57">
        <f t="shared" si="124"/>
        <v>1332000</v>
      </c>
      <c r="AV623" s="58">
        <v>1334000</v>
      </c>
      <c r="AW623" s="59" t="b">
        <f t="shared" si="133"/>
        <v>0</v>
      </c>
      <c r="AX623" s="1"/>
      <c r="AY623" s="1"/>
      <c r="AZ623" s="1"/>
      <c r="BA623" s="1"/>
      <c r="BB623" s="1"/>
      <c r="BC623" s="1"/>
    </row>
    <row r="624" spans="1:55" ht="27.6" customHeight="1" x14ac:dyDescent="0.25">
      <c r="A624" s="3">
        <v>619</v>
      </c>
      <c r="B624" s="9" t="s">
        <v>16</v>
      </c>
      <c r="C624" s="9" t="s">
        <v>1078</v>
      </c>
      <c r="D624" s="9" t="s">
        <v>219</v>
      </c>
      <c r="E624" s="9" t="str">
        <f t="shared" si="129"/>
        <v>Lê Gia Ngân An</v>
      </c>
      <c r="F624" s="9" t="b">
        <f t="shared" si="130"/>
        <v>0</v>
      </c>
      <c r="G624" s="9" t="s">
        <v>1079</v>
      </c>
      <c r="H624" s="9" t="str">
        <f t="shared" si="131"/>
        <v>2014</v>
      </c>
      <c r="I624" s="9" t="s">
        <v>44</v>
      </c>
      <c r="J624" s="9" t="str">
        <f t="shared" si="132"/>
        <v>4CI2</v>
      </c>
      <c r="K624" s="48">
        <v>132</v>
      </c>
      <c r="L624" s="48">
        <v>29</v>
      </c>
      <c r="M624" s="9" t="s">
        <v>45</v>
      </c>
      <c r="N624" s="9"/>
      <c r="O624" s="9"/>
      <c r="P624" s="9"/>
      <c r="Q624" s="9" t="s">
        <v>278</v>
      </c>
      <c r="R624" s="9"/>
      <c r="S624" s="9" t="s">
        <v>1080</v>
      </c>
      <c r="T624" s="9" t="s">
        <v>1081</v>
      </c>
      <c r="U624" s="9" t="s">
        <v>1082</v>
      </c>
      <c r="V624" s="30" t="s">
        <v>4106</v>
      </c>
      <c r="W624" s="9">
        <v>1</v>
      </c>
      <c r="X624" s="48">
        <f>INDEX(table1,MATCH($K624,'Tham chiếu'!$A$3:$A$13,1),MATCH(DS!$L624,'Tham chiếu'!$B$2:$M$2,1))</f>
        <v>55</v>
      </c>
      <c r="Y624" s="9">
        <v>1</v>
      </c>
      <c r="Z624" s="48">
        <f>INDEX(table1,MATCH($K624,'Tham chiếu'!$A$3:$A$13,1),MATCH(DS!$L624,'Tham chiếu'!$B$2:$M$2,1))</f>
        <v>55</v>
      </c>
      <c r="AA624" s="9"/>
      <c r="AB624" s="50"/>
      <c r="AC624" s="9">
        <v>2</v>
      </c>
      <c r="AD624" s="73" t="str">
        <f>INDEX(table4,MATCH($K624,'Tham chiếu'!$A$41:$A$49,1),MATCH(DS!$L624,'Tham chiếu'!$B$40:$T$40,1))</f>
        <v>3A</v>
      </c>
      <c r="AE624" s="9"/>
      <c r="AF624" s="74"/>
      <c r="AG624" s="9"/>
      <c r="AH624" s="48"/>
      <c r="AI624" s="9">
        <v>1</v>
      </c>
      <c r="AJ624" s="48">
        <f>INDEX(table5,MATCH($K624,'Tham chiếu'!$A$53:$A$61,1),MATCH(DS!$L624,'Tham chiếu'!$B$52:$T$52,1))</f>
        <v>3</v>
      </c>
      <c r="AK624" s="9">
        <v>1</v>
      </c>
      <c r="AL624" s="48">
        <f>INDEX(table5,MATCH($K624,'Tham chiếu'!$A$53:$A$61,1),MATCH(DS!$L624,'Tham chiếu'!$B$52:$T$52,1))</f>
        <v>3</v>
      </c>
      <c r="AM624" s="9">
        <v>1</v>
      </c>
      <c r="AN624" s="50" t="str">
        <f>INDEX(table2,MATCH($K624,'Tham chiếu'!$A$17:$A$25,1),MATCH(DS!$L624,'Tham chiếu'!$B$16:$S$16,1))</f>
        <v>3A</v>
      </c>
      <c r="AO624" s="9"/>
      <c r="AP624" s="48"/>
      <c r="AQ624" s="48"/>
      <c r="AR624" s="77"/>
      <c r="AS624" s="9"/>
      <c r="AT624" s="48"/>
      <c r="AU624" s="57">
        <f t="shared" si="124"/>
        <v>1260000</v>
      </c>
      <c r="AV624" s="58">
        <v>1893000</v>
      </c>
      <c r="AW624" s="59" t="b">
        <f t="shared" si="133"/>
        <v>0</v>
      </c>
      <c r="AX624" s="1"/>
      <c r="AY624" s="1"/>
      <c r="AZ624" s="1"/>
      <c r="BA624" s="1"/>
      <c r="BB624" s="1"/>
      <c r="BC624" s="1"/>
    </row>
    <row r="625" spans="1:55" ht="24" customHeight="1" x14ac:dyDescent="0.25">
      <c r="A625" s="3">
        <v>620</v>
      </c>
      <c r="B625" s="9" t="s">
        <v>16</v>
      </c>
      <c r="C625" s="9" t="s">
        <v>1706</v>
      </c>
      <c r="D625" s="9" t="s">
        <v>108</v>
      </c>
      <c r="E625" s="9" t="str">
        <f t="shared" si="129"/>
        <v>Hà Ngọc Thái Châu</v>
      </c>
      <c r="F625" s="9" t="b">
        <f t="shared" si="130"/>
        <v>0</v>
      </c>
      <c r="G625" s="9" t="s">
        <v>1707</v>
      </c>
      <c r="H625" s="9" t="str">
        <f t="shared" si="131"/>
        <v>2014</v>
      </c>
      <c r="I625" s="9" t="s">
        <v>44</v>
      </c>
      <c r="J625" s="9" t="str">
        <f t="shared" si="132"/>
        <v>4CI2</v>
      </c>
      <c r="K625" s="48">
        <v>150</v>
      </c>
      <c r="L625" s="48">
        <v>35</v>
      </c>
      <c r="M625" s="9" t="s">
        <v>45</v>
      </c>
      <c r="N625" s="9"/>
      <c r="O625" s="9"/>
      <c r="P625" s="9"/>
      <c r="Q625" s="9" t="s">
        <v>278</v>
      </c>
      <c r="R625" s="9"/>
      <c r="S625" s="9" t="s">
        <v>1708</v>
      </c>
      <c r="T625" s="9" t="s">
        <v>1709</v>
      </c>
      <c r="U625" s="9" t="s">
        <v>1710</v>
      </c>
      <c r="V625" s="30" t="s">
        <v>4107</v>
      </c>
      <c r="W625" s="9"/>
      <c r="X625" s="48"/>
      <c r="Y625" s="9">
        <v>1</v>
      </c>
      <c r="Z625" s="48">
        <f>INDEX(table1,MATCH($K625,'Tham chiếu'!$A$3:$A$13,1),MATCH(DS!$L625,'Tham chiếu'!$B$2:$M$2,1))</f>
        <v>62</v>
      </c>
      <c r="AA625" s="9"/>
      <c r="AB625" s="50"/>
      <c r="AC625" s="9">
        <v>1</v>
      </c>
      <c r="AD625" s="73" t="str">
        <f>INDEX(table4,MATCH($K625,'Tham chiếu'!$A$41:$A$49,1),MATCH(DS!$L625,'Tham chiếu'!$B$40:$T$40,1))</f>
        <v>5A</v>
      </c>
      <c r="AE625" s="9"/>
      <c r="AF625" s="74"/>
      <c r="AG625" s="9"/>
      <c r="AH625" s="48"/>
      <c r="AI625" s="9">
        <v>1</v>
      </c>
      <c r="AJ625" s="48">
        <f>INDEX(table5,MATCH($K625,'Tham chiếu'!$A$53:$A$61,1),MATCH(DS!$L625,'Tham chiếu'!$B$52:$T$52,1))</f>
        <v>5</v>
      </c>
      <c r="AK625" s="9"/>
      <c r="AL625" s="48"/>
      <c r="AM625" s="9">
        <v>1</v>
      </c>
      <c r="AN625" s="50" t="str">
        <f>INDEX(table2,MATCH($K625,'Tham chiếu'!$A$17:$A$25,1),MATCH(DS!$L625,'Tham chiếu'!$B$16:$S$16,1))</f>
        <v>5A</v>
      </c>
      <c r="AO625" s="9"/>
      <c r="AP625" s="48"/>
      <c r="AQ625" s="48">
        <v>1</v>
      </c>
      <c r="AR625" s="77">
        <f>INDEX(table7,MATCH($K625,'Tham chiếu'!$A$78:$A$87,1),MATCH(DS!$L625,'Tham chiếu'!$B$77:$T$77,1))</f>
        <v>5</v>
      </c>
      <c r="AS625" s="9">
        <v>1</v>
      </c>
      <c r="AT625" s="48">
        <f>INDEX(table6,MATCH($K625,'Tham chiếu'!$A$65:$A$74,1),MATCH(DS!$L625,'Tham chiếu'!$B$64:$T$64,1))</f>
        <v>6</v>
      </c>
      <c r="AU625" s="57">
        <f t="shared" si="124"/>
        <v>1387000</v>
      </c>
      <c r="AV625" s="58">
        <v>1644000</v>
      </c>
      <c r="AW625" s="59" t="b">
        <f t="shared" si="133"/>
        <v>0</v>
      </c>
      <c r="AX625" s="1"/>
      <c r="AY625" s="1"/>
      <c r="AZ625" s="1"/>
      <c r="BA625" s="1"/>
      <c r="BB625" s="1"/>
      <c r="BC625" s="1"/>
    </row>
    <row r="626" spans="1:55" ht="27.6" customHeight="1" x14ac:dyDescent="0.25">
      <c r="A626" s="3">
        <v>621</v>
      </c>
      <c r="B626" s="9" t="s">
        <v>16</v>
      </c>
      <c r="C626" s="9" t="s">
        <v>3091</v>
      </c>
      <c r="D626" s="9" t="s">
        <v>539</v>
      </c>
      <c r="E626" s="9" t="str">
        <f t="shared" si="129"/>
        <v>Tạ Hương Giang</v>
      </c>
      <c r="F626" s="9" t="b">
        <f t="shared" si="130"/>
        <v>0</v>
      </c>
      <c r="G626" s="9" t="s">
        <v>3092</v>
      </c>
      <c r="H626" s="9" t="str">
        <f t="shared" si="131"/>
        <v>2014</v>
      </c>
      <c r="I626" s="9" t="s">
        <v>44</v>
      </c>
      <c r="J626" s="9" t="str">
        <f t="shared" si="132"/>
        <v>4CI2</v>
      </c>
      <c r="K626" s="9">
        <v>140</v>
      </c>
      <c r="L626" s="9">
        <v>30</v>
      </c>
      <c r="M626" s="9" t="s">
        <v>45</v>
      </c>
      <c r="N626" s="9"/>
      <c r="O626" s="9"/>
      <c r="P626" s="9"/>
      <c r="Q626" s="9" t="s">
        <v>278</v>
      </c>
      <c r="R626" s="9"/>
      <c r="S626" s="9" t="s">
        <v>3093</v>
      </c>
      <c r="T626" s="9" t="s">
        <v>3094</v>
      </c>
      <c r="U626" s="9" t="s">
        <v>3095</v>
      </c>
      <c r="V626" s="30" t="s">
        <v>4108</v>
      </c>
      <c r="W626" s="48">
        <v>1</v>
      </c>
      <c r="X626" s="48">
        <f>INDEX(table1,MATCH($K626,'Tham chiếu'!$A$3:$A$13,1),MATCH(DS!$L626,'Tham chiếu'!$B$2:$M$2,1))</f>
        <v>60</v>
      </c>
      <c r="Y626" s="49"/>
      <c r="Z626" s="48"/>
      <c r="AA626" s="50"/>
      <c r="AB626" s="50"/>
      <c r="AC626" s="53"/>
      <c r="AD626" s="73"/>
      <c r="AE626" s="54"/>
      <c r="AF626" s="74"/>
      <c r="AG626" s="48"/>
      <c r="AH626" s="48"/>
      <c r="AI626" s="49">
        <v>2</v>
      </c>
      <c r="AJ626" s="48">
        <f>INDEX(table5,MATCH($K626,'Tham chiếu'!$A$53:$A$61,1),MATCH(DS!$L626,'Tham chiếu'!$B$52:$T$52,1))</f>
        <v>4</v>
      </c>
      <c r="AK626" s="53">
        <v>1</v>
      </c>
      <c r="AL626" s="48">
        <f>INDEX(table5,MATCH($K626,'Tham chiếu'!$A$53:$A$61,1),MATCH(DS!$L626,'Tham chiếu'!$B$52:$T$52,1))</f>
        <v>4</v>
      </c>
      <c r="AM626" s="50"/>
      <c r="AN626" s="50"/>
      <c r="AO626" s="54">
        <v>1</v>
      </c>
      <c r="AP626" s="48" t="str">
        <f>INDEX(table3,MATCH($K626,'Tham chiếu'!$A$29:$A$37,1),MATCH(DS!$L626,'Tham chiếu'!$B$28:$T$28,1))</f>
        <v>4A</v>
      </c>
      <c r="AQ626" s="48">
        <v>1</v>
      </c>
      <c r="AR626" s="77">
        <f>INDEX(table7,MATCH($K626,'Tham chiếu'!$A$78:$A$87,1),MATCH(DS!$L626,'Tham chiếu'!$B$77:$T$77,1))</f>
        <v>3</v>
      </c>
      <c r="AS626" s="49"/>
      <c r="AT626" s="48"/>
      <c r="AU626" s="57">
        <f t="shared" si="124"/>
        <v>1108000</v>
      </c>
      <c r="AV626" s="58">
        <v>659000</v>
      </c>
      <c r="AW626" s="59" t="b">
        <f t="shared" si="133"/>
        <v>0</v>
      </c>
      <c r="AX626" s="1"/>
      <c r="AY626" s="1"/>
      <c r="AZ626" s="1"/>
      <c r="BA626" s="1"/>
      <c r="BB626" s="1"/>
      <c r="BC626" s="1"/>
    </row>
    <row r="627" spans="1:55" ht="27.6" customHeight="1" x14ac:dyDescent="0.25">
      <c r="A627" s="3">
        <v>622</v>
      </c>
      <c r="B627" s="9" t="s">
        <v>16</v>
      </c>
      <c r="C627" s="9" t="s">
        <v>3096</v>
      </c>
      <c r="D627" s="9" t="s">
        <v>962</v>
      </c>
      <c r="E627" s="9" t="str">
        <f t="shared" si="129"/>
        <v>Chu Tuan Khanh</v>
      </c>
      <c r="F627" s="9" t="b">
        <f t="shared" si="130"/>
        <v>0</v>
      </c>
      <c r="G627" s="9" t="s">
        <v>3097</v>
      </c>
      <c r="H627" s="9" t="str">
        <f t="shared" si="131"/>
        <v>2014</v>
      </c>
      <c r="I627" s="9" t="s">
        <v>18</v>
      </c>
      <c r="J627" s="9" t="str">
        <f t="shared" si="132"/>
        <v>4CI2</v>
      </c>
      <c r="K627" s="9">
        <v>138</v>
      </c>
      <c r="L627" s="9">
        <v>38</v>
      </c>
      <c r="M627" s="9" t="s">
        <v>45</v>
      </c>
      <c r="N627" s="9"/>
      <c r="O627" s="9"/>
      <c r="P627" s="9"/>
      <c r="Q627" s="9" t="s">
        <v>278</v>
      </c>
      <c r="R627" s="9"/>
      <c r="S627" s="9" t="s">
        <v>3043</v>
      </c>
      <c r="T627" s="9" t="s">
        <v>3098</v>
      </c>
      <c r="U627" s="9" t="s">
        <v>3099</v>
      </c>
      <c r="V627" s="30" t="s">
        <v>3830</v>
      </c>
      <c r="W627" s="48">
        <v>1</v>
      </c>
      <c r="X627" s="48">
        <f>INDEX(table1,MATCH($K627,'Tham chiếu'!$A$3:$A$13,1),MATCH(DS!$L627,'Tham chiếu'!$B$2:$M$2,1))</f>
        <v>60</v>
      </c>
      <c r="Y627" s="49">
        <v>1</v>
      </c>
      <c r="Z627" s="48">
        <f>INDEX(table1,MATCH($K627,'Tham chiếu'!$A$3:$A$13,1),MATCH(DS!$L627,'Tham chiếu'!$B$2:$M$2,1))</f>
        <v>60</v>
      </c>
      <c r="AA627" s="50">
        <v>1</v>
      </c>
      <c r="AB627" s="50" t="str">
        <f>INDEX(table2,MATCH($K627,'Tham chiếu'!$A$17:$A$25,1),MATCH(DS!$L627,'Tham chiếu'!$B$16:$S$16,1))</f>
        <v>4C</v>
      </c>
      <c r="AC627" s="53"/>
      <c r="AD627" s="73" t="str">
        <f>INDEX(table4,MATCH($K627,'Tham chiếu'!$A$41:$A$49,1),MATCH(DS!$L627,'Tham chiếu'!$B$40:$T$40,1))</f>
        <v>4B</v>
      </c>
      <c r="AE627" s="54">
        <v>1</v>
      </c>
      <c r="AF627" s="74" t="str">
        <f>INDEX(table3,MATCH($K627,'Tham chiếu'!$A$29:$A$37,1),MATCH(DS!$L627,'Tham chiếu'!$B$28:$T$28,1))</f>
        <v>4B</v>
      </c>
      <c r="AG627" s="48">
        <v>1</v>
      </c>
      <c r="AH627" s="48">
        <f>INDEX(table5,MATCH($K627,'Tham chiếu'!$A$53:$A$61,1),MATCH(DS!$L627,'Tham chiếu'!$B$52:$T$52,1))</f>
        <v>5</v>
      </c>
      <c r="AI627" s="49">
        <v>2</v>
      </c>
      <c r="AJ627" s="48">
        <f>INDEX(table5,MATCH($K627,'Tham chiếu'!$A$53:$A$61,1),MATCH(DS!$L627,'Tham chiếu'!$B$52:$T$52,1))</f>
        <v>5</v>
      </c>
      <c r="AK627" s="53">
        <v>1</v>
      </c>
      <c r="AL627" s="48">
        <f>INDEX(table5,MATCH($K627,'Tham chiếu'!$A$53:$A$61,1),MATCH(DS!$L627,'Tham chiếu'!$B$52:$T$52,1))</f>
        <v>5</v>
      </c>
      <c r="AM627" s="50">
        <v>1</v>
      </c>
      <c r="AN627" s="50" t="str">
        <f>INDEX(table2,MATCH($K627,'Tham chiếu'!$A$17:$A$25,1),MATCH(DS!$L627,'Tham chiếu'!$B$16:$S$16,1))</f>
        <v>4C</v>
      </c>
      <c r="AO627" s="54">
        <v>1</v>
      </c>
      <c r="AP627" s="48" t="str">
        <f>INDEX(table3,MATCH($K627,'Tham chiếu'!$A$29:$A$37,1),MATCH(DS!$L627,'Tham chiếu'!$B$28:$T$28,1))</f>
        <v>4B</v>
      </c>
      <c r="AQ627" s="48">
        <v>1</v>
      </c>
      <c r="AR627" s="77">
        <f>INDEX(table7,MATCH($K627,'Tham chiếu'!$A$78:$A$87,1),MATCH(DS!$L627,'Tham chiếu'!$B$77:$T$77,1))</f>
        <v>4</v>
      </c>
      <c r="AS627" s="49"/>
      <c r="AT627" s="48"/>
      <c r="AU627" s="57">
        <f t="shared" si="124"/>
        <v>2166000</v>
      </c>
      <c r="AV627" s="58">
        <v>675000</v>
      </c>
      <c r="AW627" s="59" t="b">
        <f t="shared" si="133"/>
        <v>0</v>
      </c>
      <c r="AX627" s="1"/>
      <c r="AY627" s="1"/>
      <c r="AZ627" s="1"/>
      <c r="BA627" s="1"/>
      <c r="BB627" s="1"/>
      <c r="BC627" s="1"/>
    </row>
    <row r="628" spans="1:55" ht="27.6" customHeight="1" x14ac:dyDescent="0.25">
      <c r="A628" s="3">
        <v>623</v>
      </c>
      <c r="B628" s="9" t="s">
        <v>16</v>
      </c>
      <c r="C628" s="9" t="s">
        <v>3100</v>
      </c>
      <c r="D628" s="9" t="s">
        <v>337</v>
      </c>
      <c r="E628" s="9" t="str">
        <f t="shared" si="129"/>
        <v>Hoàng Tuệ Linh</v>
      </c>
      <c r="F628" s="9" t="b">
        <f t="shared" si="130"/>
        <v>0</v>
      </c>
      <c r="G628" s="9" t="s">
        <v>3101</v>
      </c>
      <c r="H628" s="9" t="str">
        <f t="shared" si="131"/>
        <v>2014</v>
      </c>
      <c r="I628" s="9" t="s">
        <v>44</v>
      </c>
      <c r="J628" s="9" t="str">
        <f t="shared" si="132"/>
        <v>4CI2</v>
      </c>
      <c r="K628" s="9">
        <v>135</v>
      </c>
      <c r="L628" s="9">
        <v>35</v>
      </c>
      <c r="M628" s="9" t="s">
        <v>45</v>
      </c>
      <c r="N628" s="9"/>
      <c r="O628" s="9"/>
      <c r="P628" s="9"/>
      <c r="Q628" s="9" t="s">
        <v>278</v>
      </c>
      <c r="R628" s="9"/>
      <c r="S628" s="9" t="s">
        <v>3102</v>
      </c>
      <c r="T628" s="9" t="s">
        <v>3103</v>
      </c>
      <c r="U628" s="9" t="s">
        <v>3104</v>
      </c>
      <c r="V628" s="30" t="s">
        <v>3849</v>
      </c>
      <c r="W628" s="48">
        <v>1</v>
      </c>
      <c r="X628" s="48">
        <f>INDEX(table1,MATCH($K628,'Tham chiếu'!$A$3:$A$13,1),MATCH(DS!$L628,'Tham chiếu'!$B$2:$M$2,1))</f>
        <v>60</v>
      </c>
      <c r="Y628" s="49">
        <v>1</v>
      </c>
      <c r="Z628" s="48">
        <f>INDEX(table1,MATCH($K628,'Tham chiếu'!$A$3:$A$13,1),MATCH(DS!$L628,'Tham chiếu'!$B$2:$M$2,1))</f>
        <v>60</v>
      </c>
      <c r="AA628" s="50"/>
      <c r="AB628" s="50"/>
      <c r="AC628" s="53">
        <v>2</v>
      </c>
      <c r="AD628" s="73" t="str">
        <f>INDEX(table4,MATCH($K628,'Tham chiếu'!$A$41:$A$49,1),MATCH(DS!$L628,'Tham chiếu'!$B$40:$T$40,1))</f>
        <v>4B</v>
      </c>
      <c r="AE628" s="54"/>
      <c r="AF628" s="74"/>
      <c r="AG628" s="48">
        <v>1</v>
      </c>
      <c r="AH628" s="48">
        <f>INDEX(table5,MATCH($K628,'Tham chiếu'!$A$53:$A$61,1),MATCH(DS!$L628,'Tham chiếu'!$B$52:$T$52,1))</f>
        <v>5</v>
      </c>
      <c r="AI628" s="49">
        <v>1</v>
      </c>
      <c r="AJ628" s="48">
        <f>INDEX(table5,MATCH($K628,'Tham chiếu'!$A$53:$A$61,1),MATCH(DS!$L628,'Tham chiếu'!$B$52:$T$52,1))</f>
        <v>5</v>
      </c>
      <c r="AK628" s="53">
        <v>1</v>
      </c>
      <c r="AL628" s="48">
        <f>INDEX(table5,MATCH($K628,'Tham chiếu'!$A$53:$A$61,1),MATCH(DS!$L628,'Tham chiếu'!$B$52:$T$52,1))</f>
        <v>5</v>
      </c>
      <c r="AM628" s="50">
        <v>1</v>
      </c>
      <c r="AN628" s="50" t="str">
        <f>INDEX(table2,MATCH($K628,'Tham chiếu'!$A$17:$A$25,1),MATCH(DS!$L628,'Tham chiếu'!$B$16:$S$16,1))</f>
        <v>4B</v>
      </c>
      <c r="AO628" s="54"/>
      <c r="AP628" s="48"/>
      <c r="AQ628" s="48">
        <v>1</v>
      </c>
      <c r="AR628" s="77">
        <f>INDEX(table7,MATCH($K628,'Tham chiếu'!$A$78:$A$87,1),MATCH(DS!$L628,'Tham chiếu'!$B$77:$T$77,1))</f>
        <v>3</v>
      </c>
      <c r="AS628" s="49"/>
      <c r="AT628" s="48"/>
      <c r="AU628" s="57">
        <f t="shared" si="124"/>
        <v>1735000</v>
      </c>
      <c r="AV628" s="58">
        <v>1080000</v>
      </c>
      <c r="AW628" s="59" t="b">
        <f t="shared" si="133"/>
        <v>0</v>
      </c>
      <c r="AX628" s="1"/>
      <c r="AY628" s="1"/>
      <c r="AZ628" s="1"/>
      <c r="BA628" s="1"/>
      <c r="BB628" s="1"/>
      <c r="BC628" s="1"/>
    </row>
    <row r="629" spans="1:55" ht="27.6" customHeight="1" x14ac:dyDescent="0.25">
      <c r="A629" s="3">
        <v>624</v>
      </c>
      <c r="B629" s="9" t="s">
        <v>16</v>
      </c>
      <c r="C629" s="9" t="s">
        <v>1419</v>
      </c>
      <c r="D629" s="9" t="s">
        <v>337</v>
      </c>
      <c r="E629" s="9" t="str">
        <f t="shared" si="129"/>
        <v>Nguyễn Trần Trang Linh</v>
      </c>
      <c r="F629" s="9" t="b">
        <f t="shared" si="130"/>
        <v>0</v>
      </c>
      <c r="G629" s="9" t="s">
        <v>1420</v>
      </c>
      <c r="H629" s="9" t="str">
        <f t="shared" si="131"/>
        <v>2014</v>
      </c>
      <c r="I629" s="9" t="s">
        <v>44</v>
      </c>
      <c r="J629" s="9" t="str">
        <f t="shared" si="132"/>
        <v>4CI2</v>
      </c>
      <c r="K629" s="48">
        <v>137</v>
      </c>
      <c r="L629" s="48">
        <v>25</v>
      </c>
      <c r="M629" s="9" t="s">
        <v>45</v>
      </c>
      <c r="N629" s="9"/>
      <c r="O629" s="9"/>
      <c r="P629" s="9"/>
      <c r="Q629" s="9" t="s">
        <v>278</v>
      </c>
      <c r="R629" s="9"/>
      <c r="S629" s="9" t="s">
        <v>1421</v>
      </c>
      <c r="T629" s="9" t="s">
        <v>1422</v>
      </c>
      <c r="U629" s="9" t="s">
        <v>1423</v>
      </c>
      <c r="V629" s="30" t="s">
        <v>4109</v>
      </c>
      <c r="W629" s="9">
        <v>1</v>
      </c>
      <c r="X629" s="48">
        <f>INDEX(table1,MATCH($K629,'Tham chiếu'!$A$3:$A$13,1),MATCH(DS!$L629,'Tham chiếu'!$B$2:$M$2,1))</f>
        <v>58</v>
      </c>
      <c r="Y629" s="9">
        <v>1</v>
      </c>
      <c r="Z629" s="48">
        <f>INDEX(table1,MATCH($K629,'Tham chiếu'!$A$3:$A$13,1),MATCH(DS!$L629,'Tham chiếu'!$B$2:$M$2,1))</f>
        <v>58</v>
      </c>
      <c r="AA629" s="9"/>
      <c r="AB629" s="50"/>
      <c r="AC629" s="9">
        <v>1</v>
      </c>
      <c r="AD629" s="73" t="str">
        <f>INDEX(table4,MATCH($K629,'Tham chiếu'!$A$41:$A$49,1),MATCH(DS!$L629,'Tham chiếu'!$B$40:$T$40,1))</f>
        <v>3A</v>
      </c>
      <c r="AE629" s="9"/>
      <c r="AF629" s="74"/>
      <c r="AG629" s="9"/>
      <c r="AH629" s="48"/>
      <c r="AI629" s="9">
        <v>1</v>
      </c>
      <c r="AJ629" s="48">
        <f>INDEX(table5,MATCH($K629,'Tham chiếu'!$A$53:$A$61,1),MATCH(DS!$L629,'Tham chiếu'!$B$52:$T$52,1))</f>
        <v>3</v>
      </c>
      <c r="AK629" s="9">
        <v>1</v>
      </c>
      <c r="AL629" s="48">
        <f>INDEX(table5,MATCH($K629,'Tham chiếu'!$A$53:$A$61,1),MATCH(DS!$L629,'Tham chiếu'!$B$52:$T$52,1))</f>
        <v>3</v>
      </c>
      <c r="AM629" s="9">
        <v>1</v>
      </c>
      <c r="AN629" s="50" t="str">
        <f>INDEX(table2,MATCH($K629,'Tham chiếu'!$A$17:$A$25,1),MATCH(DS!$L629,'Tham chiếu'!$B$16:$S$16,1))</f>
        <v>2C</v>
      </c>
      <c r="AO629" s="9"/>
      <c r="AP629" s="48"/>
      <c r="AQ629" s="48">
        <v>1</v>
      </c>
      <c r="AR629" s="77">
        <f>INDEX(table7,MATCH($K629,'Tham chiếu'!$A$78:$A$87,1),MATCH(DS!$L629,'Tham chiếu'!$B$77:$T$77,1))</f>
        <v>3</v>
      </c>
      <c r="AS629" s="9"/>
      <c r="AT629" s="48"/>
      <c r="AU629" s="57">
        <f t="shared" si="124"/>
        <v>1357000</v>
      </c>
      <c r="AV629" s="58">
        <v>863000</v>
      </c>
      <c r="AW629" s="59" t="b">
        <f t="shared" si="133"/>
        <v>0</v>
      </c>
      <c r="AX629" s="1"/>
      <c r="AY629" s="1"/>
      <c r="AZ629" s="1"/>
      <c r="BA629" s="1"/>
      <c r="BB629" s="1"/>
      <c r="BC629" s="1"/>
    </row>
    <row r="630" spans="1:55" ht="27.6" customHeight="1" x14ac:dyDescent="0.25">
      <c r="A630" s="3">
        <v>625</v>
      </c>
      <c r="B630" s="9" t="s">
        <v>16</v>
      </c>
      <c r="C630" s="9" t="s">
        <v>658</v>
      </c>
      <c r="D630" s="9" t="s">
        <v>34</v>
      </c>
      <c r="E630" s="9" t="str">
        <f t="shared" si="129"/>
        <v>Trịnh Bảo Minh</v>
      </c>
      <c r="F630" s="9" t="b">
        <f t="shared" si="130"/>
        <v>0</v>
      </c>
      <c r="G630" s="9" t="s">
        <v>659</v>
      </c>
      <c r="H630" s="9" t="str">
        <f t="shared" si="131"/>
        <v>2014</v>
      </c>
      <c r="I630" s="9" t="s">
        <v>18</v>
      </c>
      <c r="J630" s="9" t="str">
        <f t="shared" si="132"/>
        <v>4CI2</v>
      </c>
      <c r="K630" s="48">
        <v>125</v>
      </c>
      <c r="L630" s="48">
        <v>26</v>
      </c>
      <c r="M630" s="9" t="s">
        <v>45</v>
      </c>
      <c r="N630" s="9"/>
      <c r="O630" s="9"/>
      <c r="P630" s="9"/>
      <c r="Q630" s="9" t="s">
        <v>278</v>
      </c>
      <c r="R630" s="9"/>
      <c r="S630" s="9" t="s">
        <v>660</v>
      </c>
      <c r="T630" s="9" t="s">
        <v>661</v>
      </c>
      <c r="U630" s="9" t="s">
        <v>662</v>
      </c>
      <c r="V630" s="30" t="s">
        <v>4110</v>
      </c>
      <c r="W630" s="9"/>
      <c r="X630" s="48"/>
      <c r="Y630" s="9">
        <v>2</v>
      </c>
      <c r="Z630" s="48">
        <f>INDEX(table1,MATCH($K630,'Tham chiếu'!$A$3:$A$13,1),MATCH(DS!$L630,'Tham chiếu'!$B$2:$M$2,1))</f>
        <v>55</v>
      </c>
      <c r="AA630" s="9"/>
      <c r="AB630" s="50"/>
      <c r="AC630" s="9"/>
      <c r="AD630" s="73"/>
      <c r="AE630" s="9">
        <v>1</v>
      </c>
      <c r="AF630" s="74" t="str">
        <f>INDEX(table3,MATCH($K630,'Tham chiếu'!$A$29:$A$37,1),MATCH(DS!$L630,'Tham chiếu'!$B$28:$T$28,1))</f>
        <v>3A</v>
      </c>
      <c r="AG630" s="9"/>
      <c r="AH630" s="48"/>
      <c r="AI630" s="9"/>
      <c r="AJ630" s="48"/>
      <c r="AK630" s="9"/>
      <c r="AL630" s="48"/>
      <c r="AM630" s="9"/>
      <c r="AN630" s="50"/>
      <c r="AO630" s="9"/>
      <c r="AP630" s="48"/>
      <c r="AQ630" s="48"/>
      <c r="AR630" s="77"/>
      <c r="AS630" s="9"/>
      <c r="AT630" s="48"/>
      <c r="AU630" s="57">
        <f t="shared" si="124"/>
        <v>615000</v>
      </c>
      <c r="AV630" s="58">
        <v>1077000</v>
      </c>
      <c r="AW630" s="59" t="b">
        <f t="shared" si="133"/>
        <v>0</v>
      </c>
      <c r="AX630" s="1"/>
      <c r="AY630" s="1"/>
      <c r="AZ630" s="1"/>
      <c r="BA630" s="1"/>
      <c r="BB630" s="1"/>
      <c r="BC630" s="1"/>
    </row>
    <row r="631" spans="1:55" ht="27.6" customHeight="1" x14ac:dyDescent="0.25">
      <c r="A631" s="3">
        <v>626</v>
      </c>
      <c r="B631" s="9" t="s">
        <v>16</v>
      </c>
      <c r="C631" s="9" t="s">
        <v>275</v>
      </c>
      <c r="D631" s="9" t="s">
        <v>276</v>
      </c>
      <c r="E631" s="9" t="str">
        <f t="shared" si="129"/>
        <v>Nguyễn Mai Hạ My</v>
      </c>
      <c r="F631" s="9" t="b">
        <f t="shared" si="130"/>
        <v>0</v>
      </c>
      <c r="G631" s="9" t="s">
        <v>277</v>
      </c>
      <c r="H631" s="9" t="str">
        <f t="shared" si="131"/>
        <v>2014</v>
      </c>
      <c r="I631" s="9" t="s">
        <v>44</v>
      </c>
      <c r="J631" s="9" t="str">
        <f t="shared" si="132"/>
        <v>4CI2</v>
      </c>
      <c r="K631" s="48">
        <v>134</v>
      </c>
      <c r="L631" s="48">
        <v>29</v>
      </c>
      <c r="M631" s="9" t="s">
        <v>45</v>
      </c>
      <c r="N631" s="9"/>
      <c r="O631" s="9"/>
      <c r="P631" s="9"/>
      <c r="Q631" s="9" t="s">
        <v>278</v>
      </c>
      <c r="R631" s="9"/>
      <c r="S631" s="9" t="s">
        <v>279</v>
      </c>
      <c r="T631" s="9" t="s">
        <v>280</v>
      </c>
      <c r="U631" s="9" t="s">
        <v>281</v>
      </c>
      <c r="V631" s="30" t="s">
        <v>3742</v>
      </c>
      <c r="W631" s="9">
        <v>1</v>
      </c>
      <c r="X631" s="48">
        <f>INDEX(table1,MATCH($K631,'Tham chiếu'!$A$3:$A$13,1),MATCH(DS!$L631,'Tham chiếu'!$B$2:$M$2,1))</f>
        <v>55</v>
      </c>
      <c r="Y631" s="9">
        <v>1</v>
      </c>
      <c r="Z631" s="48">
        <f>INDEX(table1,MATCH($K631,'Tham chiếu'!$A$3:$A$13,1),MATCH(DS!$L631,'Tham chiếu'!$B$2:$M$2,1))</f>
        <v>55</v>
      </c>
      <c r="AA631" s="9"/>
      <c r="AB631" s="50"/>
      <c r="AC631" s="9">
        <v>2</v>
      </c>
      <c r="AD631" s="73" t="str">
        <f>INDEX(table4,MATCH($K631,'Tham chiếu'!$A$41:$A$49,1),MATCH(DS!$L631,'Tham chiếu'!$B$40:$T$40,1))</f>
        <v>3A</v>
      </c>
      <c r="AE631" s="9"/>
      <c r="AF631" s="74"/>
      <c r="AG631" s="9">
        <v>2</v>
      </c>
      <c r="AH631" s="48">
        <f>INDEX(table5,MATCH($K631,'Tham chiếu'!$A$53:$A$61,1),MATCH(DS!$L631,'Tham chiếu'!$B$52:$T$52,1))</f>
        <v>3</v>
      </c>
      <c r="AI631" s="9">
        <v>2</v>
      </c>
      <c r="AJ631" s="48">
        <f>INDEX(table5,MATCH($K631,'Tham chiếu'!$A$53:$A$61,1),MATCH(DS!$L631,'Tham chiếu'!$B$52:$T$52,1))</f>
        <v>3</v>
      </c>
      <c r="AK631" s="9">
        <v>1</v>
      </c>
      <c r="AL631" s="48">
        <f>INDEX(table5,MATCH($K631,'Tham chiếu'!$A$53:$A$61,1),MATCH(DS!$L631,'Tham chiếu'!$B$52:$T$52,1))</f>
        <v>3</v>
      </c>
      <c r="AM631" s="9">
        <v>1</v>
      </c>
      <c r="AN631" s="50" t="str">
        <f>INDEX(table2,MATCH($K631,'Tham chiếu'!$A$17:$A$25,1),MATCH(DS!$L631,'Tham chiếu'!$B$16:$S$16,1))</f>
        <v>3A</v>
      </c>
      <c r="AO631" s="9">
        <v>1</v>
      </c>
      <c r="AP631" s="48" t="str">
        <f>INDEX(table3,MATCH($K631,'Tham chiếu'!$A$29:$A$37,1),MATCH(DS!$L631,'Tham chiếu'!$B$28:$T$28,1))</f>
        <v>3A</v>
      </c>
      <c r="AQ631" s="48">
        <v>1</v>
      </c>
      <c r="AR631" s="77">
        <f>INDEX(table7,MATCH($K631,'Tham chiếu'!$A$78:$A$87,1),MATCH(DS!$L631,'Tham chiếu'!$B$77:$T$77,1))</f>
        <v>3</v>
      </c>
      <c r="AS631" s="9">
        <v>1</v>
      </c>
      <c r="AT631" s="48">
        <f>INDEX(table6,MATCH($K631,'Tham chiếu'!$A$65:$A$74,1),MATCH(DS!$L631,'Tham chiếu'!$B$64:$T$64,1))</f>
        <v>3</v>
      </c>
      <c r="AU631" s="57">
        <f t="shared" si="124"/>
        <v>2604000</v>
      </c>
      <c r="AV631" s="58">
        <v>1859000</v>
      </c>
      <c r="AW631" s="59" t="b">
        <f t="shared" si="133"/>
        <v>0</v>
      </c>
      <c r="AX631" s="1"/>
      <c r="AY631" s="1"/>
      <c r="AZ631" s="1"/>
      <c r="BA631" s="1"/>
      <c r="BB631" s="1"/>
      <c r="BC631" s="1"/>
    </row>
    <row r="632" spans="1:55" ht="27.6" customHeight="1" x14ac:dyDescent="0.25">
      <c r="A632" s="3">
        <v>627</v>
      </c>
      <c r="B632" s="9" t="s">
        <v>16</v>
      </c>
      <c r="C632" s="9" t="s">
        <v>3105</v>
      </c>
      <c r="D632" s="9" t="s">
        <v>1110</v>
      </c>
      <c r="E632" s="9" t="str">
        <f t="shared" si="129"/>
        <v>Vũ Đức Minh Quân</v>
      </c>
      <c r="F632" s="9" t="b">
        <f t="shared" si="130"/>
        <v>0</v>
      </c>
      <c r="G632" s="9" t="s">
        <v>2069</v>
      </c>
      <c r="H632" s="9" t="str">
        <f t="shared" si="131"/>
        <v>2014</v>
      </c>
      <c r="I632" s="9" t="s">
        <v>18</v>
      </c>
      <c r="J632" s="9" t="str">
        <f t="shared" si="132"/>
        <v>4CI2</v>
      </c>
      <c r="K632" s="9">
        <v>130</v>
      </c>
      <c r="L632" s="9">
        <v>28</v>
      </c>
      <c r="M632" s="9" t="s">
        <v>45</v>
      </c>
      <c r="N632" s="9"/>
      <c r="O632" s="9"/>
      <c r="P632" s="9"/>
      <c r="Q632" s="9" t="s">
        <v>278</v>
      </c>
      <c r="R632" s="9"/>
      <c r="S632" s="9" t="s">
        <v>3106</v>
      </c>
      <c r="T632" s="9" t="s">
        <v>3107</v>
      </c>
      <c r="U632" s="9" t="s">
        <v>3108</v>
      </c>
      <c r="V632" s="30" t="s">
        <v>4111</v>
      </c>
      <c r="W632" s="48">
        <v>2</v>
      </c>
      <c r="X632" s="48">
        <f>INDEX(table1,MATCH($K632,'Tham chiếu'!$A$3:$A$13,1),MATCH(DS!$L632,'Tham chiếu'!$B$2:$M$2,1))</f>
        <v>55</v>
      </c>
      <c r="Y632" s="49">
        <v>1</v>
      </c>
      <c r="Z632" s="48">
        <f>INDEX(table1,MATCH($K632,'Tham chiếu'!$A$3:$A$13,1),MATCH(DS!$L632,'Tham chiếu'!$B$2:$M$2,1))</f>
        <v>55</v>
      </c>
      <c r="AA632" s="50">
        <v>1</v>
      </c>
      <c r="AB632" s="50" t="str">
        <f>INDEX(table2,MATCH($K632,'Tham chiếu'!$A$17:$A$25,1),MATCH(DS!$L632,'Tham chiếu'!$B$16:$S$16,1))</f>
        <v>3A</v>
      </c>
      <c r="AC632" s="53"/>
      <c r="AD632" s="73" t="str">
        <f>INDEX(table4,MATCH($K632,'Tham chiếu'!$A$41:$A$49,1),MATCH(DS!$L632,'Tham chiếu'!$B$40:$T$40,1))</f>
        <v>3A</v>
      </c>
      <c r="AE632" s="54">
        <v>1</v>
      </c>
      <c r="AF632" s="74" t="str">
        <f>INDEX(table3,MATCH($K632,'Tham chiếu'!$A$29:$A$37,1),MATCH(DS!$L632,'Tham chiếu'!$B$28:$T$28,1))</f>
        <v>3A</v>
      </c>
      <c r="AG632" s="48"/>
      <c r="AH632" s="48">
        <f>INDEX(table5,MATCH($K632,'Tham chiếu'!$A$53:$A$61,1),MATCH(DS!$L632,'Tham chiếu'!$B$52:$T$52,1))</f>
        <v>3</v>
      </c>
      <c r="AI632" s="49">
        <v>1</v>
      </c>
      <c r="AJ632" s="48">
        <f>INDEX(table5,MATCH($K632,'Tham chiếu'!$A$53:$A$61,1),MATCH(DS!$L632,'Tham chiếu'!$B$52:$T$52,1))</f>
        <v>3</v>
      </c>
      <c r="AK632" s="53">
        <v>1</v>
      </c>
      <c r="AL632" s="48">
        <f>INDEX(table5,MATCH($K632,'Tham chiếu'!$A$53:$A$61,1),MATCH(DS!$L632,'Tham chiếu'!$B$52:$T$52,1))</f>
        <v>3</v>
      </c>
      <c r="AM632" s="50">
        <v>1</v>
      </c>
      <c r="AN632" s="50" t="str">
        <f>INDEX(table2,MATCH($K632,'Tham chiếu'!$A$17:$A$25,1),MATCH(DS!$L632,'Tham chiếu'!$B$16:$S$16,1))</f>
        <v>3A</v>
      </c>
      <c r="AO632" s="54">
        <v>1</v>
      </c>
      <c r="AP632" s="48" t="str">
        <f>INDEX(table3,MATCH($K632,'Tham chiếu'!$A$29:$A$37,1),MATCH(DS!$L632,'Tham chiếu'!$B$28:$T$28,1))</f>
        <v>3A</v>
      </c>
      <c r="AQ632" s="48">
        <v>1</v>
      </c>
      <c r="AR632" s="77">
        <f>INDEX(table7,MATCH($K632,'Tham chiếu'!$A$78:$A$87,1),MATCH(DS!$L632,'Tham chiếu'!$B$77:$T$77,1))</f>
        <v>3</v>
      </c>
      <c r="AS632" s="49"/>
      <c r="AT632" s="48"/>
      <c r="AU632" s="57">
        <f t="shared" si="124"/>
        <v>1987000</v>
      </c>
      <c r="AV632" s="58">
        <v>1596000</v>
      </c>
      <c r="AW632" s="59" t="b">
        <f t="shared" si="133"/>
        <v>0</v>
      </c>
      <c r="AX632" s="1"/>
      <c r="AY632" s="1"/>
      <c r="AZ632" s="1"/>
      <c r="BA632" s="1"/>
      <c r="BB632" s="1"/>
      <c r="BC632" s="1"/>
    </row>
    <row r="633" spans="1:55" ht="27.6" customHeight="1" x14ac:dyDescent="0.25">
      <c r="A633" s="3">
        <v>628</v>
      </c>
      <c r="B633" s="9" t="s">
        <v>16</v>
      </c>
      <c r="C633" s="69" t="s">
        <v>795</v>
      </c>
      <c r="D633" s="69" t="s">
        <v>295</v>
      </c>
      <c r="E633" s="9" t="str">
        <f t="shared" si="129"/>
        <v>Phạm Minh Sơn</v>
      </c>
      <c r="F633" s="9" t="b">
        <f t="shared" si="130"/>
        <v>0</v>
      </c>
      <c r="G633" s="9" t="s">
        <v>3109</v>
      </c>
      <c r="H633" s="9" t="str">
        <f t="shared" si="131"/>
        <v>2014</v>
      </c>
      <c r="I633" s="9" t="s">
        <v>18</v>
      </c>
      <c r="J633" s="9" t="str">
        <f t="shared" si="132"/>
        <v>4CI2</v>
      </c>
      <c r="K633" s="9">
        <v>140</v>
      </c>
      <c r="L633" s="9">
        <v>26.5</v>
      </c>
      <c r="M633" s="9" t="s">
        <v>45</v>
      </c>
      <c r="N633" s="9"/>
      <c r="O633" s="9"/>
      <c r="P633" s="9"/>
      <c r="Q633" s="9" t="s">
        <v>278</v>
      </c>
      <c r="R633" s="9"/>
      <c r="S633" s="9" t="s">
        <v>3110</v>
      </c>
      <c r="T633" s="9" t="s">
        <v>3111</v>
      </c>
      <c r="U633" s="9" t="s">
        <v>3112</v>
      </c>
      <c r="V633" s="30" t="s">
        <v>4112</v>
      </c>
      <c r="W633" s="48">
        <v>1</v>
      </c>
      <c r="X633" s="48">
        <f>INDEX(table1,MATCH($K633,'Tham chiếu'!$A$3:$A$13,1),MATCH(DS!$L633,'Tham chiếu'!$B$2:$M$2,1))</f>
        <v>60</v>
      </c>
      <c r="Y633" s="49">
        <v>1</v>
      </c>
      <c r="Z633" s="48">
        <f>INDEX(table1,MATCH($K633,'Tham chiếu'!$A$3:$A$13,1),MATCH(DS!$L633,'Tham chiếu'!$B$2:$M$2,1))</f>
        <v>60</v>
      </c>
      <c r="AA633" s="50">
        <v>1</v>
      </c>
      <c r="AB633" s="50">
        <f>INDEX(table2,MATCH($K633,'Tham chiếu'!$A$17:$A$25,1),MATCH(DS!$L633,'Tham chiếu'!$B$16:$S$16,1))</f>
        <v>4</v>
      </c>
      <c r="AC633" s="53"/>
      <c r="AD633" s="73">
        <f>INDEX(table4,MATCH($K633,'Tham chiếu'!$A$41:$A$49,1),MATCH(DS!$L633,'Tham chiếu'!$B$40:$T$40,1))</f>
        <v>4</v>
      </c>
      <c r="AE633" s="54"/>
      <c r="AF633" s="74"/>
      <c r="AG633" s="48"/>
      <c r="AH633" s="48">
        <f>INDEX(table5,MATCH($K633,'Tham chiếu'!$A$53:$A$61,1),MATCH(DS!$L633,'Tham chiếu'!$B$52:$T$52,1))</f>
        <v>4</v>
      </c>
      <c r="AI633" s="49"/>
      <c r="AJ633" s="48">
        <f>INDEX(table5,MATCH($K633,'Tham chiếu'!$A$53:$A$61,1),MATCH(DS!$L633,'Tham chiếu'!$B$52:$T$52,1))</f>
        <v>4</v>
      </c>
      <c r="AK633" s="53"/>
      <c r="AL633" s="48">
        <f>INDEX(table5,MATCH($K633,'Tham chiếu'!$A$53:$A$61,1),MATCH(DS!$L633,'Tham chiếu'!$B$52:$T$52,1))</f>
        <v>4</v>
      </c>
      <c r="AM633" s="50"/>
      <c r="AN633" s="50">
        <f>INDEX(table2,MATCH($K633,'Tham chiếu'!$A$17:$A$25,1),MATCH(DS!$L633,'Tham chiếu'!$B$16:$S$16,1))</f>
        <v>4</v>
      </c>
      <c r="AO633" s="54"/>
      <c r="AP633" s="48">
        <f>INDEX(table3,MATCH($K633,'Tham chiếu'!$A$29:$A$37,1),MATCH(DS!$L633,'Tham chiếu'!$B$28:$T$28,1))</f>
        <v>4</v>
      </c>
      <c r="AQ633" s="48">
        <v>1</v>
      </c>
      <c r="AR633" s="77">
        <f>INDEX(table7,MATCH($K633,'Tham chiếu'!$A$78:$A$87,1),MATCH(DS!$L633,'Tham chiếu'!$B$77:$T$77,1))</f>
        <v>3</v>
      </c>
      <c r="AS633" s="49"/>
      <c r="AT633" s="48"/>
      <c r="AU633" s="57">
        <f t="shared" si="124"/>
        <v>958000</v>
      </c>
      <c r="AV633" s="58">
        <v>1387000</v>
      </c>
      <c r="AW633" s="59" t="b">
        <f t="shared" si="133"/>
        <v>0</v>
      </c>
      <c r="AX633" s="1"/>
      <c r="AY633" s="1"/>
      <c r="AZ633" s="1"/>
      <c r="BA633" s="1"/>
      <c r="BB633" s="1"/>
      <c r="BC633" s="1"/>
    </row>
    <row r="634" spans="1:55" ht="27.6" customHeight="1" x14ac:dyDescent="0.25">
      <c r="A634" s="3">
        <v>629</v>
      </c>
      <c r="B634" s="9" t="s">
        <v>16</v>
      </c>
      <c r="C634" s="9" t="s">
        <v>571</v>
      </c>
      <c r="D634" s="9" t="s">
        <v>185</v>
      </c>
      <c r="E634" s="9" t="str">
        <f t="shared" si="129"/>
        <v>Phạm Minh Yến Trang Trang</v>
      </c>
      <c r="F634" s="9" t="b">
        <f t="shared" si="130"/>
        <v>0</v>
      </c>
      <c r="G634" s="9" t="s">
        <v>572</v>
      </c>
      <c r="H634" s="9" t="str">
        <f t="shared" si="131"/>
        <v>2014</v>
      </c>
      <c r="I634" s="9" t="s">
        <v>44</v>
      </c>
      <c r="J634" s="9" t="str">
        <f t="shared" si="132"/>
        <v>4CI2</v>
      </c>
      <c r="K634" s="48">
        <v>150</v>
      </c>
      <c r="L634" s="48">
        <v>36</v>
      </c>
      <c r="M634" s="9" t="s">
        <v>45</v>
      </c>
      <c r="N634" s="9"/>
      <c r="O634" s="9"/>
      <c r="P634" s="9"/>
      <c r="Q634" s="9" t="s">
        <v>278</v>
      </c>
      <c r="R634" s="9"/>
      <c r="S634" s="9" t="s">
        <v>573</v>
      </c>
      <c r="T634" s="9" t="s">
        <v>574</v>
      </c>
      <c r="U634" s="9" t="s">
        <v>575</v>
      </c>
      <c r="V634" s="30" t="s">
        <v>4113</v>
      </c>
      <c r="W634" s="9"/>
      <c r="X634" s="48"/>
      <c r="Y634" s="9">
        <v>1</v>
      </c>
      <c r="Z634" s="48">
        <f>INDEX(table1,MATCH($K634,'Tham chiếu'!$A$3:$A$13,1),MATCH(DS!$L634,'Tham chiếu'!$B$2:$M$2,1))</f>
        <v>62</v>
      </c>
      <c r="AA634" s="9"/>
      <c r="AB634" s="50"/>
      <c r="AC634" s="9"/>
      <c r="AD634" s="73"/>
      <c r="AE634" s="9"/>
      <c r="AF634" s="74"/>
      <c r="AG634" s="9">
        <v>1</v>
      </c>
      <c r="AH634" s="48">
        <f>INDEX(table5,MATCH($K634,'Tham chiếu'!$A$53:$A$61,1),MATCH(DS!$L634,'Tham chiếu'!$B$52:$T$52,1))</f>
        <v>5</v>
      </c>
      <c r="AI634" s="9">
        <v>1</v>
      </c>
      <c r="AJ634" s="48">
        <f>INDEX(table5,MATCH($K634,'Tham chiếu'!$A$53:$A$61,1),MATCH(DS!$L634,'Tham chiếu'!$B$52:$T$52,1))</f>
        <v>5</v>
      </c>
      <c r="AK634" s="9"/>
      <c r="AL634" s="48"/>
      <c r="AM634" s="9"/>
      <c r="AN634" s="50"/>
      <c r="AO634" s="9"/>
      <c r="AP634" s="48"/>
      <c r="AQ634" s="48">
        <v>1</v>
      </c>
      <c r="AR634" s="77">
        <f>INDEX(table7,MATCH($K634,'Tham chiếu'!$A$78:$A$87,1),MATCH(DS!$L634,'Tham chiếu'!$B$77:$T$77,1))</f>
        <v>5</v>
      </c>
      <c r="AS634" s="9"/>
      <c r="AT634" s="48"/>
      <c r="AU634" s="57">
        <f t="shared" si="124"/>
        <v>859000</v>
      </c>
      <c r="AV634" s="58">
        <v>1795000</v>
      </c>
      <c r="AW634" s="59" t="b">
        <f t="shared" si="133"/>
        <v>0</v>
      </c>
      <c r="AX634" s="1"/>
      <c r="AY634" s="1"/>
      <c r="AZ634" s="1"/>
      <c r="BA634" s="1"/>
      <c r="BB634" s="1"/>
      <c r="BC634" s="1"/>
    </row>
    <row r="635" spans="1:55" ht="27.6" customHeight="1" x14ac:dyDescent="0.25">
      <c r="A635" s="3">
        <v>630</v>
      </c>
      <c r="B635" s="9" t="s">
        <v>16</v>
      </c>
      <c r="C635" s="9" t="s">
        <v>3113</v>
      </c>
      <c r="D635" s="9" t="s">
        <v>1484</v>
      </c>
      <c r="E635" s="9" t="str">
        <f t="shared" si="129"/>
        <v>Phạm Tiến Trung</v>
      </c>
      <c r="F635" s="9" t="b">
        <f t="shared" si="130"/>
        <v>0</v>
      </c>
      <c r="G635" s="9" t="s">
        <v>1707</v>
      </c>
      <c r="H635" s="9" t="str">
        <f t="shared" si="131"/>
        <v>2014</v>
      </c>
      <c r="I635" s="9" t="s">
        <v>18</v>
      </c>
      <c r="J635" s="9" t="str">
        <f t="shared" si="132"/>
        <v>4CI2</v>
      </c>
      <c r="K635" s="9">
        <v>145</v>
      </c>
      <c r="L635" s="9">
        <v>41</v>
      </c>
      <c r="M635" s="9" t="s">
        <v>45</v>
      </c>
      <c r="N635" s="9"/>
      <c r="O635" s="9"/>
      <c r="P635" s="9"/>
      <c r="Q635" s="9" t="s">
        <v>278</v>
      </c>
      <c r="R635" s="9"/>
      <c r="S635" s="9" t="s">
        <v>3114</v>
      </c>
      <c r="T635" s="9" t="s">
        <v>3115</v>
      </c>
      <c r="U635" s="9" t="s">
        <v>3116</v>
      </c>
      <c r="V635" s="30" t="s">
        <v>4114</v>
      </c>
      <c r="W635" s="48">
        <v>2</v>
      </c>
      <c r="X635" s="48">
        <f>INDEX(table1,MATCH($K635,'Tham chiếu'!$A$3:$A$13,1),MATCH(DS!$L635,'Tham chiếu'!$B$2:$M$2,1))</f>
        <v>62</v>
      </c>
      <c r="Y635" s="49">
        <v>2</v>
      </c>
      <c r="Z635" s="48">
        <f>INDEX(table1,MATCH($K635,'Tham chiếu'!$A$3:$A$13,1),MATCH(DS!$L635,'Tham chiếu'!$B$2:$M$2,1))</f>
        <v>62</v>
      </c>
      <c r="AA635" s="50">
        <v>2</v>
      </c>
      <c r="AB635" s="50" t="str">
        <f>INDEX(table2,MATCH($K635,'Tham chiếu'!$A$17:$A$25,1),MATCH(DS!$L635,'Tham chiếu'!$B$16:$S$16,1))</f>
        <v>4C</v>
      </c>
      <c r="AC635" s="53"/>
      <c r="AD635" s="73" t="str">
        <f>INDEX(table4,MATCH($K635,'Tham chiếu'!$A$41:$A$49,1),MATCH(DS!$L635,'Tham chiếu'!$B$40:$T$40,1))</f>
        <v>4C</v>
      </c>
      <c r="AE635" s="54">
        <v>2</v>
      </c>
      <c r="AF635" s="74" t="str">
        <f>INDEX(table3,MATCH($K635,'Tham chiếu'!$A$29:$A$37,1),MATCH(DS!$L635,'Tham chiếu'!$B$28:$T$28,1))</f>
        <v>4C</v>
      </c>
      <c r="AG635" s="48">
        <v>1</v>
      </c>
      <c r="AH635" s="48">
        <f>INDEX(table5,MATCH($K635,'Tham chiếu'!$A$53:$A$61,1),MATCH(DS!$L635,'Tham chiếu'!$B$52:$T$52,1))</f>
        <v>5</v>
      </c>
      <c r="AI635" s="49">
        <v>1</v>
      </c>
      <c r="AJ635" s="48">
        <f>INDEX(table5,MATCH($K635,'Tham chiếu'!$A$53:$A$61,1),MATCH(DS!$L635,'Tham chiếu'!$B$52:$T$52,1))</f>
        <v>5</v>
      </c>
      <c r="AK635" s="53">
        <v>2</v>
      </c>
      <c r="AL635" s="48">
        <f>INDEX(table5,MATCH($K635,'Tham chiếu'!$A$53:$A$61,1),MATCH(DS!$L635,'Tham chiếu'!$B$52:$T$52,1))</f>
        <v>5</v>
      </c>
      <c r="AM635" s="50">
        <v>2</v>
      </c>
      <c r="AN635" s="50" t="str">
        <f>INDEX(table2,MATCH($K635,'Tham chiếu'!$A$17:$A$25,1),MATCH(DS!$L635,'Tham chiếu'!$B$16:$S$16,1))</f>
        <v>4C</v>
      </c>
      <c r="AO635" s="54">
        <v>2</v>
      </c>
      <c r="AP635" s="48" t="str">
        <f>INDEX(table3,MATCH($K635,'Tham chiếu'!$A$29:$A$37,1),MATCH(DS!$L635,'Tham chiếu'!$B$28:$T$28,1))</f>
        <v>4C</v>
      </c>
      <c r="AQ635" s="48">
        <v>1</v>
      </c>
      <c r="AR635" s="77">
        <f>INDEX(table7,MATCH($K635,'Tham chiếu'!$A$78:$A$87,1),MATCH(DS!$L635,'Tham chiếu'!$B$77:$T$77,1))</f>
        <v>5</v>
      </c>
      <c r="AS635" s="49">
        <v>1</v>
      </c>
      <c r="AT635" s="48">
        <f>INDEX(table6,MATCH($K635,'Tham chiếu'!$A$65:$A$74,1),MATCH(DS!$L635,'Tham chiếu'!$B$64:$T$64,1))</f>
        <v>5</v>
      </c>
      <c r="AU635" s="57">
        <f t="shared" si="124"/>
        <v>3675000</v>
      </c>
      <c r="AV635" s="58">
        <v>2125000</v>
      </c>
      <c r="AW635" s="59" t="b">
        <f t="shared" si="133"/>
        <v>0</v>
      </c>
      <c r="AX635" s="1"/>
      <c r="AY635" s="1"/>
      <c r="AZ635" s="1"/>
      <c r="BA635" s="1"/>
      <c r="BB635" s="1"/>
      <c r="BC635" s="1"/>
    </row>
    <row r="636" spans="1:55" ht="27.6" customHeight="1" x14ac:dyDescent="0.25">
      <c r="A636" s="3">
        <v>631</v>
      </c>
      <c r="B636" s="9" t="s">
        <v>16</v>
      </c>
      <c r="C636" s="9" t="s">
        <v>231</v>
      </c>
      <c r="D636" s="9" t="s">
        <v>219</v>
      </c>
      <c r="E636" s="9" t="str">
        <f t="shared" si="129"/>
        <v>Đào Minh An</v>
      </c>
      <c r="F636" s="9" t="b">
        <f t="shared" si="130"/>
        <v>0</v>
      </c>
      <c r="G636" s="9" t="s">
        <v>232</v>
      </c>
      <c r="H636" s="9" t="str">
        <f t="shared" si="131"/>
        <v>2014</v>
      </c>
      <c r="I636" s="9" t="s">
        <v>44</v>
      </c>
      <c r="J636" s="9" t="str">
        <f t="shared" si="132"/>
        <v>4CI3</v>
      </c>
      <c r="K636" s="48">
        <v>148</v>
      </c>
      <c r="L636" s="48">
        <v>43</v>
      </c>
      <c r="M636" s="9" t="s">
        <v>45</v>
      </c>
      <c r="N636" s="9"/>
      <c r="O636" s="9"/>
      <c r="P636" s="9"/>
      <c r="Q636" s="9" t="s">
        <v>106</v>
      </c>
      <c r="R636" s="9"/>
      <c r="S636" s="9" t="s">
        <v>233</v>
      </c>
      <c r="T636" s="9" t="s">
        <v>234</v>
      </c>
      <c r="U636" s="9" t="s">
        <v>235</v>
      </c>
      <c r="V636" s="30" t="s">
        <v>4115</v>
      </c>
      <c r="W636" s="9">
        <v>1</v>
      </c>
      <c r="X636" s="48">
        <f>INDEX(table1,MATCH($K636,'Tham chiếu'!$A$3:$A$13,1),MATCH(DS!$L636,'Tham chiếu'!$B$2:$M$2,1))</f>
        <v>62</v>
      </c>
      <c r="Y636" s="9">
        <v>1</v>
      </c>
      <c r="Z636" s="48">
        <f>INDEX(table1,MATCH($K636,'Tham chiếu'!$A$3:$A$13,1),MATCH(DS!$L636,'Tham chiếu'!$B$2:$M$2,1))</f>
        <v>62</v>
      </c>
      <c r="AA636" s="9"/>
      <c r="AB636" s="50"/>
      <c r="AC636" s="9"/>
      <c r="AD636" s="73"/>
      <c r="AE636" s="9">
        <v>2</v>
      </c>
      <c r="AF636" s="74" t="str">
        <f>INDEX(table3,MATCH($K636,'Tham chiếu'!$A$29:$A$37,1),MATCH(DS!$L636,'Tham chiếu'!$B$28:$T$28,1))</f>
        <v>5C</v>
      </c>
      <c r="AG636" s="9"/>
      <c r="AH636" s="48"/>
      <c r="AI636" s="9"/>
      <c r="AJ636" s="48"/>
      <c r="AK636" s="9"/>
      <c r="AL636" s="48"/>
      <c r="AM636" s="9"/>
      <c r="AN636" s="50"/>
      <c r="AO636" s="9"/>
      <c r="AP636" s="48"/>
      <c r="AQ636" s="48">
        <v>1</v>
      </c>
      <c r="AR636" s="77">
        <f>INDEX(table7,MATCH($K636,'Tham chiếu'!$A$78:$A$87,1),MATCH(DS!$L636,'Tham chiếu'!$B$77:$T$77,1))</f>
        <v>5</v>
      </c>
      <c r="AS636" s="9"/>
      <c r="AT636" s="48"/>
      <c r="AU636" s="57">
        <f t="shared" si="124"/>
        <v>1110000</v>
      </c>
      <c r="AV636" s="58">
        <v>1125000</v>
      </c>
      <c r="AW636" s="59" t="b">
        <f t="shared" si="133"/>
        <v>0</v>
      </c>
      <c r="AX636" s="1"/>
      <c r="AY636" s="1"/>
      <c r="AZ636" s="1"/>
      <c r="BA636" s="1"/>
      <c r="BB636" s="1"/>
      <c r="BC636" s="1"/>
    </row>
    <row r="637" spans="1:55" ht="27.6" customHeight="1" x14ac:dyDescent="0.25">
      <c r="A637" s="3">
        <v>632</v>
      </c>
      <c r="B637" s="9" t="s">
        <v>16</v>
      </c>
      <c r="C637" s="9" t="s">
        <v>1404</v>
      </c>
      <c r="D637" s="9" t="s">
        <v>166</v>
      </c>
      <c r="E637" s="9" t="str">
        <f t="shared" si="129"/>
        <v>Đỗ Đức Anh</v>
      </c>
      <c r="F637" s="9" t="b">
        <f t="shared" si="130"/>
        <v>0</v>
      </c>
      <c r="G637" s="9" t="s">
        <v>3117</v>
      </c>
      <c r="H637" s="9" t="str">
        <f t="shared" si="131"/>
        <v>2014</v>
      </c>
      <c r="I637" s="9" t="s">
        <v>18</v>
      </c>
      <c r="J637" s="9" t="str">
        <f t="shared" si="132"/>
        <v>4CI3</v>
      </c>
      <c r="K637" s="9">
        <v>140</v>
      </c>
      <c r="L637" s="9">
        <v>38</v>
      </c>
      <c r="M637" s="9" t="s">
        <v>45</v>
      </c>
      <c r="N637" s="9"/>
      <c r="O637" s="9"/>
      <c r="P637" s="9"/>
      <c r="Q637" s="9" t="s">
        <v>106</v>
      </c>
      <c r="R637" s="9"/>
      <c r="S637" s="9" t="s">
        <v>3082</v>
      </c>
      <c r="T637" s="9" t="s">
        <v>3118</v>
      </c>
      <c r="U637" s="9" t="s">
        <v>3119</v>
      </c>
      <c r="V637" s="30" t="s">
        <v>4116</v>
      </c>
      <c r="W637" s="48">
        <v>1</v>
      </c>
      <c r="X637" s="48" t="str">
        <f>INDEX(table1,MATCH($K637,'Tham chiếu'!$A$3:$A$13,1),MATCH(DS!$L637,'Tham chiếu'!$B$2:$M$2,1))</f>
        <v>60A</v>
      </c>
      <c r="Y637" s="49"/>
      <c r="Z637" s="48"/>
      <c r="AA637" s="50">
        <v>1</v>
      </c>
      <c r="AB637" s="50" t="str">
        <f>INDEX(table2,MATCH($K637,'Tham chiếu'!$A$17:$A$25,1),MATCH(DS!$L637,'Tham chiếu'!$B$16:$S$16,1))</f>
        <v>4C</v>
      </c>
      <c r="AC637" s="53"/>
      <c r="AD637" s="73" t="str">
        <f>INDEX(table4,MATCH($K637,'Tham chiếu'!$A$41:$A$49,1),MATCH(DS!$L637,'Tham chiếu'!$B$40:$T$40,1))</f>
        <v>4B</v>
      </c>
      <c r="AE637" s="54"/>
      <c r="AF637" s="74"/>
      <c r="AG637" s="48"/>
      <c r="AH637" s="48">
        <f>INDEX(table5,MATCH($K637,'Tham chiếu'!$A$53:$A$61,1),MATCH(DS!$L637,'Tham chiếu'!$B$52:$T$52,1))</f>
        <v>5</v>
      </c>
      <c r="AI637" s="49">
        <v>1</v>
      </c>
      <c r="AJ637" s="48">
        <f>INDEX(table5,MATCH($K637,'Tham chiếu'!$A$53:$A$61,1),MATCH(DS!$L637,'Tham chiếu'!$B$52:$T$52,1))</f>
        <v>5</v>
      </c>
      <c r="AK637" s="53">
        <v>1</v>
      </c>
      <c r="AL637" s="48">
        <f>INDEX(table5,MATCH($K637,'Tham chiếu'!$A$53:$A$61,1),MATCH(DS!$L637,'Tham chiếu'!$B$52:$T$52,1))</f>
        <v>5</v>
      </c>
      <c r="AM637" s="50"/>
      <c r="AN637" s="50" t="str">
        <f>INDEX(table2,MATCH($K637,'Tham chiếu'!$A$17:$A$25,1),MATCH(DS!$L637,'Tham chiếu'!$B$16:$S$16,1))</f>
        <v>4C</v>
      </c>
      <c r="AO637" s="54"/>
      <c r="AP637" s="48" t="str">
        <f>INDEX(table3,MATCH($K637,'Tham chiếu'!$A$29:$A$37,1),MATCH(DS!$L637,'Tham chiếu'!$B$28:$T$28,1))</f>
        <v>4B</v>
      </c>
      <c r="AQ637" s="48">
        <v>1</v>
      </c>
      <c r="AR637" s="77">
        <f>INDEX(table7,MATCH($K637,'Tham chiếu'!$A$78:$A$87,1),MATCH(DS!$L637,'Tham chiếu'!$B$77:$T$77,1))</f>
        <v>4</v>
      </c>
      <c r="AS637" s="49">
        <v>1</v>
      </c>
      <c r="AT637" s="48">
        <f>INDEX(table6,MATCH($K637,'Tham chiếu'!$A$65:$A$74,1),MATCH(DS!$L637,'Tham chiếu'!$B$64:$T$64,1))</f>
        <v>5</v>
      </c>
      <c r="AU637" s="57">
        <f t="shared" si="124"/>
        <v>1452000</v>
      </c>
      <c r="AV637" s="58">
        <v>2042000</v>
      </c>
      <c r="AW637" s="59" t="b">
        <f t="shared" si="133"/>
        <v>0</v>
      </c>
      <c r="AX637" s="1"/>
      <c r="AY637" s="1"/>
      <c r="AZ637" s="1"/>
      <c r="BA637" s="1"/>
      <c r="BB637" s="1"/>
      <c r="BC637" s="1"/>
    </row>
    <row r="638" spans="1:55" ht="27.6" customHeight="1" x14ac:dyDescent="0.25">
      <c r="A638" s="3">
        <v>633</v>
      </c>
      <c r="B638" s="9" t="s">
        <v>16</v>
      </c>
      <c r="C638" s="9" t="s">
        <v>3120</v>
      </c>
      <c r="D638" s="9" t="s">
        <v>306</v>
      </c>
      <c r="E638" s="9" t="str">
        <f t="shared" si="129"/>
        <v>Phạm Quân Bảo</v>
      </c>
      <c r="F638" s="9" t="b">
        <f t="shared" si="130"/>
        <v>0</v>
      </c>
      <c r="G638" s="9" t="s">
        <v>105</v>
      </c>
      <c r="H638" s="9" t="str">
        <f t="shared" si="131"/>
        <v>2014</v>
      </c>
      <c r="I638" s="9" t="s">
        <v>18</v>
      </c>
      <c r="J638" s="9" t="str">
        <f t="shared" si="132"/>
        <v>4CI3</v>
      </c>
      <c r="K638" s="9">
        <v>140</v>
      </c>
      <c r="L638" s="9">
        <v>37</v>
      </c>
      <c r="M638" s="9" t="s">
        <v>45</v>
      </c>
      <c r="N638" s="9"/>
      <c r="O638" s="9"/>
      <c r="P638" s="9"/>
      <c r="Q638" s="9" t="s">
        <v>106</v>
      </c>
      <c r="R638" s="9"/>
      <c r="S638" s="9" t="s">
        <v>3121</v>
      </c>
      <c r="T638" s="9" t="s">
        <v>3122</v>
      </c>
      <c r="U638" s="9" t="s">
        <v>3123</v>
      </c>
      <c r="V638" s="30" t="s">
        <v>4117</v>
      </c>
      <c r="W638" s="48">
        <v>1</v>
      </c>
      <c r="X638" s="48" t="str">
        <f>INDEX(table1,MATCH($K638,'Tham chiếu'!$A$3:$A$13,1),MATCH(DS!$L638,'Tham chiếu'!$B$2:$M$2,1))</f>
        <v>60A</v>
      </c>
      <c r="Y638" s="49">
        <v>1</v>
      </c>
      <c r="Z638" s="48" t="str">
        <f>INDEX(table1,MATCH($K638,'Tham chiếu'!$A$3:$A$13,1),MATCH(DS!$L638,'Tham chiếu'!$B$2:$M$2,1))</f>
        <v>60A</v>
      </c>
      <c r="AA638" s="50">
        <v>2</v>
      </c>
      <c r="AB638" s="50" t="str">
        <f>INDEX(table2,MATCH($K638,'Tham chiếu'!$A$17:$A$25,1),MATCH(DS!$L638,'Tham chiếu'!$B$16:$S$16,1))</f>
        <v>4A</v>
      </c>
      <c r="AC638" s="53"/>
      <c r="AD638" s="73">
        <f>INDEX(table4,MATCH($K638,'Tham chiếu'!$A$41:$A$49,1),MATCH(DS!$L638,'Tham chiếu'!$B$40:$T$40,1))</f>
        <v>5</v>
      </c>
      <c r="AE638" s="54">
        <v>2</v>
      </c>
      <c r="AF638" s="74" t="str">
        <f>INDEX(table3,MATCH($K638,'Tham chiếu'!$A$29:$A$37,1),MATCH(DS!$L638,'Tham chiếu'!$B$28:$T$28,1))</f>
        <v>4B</v>
      </c>
      <c r="AG638" s="48">
        <v>2</v>
      </c>
      <c r="AH638" s="48">
        <f>INDEX(table5,MATCH($K638,'Tham chiếu'!$A$53:$A$61,1),MATCH(DS!$L638,'Tham chiếu'!$B$52:$T$52,1))</f>
        <v>5</v>
      </c>
      <c r="AI638" s="49">
        <v>2</v>
      </c>
      <c r="AJ638" s="48">
        <f>INDEX(table5,MATCH($K638,'Tham chiếu'!$A$53:$A$61,1),MATCH(DS!$L638,'Tham chiếu'!$B$52:$T$52,1))</f>
        <v>5</v>
      </c>
      <c r="AK638" s="53">
        <v>1</v>
      </c>
      <c r="AL638" s="48">
        <f>INDEX(table5,MATCH($K638,'Tham chiếu'!$A$53:$A$61,1),MATCH(DS!$L638,'Tham chiếu'!$B$52:$T$52,1))</f>
        <v>5</v>
      </c>
      <c r="AM638" s="50">
        <v>1</v>
      </c>
      <c r="AN638" s="50" t="str">
        <f>INDEX(table2,MATCH($K638,'Tham chiếu'!$A$17:$A$25,1),MATCH(DS!$L638,'Tham chiếu'!$B$16:$S$16,1))</f>
        <v>4A</v>
      </c>
      <c r="AO638" s="54">
        <v>1</v>
      </c>
      <c r="AP638" s="48" t="str">
        <f>INDEX(table3,MATCH($K638,'Tham chiếu'!$A$29:$A$37,1),MATCH(DS!$L638,'Tham chiếu'!$B$28:$T$28,1))</f>
        <v>4B</v>
      </c>
      <c r="AQ638" s="48">
        <v>2</v>
      </c>
      <c r="AR638" s="77">
        <f>INDEX(table7,MATCH($K638,'Tham chiếu'!$A$78:$A$87,1),MATCH(DS!$L638,'Tham chiếu'!$B$77:$T$77,1))</f>
        <v>3</v>
      </c>
      <c r="AS638" s="49">
        <v>1</v>
      </c>
      <c r="AT638" s="48">
        <f>INDEX(table6,MATCH($K638,'Tham chiếu'!$A$65:$A$74,1),MATCH(DS!$L638,'Tham chiếu'!$B$64:$T$64,1))</f>
        <v>4</v>
      </c>
      <c r="AU638" s="57">
        <f t="shared" si="124"/>
        <v>3504000</v>
      </c>
      <c r="AV638" s="58">
        <v>3994000</v>
      </c>
      <c r="AW638" s="59" t="b">
        <f t="shared" si="133"/>
        <v>0</v>
      </c>
      <c r="AX638" s="1"/>
      <c r="AY638" s="1"/>
      <c r="AZ638" s="1"/>
      <c r="BA638" s="1"/>
      <c r="BB638" s="1"/>
      <c r="BC638" s="1"/>
    </row>
    <row r="639" spans="1:55" ht="27.6" customHeight="1" x14ac:dyDescent="0.25">
      <c r="A639" s="3">
        <v>634</v>
      </c>
      <c r="B639" s="9" t="s">
        <v>4610</v>
      </c>
      <c r="C639" s="9" t="s">
        <v>3258</v>
      </c>
      <c r="D639" s="9" t="s">
        <v>108</v>
      </c>
      <c r="E639" s="9" t="s">
        <v>4803</v>
      </c>
      <c r="F639" s="9"/>
      <c r="G639" s="9" t="s">
        <v>4804</v>
      </c>
      <c r="H639" s="9" t="s">
        <v>4671</v>
      </c>
      <c r="I639" s="9" t="s">
        <v>44</v>
      </c>
      <c r="J639" s="9" t="s">
        <v>106</v>
      </c>
      <c r="K639" s="9">
        <v>135</v>
      </c>
      <c r="L639" s="9">
        <v>30</v>
      </c>
      <c r="M639" s="9" t="s">
        <v>45</v>
      </c>
      <c r="N639" s="9"/>
      <c r="O639" s="9"/>
      <c r="P639" s="9"/>
      <c r="Q639" s="9" t="s">
        <v>106</v>
      </c>
      <c r="R639" s="9"/>
      <c r="S639" s="9" t="s">
        <v>4805</v>
      </c>
      <c r="T639" s="9" t="s">
        <v>4806</v>
      </c>
      <c r="U639" s="9" t="s">
        <v>4807</v>
      </c>
      <c r="V639" s="61" t="s">
        <v>4808</v>
      </c>
      <c r="W639" s="9">
        <v>1</v>
      </c>
      <c r="X639" s="48">
        <f>INDEX(table1,MATCH($K639,'Tham chiếu'!$A$3:$A$13,1),MATCH(DS!$L639,'Tham chiếu'!$B$2:$M$2,1))</f>
        <v>58</v>
      </c>
      <c r="Y639" s="9">
        <v>1</v>
      </c>
      <c r="Z639" s="48">
        <f>INDEX(table1,MATCH($K639,'Tham chiếu'!$A$3:$A$13,1),MATCH(DS!$L639,'Tham chiếu'!$B$2:$M$2,1))</f>
        <v>58</v>
      </c>
      <c r="AA639" s="9">
        <v>1</v>
      </c>
      <c r="AB639" s="50" t="str">
        <f>INDEX(table2,MATCH($K639,'Tham chiếu'!$A$17:$A$25,1),MATCH(DS!$L639,'Tham chiếu'!$B$16:$S$16,1))</f>
        <v>3B</v>
      </c>
      <c r="AC639" s="9">
        <v>1</v>
      </c>
      <c r="AD639" s="73" t="str">
        <f>INDEX(table4,MATCH($K639,'Tham chiếu'!$A$41:$A$49,1),MATCH(DS!$L639,'Tham chiếu'!$B$40:$T$40,1))</f>
        <v>3B</v>
      </c>
      <c r="AE639" s="9"/>
      <c r="AF639" s="74" t="str">
        <f>INDEX(table3,MATCH($K639,'Tham chiếu'!$A$29:$A$37,1),MATCH(DS!$L639,'Tham chiếu'!$B$28:$T$28,1))</f>
        <v>4A</v>
      </c>
      <c r="AG639" s="9"/>
      <c r="AH639" s="48">
        <f>INDEX(table5,MATCH($K639,'Tham chiếu'!$A$53:$A$61,1),MATCH(DS!$L639,'Tham chiếu'!$B$52:$T$52,1))</f>
        <v>4</v>
      </c>
      <c r="AI639" s="9">
        <v>1</v>
      </c>
      <c r="AJ639" s="48">
        <f>INDEX(table5,MATCH($K639,'Tham chiếu'!$A$53:$A$61,1),MATCH(DS!$L639,'Tham chiếu'!$B$52:$T$52,1))</f>
        <v>4</v>
      </c>
      <c r="AK639" s="9"/>
      <c r="AL639" s="48">
        <f>INDEX(table5,MATCH($K639,'Tham chiếu'!$A$53:$A$61,1),MATCH(DS!$L639,'Tham chiếu'!$B$52:$T$52,1))</f>
        <v>4</v>
      </c>
      <c r="AM639" s="9">
        <v>1</v>
      </c>
      <c r="AN639" s="50" t="str">
        <f>INDEX(table2,MATCH($K639,'Tham chiếu'!$A$17:$A$25,1),MATCH(DS!$L639,'Tham chiếu'!$B$16:$S$16,1))</f>
        <v>3B</v>
      </c>
      <c r="AO639" s="9"/>
      <c r="AP639" s="48" t="str">
        <f>INDEX(table3,MATCH($K639,'Tham chiếu'!$A$29:$A$37,1),MATCH(DS!$L639,'Tham chiếu'!$B$28:$T$28,1))</f>
        <v>4A</v>
      </c>
      <c r="AQ639" s="9">
        <v>1</v>
      </c>
      <c r="AR639" s="77">
        <f>INDEX(table7,MATCH($K639,'Tham chiếu'!$A$78:$A$87,1),MATCH(DS!$L639,'Tham chiếu'!$B$77:$T$77,1))</f>
        <v>3</v>
      </c>
      <c r="AS639" s="9"/>
      <c r="AT639" s="48">
        <f>INDEX(table6,MATCH($K639,'Tham chiếu'!$A$65:$A$74,1),MATCH(DS!$L639,'Tham chiếu'!$B$64:$T$64,1))</f>
        <v>3</v>
      </c>
      <c r="AU639" s="57">
        <f t="shared" si="124"/>
        <v>1495000</v>
      </c>
      <c r="AV639" s="58">
        <v>1675000</v>
      </c>
      <c r="AW639" s="59" t="b">
        <f t="shared" si="133"/>
        <v>0</v>
      </c>
      <c r="AX639" s="1"/>
      <c r="AY639" s="1"/>
      <c r="AZ639" s="1"/>
      <c r="BA639" s="1"/>
      <c r="BB639" s="1"/>
      <c r="BC639" s="1"/>
    </row>
    <row r="640" spans="1:55" ht="27.6" customHeight="1" x14ac:dyDescent="0.25">
      <c r="A640" s="3">
        <v>635</v>
      </c>
      <c r="B640" s="9" t="s">
        <v>16</v>
      </c>
      <c r="C640" s="9" t="s">
        <v>1743</v>
      </c>
      <c r="D640" s="9" t="s">
        <v>506</v>
      </c>
      <c r="E640" s="9" t="str">
        <f>C640&amp;" "&amp;D640</f>
        <v>Đoàn Mai Chi</v>
      </c>
      <c r="F640" s="9" t="b">
        <f>E640=E641</f>
        <v>0</v>
      </c>
      <c r="G640" s="9" t="s">
        <v>1744</v>
      </c>
      <c r="H640" s="9" t="str">
        <f>RIGHT(G640,4)</f>
        <v>2014</v>
      </c>
      <c r="I640" s="9" t="s">
        <v>44</v>
      </c>
      <c r="J640" s="9" t="str">
        <f>N640&amp;O640&amp;P640&amp;Q640&amp;R640</f>
        <v>4CI3</v>
      </c>
      <c r="K640" s="48">
        <v>135</v>
      </c>
      <c r="L640" s="48">
        <v>27</v>
      </c>
      <c r="M640" s="9" t="s">
        <v>45</v>
      </c>
      <c r="N640" s="9"/>
      <c r="O640" s="9"/>
      <c r="P640" s="9"/>
      <c r="Q640" s="9" t="s">
        <v>106</v>
      </c>
      <c r="R640" s="9"/>
      <c r="S640" s="9" t="s">
        <v>1745</v>
      </c>
      <c r="T640" s="9" t="s">
        <v>1746</v>
      </c>
      <c r="U640" s="9" t="s">
        <v>1747</v>
      </c>
      <c r="V640" s="30" t="s">
        <v>4118</v>
      </c>
      <c r="W640" s="9"/>
      <c r="X640" s="48"/>
      <c r="Y640" s="9">
        <v>1</v>
      </c>
      <c r="Z640" s="48">
        <f>INDEX(table1,MATCH($K640,'Tham chiếu'!$A$3:$A$13,1),MATCH(DS!$L640,'Tham chiếu'!$B$2:$M$2,1))</f>
        <v>58</v>
      </c>
      <c r="AA640" s="9"/>
      <c r="AB640" s="50"/>
      <c r="AC640" s="9">
        <v>1</v>
      </c>
      <c r="AD640" s="73" t="str">
        <f>INDEX(table4,MATCH($K640,'Tham chiếu'!$A$41:$A$49,1),MATCH(DS!$L640,'Tham chiếu'!$B$40:$T$40,1))</f>
        <v>3A</v>
      </c>
      <c r="AE640" s="9"/>
      <c r="AF640" s="74"/>
      <c r="AG640" s="9"/>
      <c r="AH640" s="48"/>
      <c r="AI640" s="9">
        <v>2</v>
      </c>
      <c r="AJ640" s="48">
        <f>INDEX(table5,MATCH($K640,'Tham chiếu'!$A$53:$A$61,1),MATCH(DS!$L640,'Tham chiếu'!$B$52:$T$52,1))</f>
        <v>3</v>
      </c>
      <c r="AK640" s="9"/>
      <c r="AL640" s="48"/>
      <c r="AM640" s="9"/>
      <c r="AN640" s="50"/>
      <c r="AO640" s="9"/>
      <c r="AP640" s="48"/>
      <c r="AQ640" s="48">
        <v>1</v>
      </c>
      <c r="AR640" s="77">
        <f>INDEX(table7,MATCH($K640,'Tham chiếu'!$A$78:$A$87,1),MATCH(DS!$L640,'Tham chiếu'!$B$77:$T$77,1))</f>
        <v>3</v>
      </c>
      <c r="AS640" s="9">
        <v>1</v>
      </c>
      <c r="AT640" s="48">
        <f>INDEX(table6,MATCH($K640,'Tham chiếu'!$A$65:$A$74,1),MATCH(DS!$L640,'Tham chiếu'!$B$64:$T$64,1))</f>
        <v>3</v>
      </c>
      <c r="AU640" s="57">
        <f t="shared" si="124"/>
        <v>1401000</v>
      </c>
      <c r="AV640" s="58">
        <v>1534000</v>
      </c>
      <c r="AW640" s="59" t="b">
        <f t="shared" si="133"/>
        <v>0</v>
      </c>
      <c r="AX640" s="1"/>
      <c r="AY640" s="1"/>
      <c r="AZ640" s="1"/>
      <c r="BA640" s="1"/>
      <c r="BB640" s="1"/>
      <c r="BC640" s="1"/>
    </row>
    <row r="641" spans="1:55" ht="27.6" customHeight="1" x14ac:dyDescent="0.25">
      <c r="A641" s="3">
        <v>636</v>
      </c>
      <c r="B641" s="9" t="s">
        <v>16</v>
      </c>
      <c r="C641" s="9" t="s">
        <v>1153</v>
      </c>
      <c r="D641" s="9" t="s">
        <v>506</v>
      </c>
      <c r="E641" s="9" t="str">
        <f>C641&amp;" "&amp;D641</f>
        <v>Nguyễn Quỳnh Chi</v>
      </c>
      <c r="F641" s="9" t="b">
        <f>E641=E642</f>
        <v>0</v>
      </c>
      <c r="G641" s="9" t="s">
        <v>3124</v>
      </c>
      <c r="H641" s="9" t="str">
        <f>RIGHT(G641,4)</f>
        <v>2014</v>
      </c>
      <c r="I641" s="9" t="s">
        <v>44</v>
      </c>
      <c r="J641" s="9" t="str">
        <f>N641&amp;O641&amp;P641&amp;Q641&amp;R641</f>
        <v>4CI3</v>
      </c>
      <c r="K641" s="9">
        <v>139</v>
      </c>
      <c r="L641" s="9">
        <v>34</v>
      </c>
      <c r="M641" s="9" t="s">
        <v>45</v>
      </c>
      <c r="N641" s="9"/>
      <c r="O641" s="9"/>
      <c r="P641" s="9"/>
      <c r="Q641" s="9" t="s">
        <v>106</v>
      </c>
      <c r="R641" s="9"/>
      <c r="S641" s="9" t="s">
        <v>3125</v>
      </c>
      <c r="T641" s="9" t="s">
        <v>3126</v>
      </c>
      <c r="U641" s="9" t="s">
        <v>3127</v>
      </c>
      <c r="V641" s="30" t="s">
        <v>4119</v>
      </c>
      <c r="W641" s="48">
        <v>1</v>
      </c>
      <c r="X641" s="48">
        <f>INDEX(table1,MATCH($K641,'Tham chiếu'!$A$3:$A$13,1),MATCH(DS!$L641,'Tham chiếu'!$B$2:$M$2,1))</f>
        <v>58</v>
      </c>
      <c r="Y641" s="49">
        <v>1</v>
      </c>
      <c r="Z641" s="48">
        <f>INDEX(table1,MATCH($K641,'Tham chiếu'!$A$3:$A$13,1),MATCH(DS!$L641,'Tham chiếu'!$B$2:$M$2,1))</f>
        <v>58</v>
      </c>
      <c r="AA641" s="50"/>
      <c r="AB641" s="50"/>
      <c r="AC641" s="53">
        <v>1</v>
      </c>
      <c r="AD641" s="73" t="str">
        <f>INDEX(table4,MATCH($K641,'Tham chiếu'!$A$41:$A$49,1),MATCH(DS!$L641,'Tham chiếu'!$B$40:$T$40,1))</f>
        <v>3C</v>
      </c>
      <c r="AE641" s="54"/>
      <c r="AF641" s="74"/>
      <c r="AG641" s="48">
        <v>1</v>
      </c>
      <c r="AH641" s="48">
        <f>INDEX(table5,MATCH($K641,'Tham chiếu'!$A$53:$A$61,1),MATCH(DS!$L641,'Tham chiếu'!$B$52:$T$52,1))</f>
        <v>4</v>
      </c>
      <c r="AI641" s="49"/>
      <c r="AJ641" s="48"/>
      <c r="AK641" s="53"/>
      <c r="AL641" s="48"/>
      <c r="AM641" s="50"/>
      <c r="AN641" s="50"/>
      <c r="AO641" s="54"/>
      <c r="AP641" s="48"/>
      <c r="AQ641" s="48">
        <v>1</v>
      </c>
      <c r="AR641" s="77">
        <f>INDEX(table7,MATCH($K641,'Tham chiếu'!$A$78:$A$87,1),MATCH(DS!$L641,'Tham chiếu'!$B$77:$T$77,1))</f>
        <v>3</v>
      </c>
      <c r="AS641" s="49"/>
      <c r="AT641" s="48"/>
      <c r="AU641" s="57">
        <f t="shared" si="124"/>
        <v>1058000</v>
      </c>
      <c r="AV641" s="58">
        <v>1982000</v>
      </c>
      <c r="AW641" s="59" t="b">
        <f t="shared" si="133"/>
        <v>0</v>
      </c>
      <c r="AX641" s="1"/>
      <c r="AY641" s="1"/>
      <c r="AZ641" s="1"/>
      <c r="BA641" s="1"/>
      <c r="BB641" s="1"/>
      <c r="BC641" s="1"/>
    </row>
    <row r="642" spans="1:55" ht="27.6" customHeight="1" x14ac:dyDescent="0.25">
      <c r="A642" s="3">
        <v>637</v>
      </c>
      <c r="B642" s="9" t="s">
        <v>16</v>
      </c>
      <c r="C642" s="9" t="s">
        <v>2271</v>
      </c>
      <c r="D642" s="9" t="s">
        <v>260</v>
      </c>
      <c r="E642" s="9" t="str">
        <f>C642&amp;" "&amp;D642</f>
        <v>nguyễn vũ thùy Dương</v>
      </c>
      <c r="F642" s="9" t="b">
        <f>E642=E643</f>
        <v>0</v>
      </c>
      <c r="G642" s="9" t="s">
        <v>2230</v>
      </c>
      <c r="H642" s="9" t="str">
        <f>RIGHT(G642,4)</f>
        <v>2014</v>
      </c>
      <c r="I642" s="9" t="s">
        <v>44</v>
      </c>
      <c r="J642" s="9" t="str">
        <f>N642&amp;O642&amp;P642&amp;Q642&amp;R642</f>
        <v>4CI3</v>
      </c>
      <c r="K642" s="48">
        <v>135</v>
      </c>
      <c r="L642" s="48">
        <v>26</v>
      </c>
      <c r="M642" s="9" t="s">
        <v>45</v>
      </c>
      <c r="N642" s="9"/>
      <c r="O642" s="9"/>
      <c r="P642" s="9"/>
      <c r="Q642" s="9" t="s">
        <v>106</v>
      </c>
      <c r="R642" s="9"/>
      <c r="S642" s="9" t="s">
        <v>2231</v>
      </c>
      <c r="T642" s="9" t="s">
        <v>2232</v>
      </c>
      <c r="U642" s="9" t="s">
        <v>2233</v>
      </c>
      <c r="V642" s="30" t="s">
        <v>4120</v>
      </c>
      <c r="W642" s="9"/>
      <c r="X642" s="48"/>
      <c r="Y642" s="9">
        <v>1</v>
      </c>
      <c r="Z642" s="48">
        <f>INDEX(table1,MATCH($K642,'Tham chiếu'!$A$3:$A$13,1),MATCH(DS!$L642,'Tham chiếu'!$B$2:$M$2,1))</f>
        <v>58</v>
      </c>
      <c r="AA642" s="9"/>
      <c r="AB642" s="50"/>
      <c r="AC642" s="9"/>
      <c r="AD642" s="73"/>
      <c r="AE642" s="9"/>
      <c r="AF642" s="74"/>
      <c r="AG642" s="9">
        <v>2</v>
      </c>
      <c r="AH642" s="48">
        <f>INDEX(table5,MATCH($K642,'Tham chiếu'!$A$53:$A$61,1),MATCH(DS!$L642,'Tham chiếu'!$B$52:$T$52,1))</f>
        <v>3</v>
      </c>
      <c r="AI642" s="9">
        <v>2</v>
      </c>
      <c r="AJ642" s="48">
        <f>INDEX(table5,MATCH($K642,'Tham chiếu'!$A$53:$A$61,1),MATCH(DS!$L642,'Tham chiếu'!$B$52:$T$52,1))</f>
        <v>3</v>
      </c>
      <c r="AK642" s="9">
        <v>1</v>
      </c>
      <c r="AL642" s="48">
        <f>INDEX(table5,MATCH($K642,'Tham chiếu'!$A$53:$A$61,1),MATCH(DS!$L642,'Tham chiếu'!$B$52:$T$52,1))</f>
        <v>3</v>
      </c>
      <c r="AM642" s="9"/>
      <c r="AN642" s="50"/>
      <c r="AO642" s="9"/>
      <c r="AP642" s="48"/>
      <c r="AQ642" s="48">
        <v>1</v>
      </c>
      <c r="AR642" s="77">
        <f>INDEX(table7,MATCH($K642,'Tham chiếu'!$A$78:$A$87,1),MATCH(DS!$L642,'Tham chiếu'!$B$77:$T$77,1))</f>
        <v>3</v>
      </c>
      <c r="AS642" s="9">
        <v>2</v>
      </c>
      <c r="AT642" s="48">
        <f>INDEX(table6,MATCH($K642,'Tham chiếu'!$A$65:$A$74,1),MATCH(DS!$L642,'Tham chiếu'!$B$64:$T$64,1))</f>
        <v>3</v>
      </c>
      <c r="AU642" s="57">
        <f t="shared" si="124"/>
        <v>2118000</v>
      </c>
      <c r="AV642" s="58">
        <v>2536000</v>
      </c>
      <c r="AW642" s="59" t="b">
        <f t="shared" si="133"/>
        <v>0</v>
      </c>
      <c r="AX642" s="1"/>
      <c r="AY642" s="1"/>
      <c r="AZ642" s="1"/>
      <c r="BA642" s="1"/>
      <c r="BB642" s="1"/>
      <c r="BC642" s="1"/>
    </row>
    <row r="643" spans="1:55" ht="27.6" customHeight="1" x14ac:dyDescent="0.25">
      <c r="A643" s="3">
        <v>638</v>
      </c>
      <c r="B643" s="9" t="s">
        <v>16</v>
      </c>
      <c r="C643" s="9" t="s">
        <v>2270</v>
      </c>
      <c r="D643" s="9" t="s">
        <v>582</v>
      </c>
      <c r="E643" s="9" t="str">
        <f>C643&amp;" "&amp;D643</f>
        <v>Cao Nguyễn Gia Hân</v>
      </c>
      <c r="F643" s="9" t="b">
        <f>E643=E644</f>
        <v>0</v>
      </c>
      <c r="G643" s="9" t="s">
        <v>782</v>
      </c>
      <c r="H643" s="9" t="str">
        <f>RIGHT(G643,4)</f>
        <v>2014</v>
      </c>
      <c r="I643" s="9" t="s">
        <v>44</v>
      </c>
      <c r="J643" s="9" t="str">
        <f>N643&amp;O643&amp;P643&amp;Q643&amp;R643</f>
        <v>4CI3</v>
      </c>
      <c r="K643" s="48">
        <v>145</v>
      </c>
      <c r="L643" s="48">
        <v>37</v>
      </c>
      <c r="M643" s="9" t="s">
        <v>45</v>
      </c>
      <c r="N643" s="9"/>
      <c r="O643" s="9"/>
      <c r="P643" s="9"/>
      <c r="Q643" s="9" t="s">
        <v>106</v>
      </c>
      <c r="R643" s="9"/>
      <c r="S643" s="9" t="s">
        <v>783</v>
      </c>
      <c r="T643" s="9" t="s">
        <v>784</v>
      </c>
      <c r="U643" s="9" t="s">
        <v>785</v>
      </c>
      <c r="V643" s="30" t="s">
        <v>4121</v>
      </c>
      <c r="W643" s="9"/>
      <c r="X643" s="48"/>
      <c r="Y643" s="9">
        <v>1</v>
      </c>
      <c r="Z643" s="48">
        <f>INDEX(table1,MATCH($K643,'Tham chiếu'!$A$3:$A$13,1),MATCH(DS!$L643,'Tham chiếu'!$B$2:$M$2,1))</f>
        <v>62</v>
      </c>
      <c r="AA643" s="9">
        <v>2</v>
      </c>
      <c r="AB643" s="50" t="str">
        <f>INDEX(table2,MATCH($K643,'Tham chiếu'!$A$17:$A$25,1),MATCH(DS!$L643,'Tham chiếu'!$B$16:$S$16,1))</f>
        <v>4A</v>
      </c>
      <c r="AC643" s="9"/>
      <c r="AD643" s="73">
        <f>INDEX(table4,MATCH($K643,'Tham chiếu'!$A$41:$A$49,1),MATCH(DS!$L643,'Tham chiếu'!$B$40:$T$40,1))</f>
        <v>5</v>
      </c>
      <c r="AE643" s="9"/>
      <c r="AF643" s="74"/>
      <c r="AG643" s="9"/>
      <c r="AH643" s="48">
        <f>INDEX(table5,MATCH($K643,'Tham chiếu'!$A$53:$A$61,1),MATCH(DS!$L643,'Tham chiếu'!$B$52:$T$52,1))</f>
        <v>5</v>
      </c>
      <c r="AI643" s="9">
        <v>2</v>
      </c>
      <c r="AJ643" s="48">
        <f>INDEX(table5,MATCH($K643,'Tham chiếu'!$A$53:$A$61,1),MATCH(DS!$L643,'Tham chiếu'!$B$52:$T$52,1))</f>
        <v>5</v>
      </c>
      <c r="AK643" s="9"/>
      <c r="AL643" s="48">
        <f>INDEX(table5,MATCH($K643,'Tham chiếu'!$A$53:$A$61,1),MATCH(DS!$L643,'Tham chiếu'!$B$52:$T$52,1))</f>
        <v>5</v>
      </c>
      <c r="AM643" s="9"/>
      <c r="AN643" s="50" t="str">
        <f>INDEX(table2,MATCH($K643,'Tham chiếu'!$A$17:$A$25,1),MATCH(DS!$L643,'Tham chiếu'!$B$16:$S$16,1))</f>
        <v>4A</v>
      </c>
      <c r="AO643" s="9"/>
      <c r="AP643" s="48" t="str">
        <f>INDEX(table3,MATCH($K643,'Tham chiếu'!$A$29:$A$37,1),MATCH(DS!$L643,'Tham chiếu'!$B$28:$T$28,1))</f>
        <v>4B</v>
      </c>
      <c r="AQ643" s="48"/>
      <c r="AR643" s="77">
        <f>INDEX(table7,MATCH($K643,'Tham chiếu'!$A$78:$A$87,1),MATCH(DS!$L643,'Tham chiếu'!$B$77:$T$77,1))</f>
        <v>4</v>
      </c>
      <c r="AS643" s="9"/>
      <c r="AT643" s="48"/>
      <c r="AU643" s="57">
        <f t="shared" si="124"/>
        <v>1124000</v>
      </c>
      <c r="AV643" s="58">
        <v>2614000</v>
      </c>
      <c r="AW643" s="59" t="b">
        <f t="shared" si="133"/>
        <v>0</v>
      </c>
      <c r="AX643" s="1"/>
      <c r="AY643" s="1"/>
      <c r="AZ643" s="1"/>
      <c r="BA643" s="1"/>
      <c r="BB643" s="1"/>
      <c r="BC643" s="1"/>
    </row>
    <row r="644" spans="1:55" ht="27.6" customHeight="1" x14ac:dyDescent="0.25">
      <c r="A644" s="3">
        <v>639</v>
      </c>
      <c r="B644" s="9" t="s">
        <v>16</v>
      </c>
      <c r="C644" s="9" t="s">
        <v>3128</v>
      </c>
      <c r="D644" s="9" t="s">
        <v>3129</v>
      </c>
      <c r="E644" s="9" t="str">
        <f>C644&amp;" "&amp;D644</f>
        <v>trần phước lâm</v>
      </c>
      <c r="F644" s="9" t="b">
        <f>E644=E645</f>
        <v>0</v>
      </c>
      <c r="G644" s="9" t="s">
        <v>3130</v>
      </c>
      <c r="H644" s="9" t="str">
        <f>RIGHT(G644,4)</f>
        <v>2014</v>
      </c>
      <c r="I644" s="9" t="s">
        <v>18</v>
      </c>
      <c r="J644" s="9" t="str">
        <f>N644&amp;O644&amp;P644&amp;Q644&amp;R644</f>
        <v>4CI3</v>
      </c>
      <c r="K644" s="9">
        <v>144</v>
      </c>
      <c r="L644" s="9">
        <v>38</v>
      </c>
      <c r="M644" s="9" t="s">
        <v>45</v>
      </c>
      <c r="N644" s="9"/>
      <c r="O644" s="9"/>
      <c r="P644" s="9"/>
      <c r="Q644" s="9" t="s">
        <v>106</v>
      </c>
      <c r="R644" s="9"/>
      <c r="S644" s="9" t="s">
        <v>2921</v>
      </c>
      <c r="T644" s="9" t="s">
        <v>2922</v>
      </c>
      <c r="U644" s="9" t="s">
        <v>2923</v>
      </c>
      <c r="V644" s="30" t="s">
        <v>4122</v>
      </c>
      <c r="W644" s="48">
        <v>1</v>
      </c>
      <c r="X644" s="48" t="str">
        <f>INDEX(table1,MATCH($K644,'Tham chiếu'!$A$3:$A$13,1),MATCH(DS!$L644,'Tham chiếu'!$B$2:$M$2,1))</f>
        <v>60A</v>
      </c>
      <c r="Y644" s="49">
        <v>2</v>
      </c>
      <c r="Z644" s="48" t="str">
        <f>INDEX(table1,MATCH($K644,'Tham chiếu'!$A$3:$A$13,1),MATCH(DS!$L644,'Tham chiếu'!$B$2:$M$2,1))</f>
        <v>60A</v>
      </c>
      <c r="AA644" s="50">
        <v>2</v>
      </c>
      <c r="AB644" s="50" t="str">
        <f>INDEX(table2,MATCH($K644,'Tham chiếu'!$A$17:$A$25,1),MATCH(DS!$L644,'Tham chiếu'!$B$16:$S$16,1))</f>
        <v>4C</v>
      </c>
      <c r="AC644" s="53"/>
      <c r="AD644" s="73" t="str">
        <f>INDEX(table4,MATCH($K644,'Tham chiếu'!$A$41:$A$49,1),MATCH(DS!$L644,'Tham chiếu'!$B$40:$T$40,1))</f>
        <v>4B</v>
      </c>
      <c r="AE644" s="54">
        <v>1</v>
      </c>
      <c r="AF644" s="74" t="str">
        <f>INDEX(table3,MATCH($K644,'Tham chiếu'!$A$29:$A$37,1),MATCH(DS!$L644,'Tham chiếu'!$B$28:$T$28,1))</f>
        <v>4B</v>
      </c>
      <c r="AG644" s="48">
        <v>1</v>
      </c>
      <c r="AH644" s="48">
        <f>INDEX(table5,MATCH($K644,'Tham chiếu'!$A$53:$A$61,1),MATCH(DS!$L644,'Tham chiếu'!$B$52:$T$52,1))</f>
        <v>5</v>
      </c>
      <c r="AI644" s="49">
        <v>1</v>
      </c>
      <c r="AJ644" s="48">
        <f>INDEX(table5,MATCH($K644,'Tham chiếu'!$A$53:$A$61,1),MATCH(DS!$L644,'Tham chiếu'!$B$52:$T$52,1))</f>
        <v>5</v>
      </c>
      <c r="AK644" s="53">
        <v>1</v>
      </c>
      <c r="AL644" s="48">
        <f>INDEX(table5,MATCH($K644,'Tham chiếu'!$A$53:$A$61,1),MATCH(DS!$L644,'Tham chiếu'!$B$52:$T$52,1))</f>
        <v>5</v>
      </c>
      <c r="AM644" s="50">
        <v>1</v>
      </c>
      <c r="AN644" s="50" t="str">
        <f>INDEX(table2,MATCH($K644,'Tham chiếu'!$A$17:$A$25,1),MATCH(DS!$L644,'Tham chiếu'!$B$16:$S$16,1))</f>
        <v>4C</v>
      </c>
      <c r="AO644" s="54"/>
      <c r="AP644" s="48" t="str">
        <f>INDEX(table3,MATCH($K644,'Tham chiếu'!$A$29:$A$37,1),MATCH(DS!$L644,'Tham chiếu'!$B$28:$T$28,1))</f>
        <v>4B</v>
      </c>
      <c r="AQ644" s="48"/>
      <c r="AR644" s="77">
        <f>INDEX(table7,MATCH($K644,'Tham chiếu'!$A$78:$A$87,1),MATCH(DS!$L644,'Tham chiếu'!$B$77:$T$77,1))</f>
        <v>4</v>
      </c>
      <c r="AS644" s="49">
        <v>1</v>
      </c>
      <c r="AT644" s="48">
        <f>INDEX(table6,MATCH($K644,'Tham chiếu'!$A$65:$A$74,1),MATCH(DS!$L644,'Tham chiếu'!$B$64:$T$64,1))</f>
        <v>5</v>
      </c>
      <c r="AU644" s="57">
        <f t="shared" si="124"/>
        <v>2430000</v>
      </c>
      <c r="AV644" s="58">
        <v>1790000</v>
      </c>
      <c r="AW644" s="59" t="b">
        <f t="shared" si="133"/>
        <v>0</v>
      </c>
      <c r="AX644" s="1"/>
      <c r="AY644" s="1"/>
      <c r="AZ644" s="1"/>
      <c r="BA644" s="1"/>
      <c r="BB644" s="1"/>
      <c r="BC644" s="1"/>
    </row>
    <row r="645" spans="1:55" ht="27.6" customHeight="1" x14ac:dyDescent="0.25">
      <c r="A645" s="3">
        <v>640</v>
      </c>
      <c r="B645" s="9" t="s">
        <v>4610</v>
      </c>
      <c r="C645" s="9" t="s">
        <v>4870</v>
      </c>
      <c r="D645" s="9" t="s">
        <v>34</v>
      </c>
      <c r="E645" s="9" t="s">
        <v>4871</v>
      </c>
      <c r="F645" s="9"/>
      <c r="G645" s="9" t="s">
        <v>4872</v>
      </c>
      <c r="H645" s="9" t="s">
        <v>4671</v>
      </c>
      <c r="I645" s="9" t="s">
        <v>44</v>
      </c>
      <c r="J645" s="9" t="s">
        <v>106</v>
      </c>
      <c r="K645" s="9">
        <v>148</v>
      </c>
      <c r="L645" s="9">
        <v>45</v>
      </c>
      <c r="M645" s="9" t="s">
        <v>45</v>
      </c>
      <c r="N645" s="9"/>
      <c r="O645" s="9"/>
      <c r="P645" s="9"/>
      <c r="Q645" s="9" t="s">
        <v>106</v>
      </c>
      <c r="R645" s="9"/>
      <c r="S645" s="9" t="s">
        <v>4873</v>
      </c>
      <c r="T645" s="9" t="s">
        <v>4874</v>
      </c>
      <c r="U645" s="9" t="s">
        <v>4875</v>
      </c>
      <c r="V645" s="61" t="s">
        <v>4876</v>
      </c>
      <c r="W645" s="9">
        <v>2</v>
      </c>
      <c r="X645" s="48">
        <f>INDEX(table1,MATCH($K645,'Tham chiếu'!$A$3:$A$13,1),MATCH(DS!$L645,'Tham chiếu'!$B$2:$M$2,1))</f>
        <v>62</v>
      </c>
      <c r="Y645" s="9">
        <v>3</v>
      </c>
      <c r="Z645" s="48">
        <f>INDEX(table1,MATCH($K645,'Tham chiếu'!$A$3:$A$13,1),MATCH(DS!$L645,'Tham chiếu'!$B$2:$M$2,1))</f>
        <v>62</v>
      </c>
      <c r="AA645" s="9">
        <v>3</v>
      </c>
      <c r="AB645" s="50" t="str">
        <f>INDEX(table2,MATCH($K645,'Tham chiếu'!$A$17:$A$25,1),MATCH(DS!$L645,'Tham chiếu'!$B$16:$S$16,1))</f>
        <v>5C</v>
      </c>
      <c r="AC645" s="9"/>
      <c r="AD645" s="73" t="str">
        <f>INDEX(table4,MATCH($K645,'Tham chiếu'!$A$41:$A$49,1),MATCH(DS!$L645,'Tham chiếu'!$B$40:$T$40,1))</f>
        <v>5C</v>
      </c>
      <c r="AE645" s="9">
        <v>2</v>
      </c>
      <c r="AF645" s="74" t="str">
        <f>INDEX(table3,MATCH($K645,'Tham chiếu'!$A$29:$A$37,1),MATCH(DS!$L645,'Tham chiếu'!$B$28:$T$28,1))</f>
        <v>5C</v>
      </c>
      <c r="AG645" s="9">
        <v>3</v>
      </c>
      <c r="AH645" s="48">
        <f>INDEX(table5,MATCH($K645,'Tham chiếu'!$A$53:$A$61,1),MATCH(DS!$L645,'Tham chiếu'!$B$52:$T$52,1))</f>
        <v>6</v>
      </c>
      <c r="AI645" s="9">
        <v>3</v>
      </c>
      <c r="AJ645" s="48">
        <f>INDEX(table5,MATCH($K645,'Tham chiếu'!$A$53:$A$61,1),MATCH(DS!$L645,'Tham chiếu'!$B$52:$T$52,1))</f>
        <v>6</v>
      </c>
      <c r="AK645" s="9">
        <v>2</v>
      </c>
      <c r="AL645" s="48">
        <f>INDEX(table5,MATCH($K645,'Tham chiếu'!$A$53:$A$61,1),MATCH(DS!$L645,'Tham chiếu'!$B$52:$T$52,1))</f>
        <v>6</v>
      </c>
      <c r="AM645" s="9">
        <v>2</v>
      </c>
      <c r="AN645" s="50" t="str">
        <f>INDEX(table2,MATCH($K645,'Tham chiếu'!$A$17:$A$25,1),MATCH(DS!$L645,'Tham chiếu'!$B$16:$S$16,1))</f>
        <v>5C</v>
      </c>
      <c r="AO645" s="9">
        <v>2</v>
      </c>
      <c r="AP645" s="48" t="str">
        <f>INDEX(table3,MATCH($K645,'Tham chiếu'!$A$29:$A$37,1),MATCH(DS!$L645,'Tham chiếu'!$B$28:$T$28,1))</f>
        <v>5C</v>
      </c>
      <c r="AQ645" s="9">
        <v>2</v>
      </c>
      <c r="AR645" s="77">
        <f>INDEX(table7,MATCH($K645,'Tham chiếu'!$A$78:$A$87,1),MATCH(DS!$L645,'Tham chiếu'!$B$77:$T$77,1))</f>
        <v>5</v>
      </c>
      <c r="AS645" s="9">
        <v>2</v>
      </c>
      <c r="AT645" s="48">
        <f>INDEX(table6,MATCH($K645,'Tham chiếu'!$A$65:$A$74,1),MATCH(DS!$L645,'Tham chiếu'!$B$64:$T$64,1))</f>
        <v>6</v>
      </c>
      <c r="AU645" s="57">
        <f t="shared" si="124"/>
        <v>5561000</v>
      </c>
      <c r="AV645" s="58">
        <v>1094000</v>
      </c>
      <c r="AW645" s="59" t="b">
        <f t="shared" si="133"/>
        <v>0</v>
      </c>
      <c r="AX645" s="1"/>
      <c r="AY645" s="1"/>
      <c r="AZ645" s="1"/>
      <c r="BA645" s="1"/>
      <c r="BB645" s="1"/>
      <c r="BC645" s="1"/>
    </row>
    <row r="646" spans="1:55" ht="27.6" customHeight="1" x14ac:dyDescent="0.25">
      <c r="A646" s="3">
        <v>641</v>
      </c>
      <c r="B646" s="56" t="s">
        <v>16</v>
      </c>
      <c r="C646" s="9" t="s">
        <v>3135</v>
      </c>
      <c r="D646" s="9" t="s">
        <v>276</v>
      </c>
      <c r="E646" s="9" t="str">
        <f t="shared" ref="E646:E651" si="134">C646&amp;" "&amp;D646</f>
        <v>Nguyễn Trà My</v>
      </c>
      <c r="F646" s="9" t="b">
        <f t="shared" ref="F646:F651" si="135">E646=E647</f>
        <v>0</v>
      </c>
      <c r="G646" s="9" t="s">
        <v>3136</v>
      </c>
      <c r="H646" s="9" t="str">
        <f t="shared" ref="H646:H651" si="136">RIGHT(G646,4)</f>
        <v>2014</v>
      </c>
      <c r="I646" s="9" t="s">
        <v>44</v>
      </c>
      <c r="J646" s="9" t="str">
        <f t="shared" ref="J646:J651" si="137">N646&amp;O646&amp;P646&amp;Q646&amp;R646</f>
        <v>4CI3</v>
      </c>
      <c r="K646" s="9">
        <v>132</v>
      </c>
      <c r="L646" s="9">
        <v>32</v>
      </c>
      <c r="M646" s="9" t="s">
        <v>45</v>
      </c>
      <c r="N646" s="9"/>
      <c r="O646" s="9"/>
      <c r="P646" s="9"/>
      <c r="Q646" s="9" t="s">
        <v>106</v>
      </c>
      <c r="R646" s="9"/>
      <c r="S646" s="9" t="s">
        <v>1240</v>
      </c>
      <c r="T646" s="9" t="s">
        <v>1241</v>
      </c>
      <c r="U646" s="9" t="s">
        <v>1242</v>
      </c>
      <c r="V646" s="30" t="s">
        <v>4124</v>
      </c>
      <c r="W646" s="48">
        <v>1</v>
      </c>
      <c r="X646" s="48">
        <f>INDEX(table1,MATCH($K646,'Tham chiếu'!$A$3:$A$13,1),MATCH(DS!$L646,'Tham chiếu'!$B$2:$M$2,1))</f>
        <v>58</v>
      </c>
      <c r="Y646" s="49">
        <v>1</v>
      </c>
      <c r="Z646" s="48">
        <f>INDEX(table1,MATCH($K646,'Tham chiếu'!$A$3:$A$13,1),MATCH(DS!$L646,'Tham chiếu'!$B$2:$M$2,1))</f>
        <v>58</v>
      </c>
      <c r="AA646" s="50"/>
      <c r="AB646" s="50"/>
      <c r="AC646" s="53"/>
      <c r="AD646" s="73"/>
      <c r="AE646" s="54"/>
      <c r="AF646" s="74"/>
      <c r="AG646" s="48">
        <v>2</v>
      </c>
      <c r="AH646" s="48">
        <f>INDEX(table5,MATCH($K646,'Tham chiếu'!$A$53:$A$61,1),MATCH(DS!$L646,'Tham chiếu'!$B$52:$T$52,1))</f>
        <v>4</v>
      </c>
      <c r="AI646" s="49">
        <v>3</v>
      </c>
      <c r="AJ646" s="48">
        <f>INDEX(table5,MATCH($K646,'Tham chiếu'!$A$53:$A$61,1),MATCH(DS!$L646,'Tham chiếu'!$B$52:$T$52,1))</f>
        <v>4</v>
      </c>
      <c r="AK646" s="53">
        <v>2</v>
      </c>
      <c r="AL646" s="48">
        <f>INDEX(table5,MATCH($K646,'Tham chiếu'!$A$53:$A$61,1),MATCH(DS!$L646,'Tham chiếu'!$B$52:$T$52,1))</f>
        <v>4</v>
      </c>
      <c r="AM646" s="50"/>
      <c r="AN646" s="50"/>
      <c r="AO646" s="54"/>
      <c r="AP646" s="48"/>
      <c r="AQ646" s="48">
        <v>1</v>
      </c>
      <c r="AR646" s="77">
        <f>INDEX(table7,MATCH($K646,'Tham chiếu'!$A$78:$A$87,1),MATCH(DS!$L646,'Tham chiếu'!$B$77:$T$77,1))</f>
        <v>3</v>
      </c>
      <c r="AS646" s="49">
        <v>1</v>
      </c>
      <c r="AT646" s="48">
        <f>INDEX(table6,MATCH($K646,'Tham chiếu'!$A$65:$A$74,1),MATCH(DS!$L646,'Tham chiếu'!$B$64:$T$64,1))</f>
        <v>4</v>
      </c>
      <c r="AU646" s="57">
        <f t="shared" ref="AU646:AU709" si="138">(W646*$W$3+Y646*$Y$3+AA646*$AA$3+AC646*$AC$3+AE646*$AE$3+AG646*$AG$3+AI646*$AI$3+AK646*$AK$3+AM646*$AM$3+AO646*$AO$3+AQ646*$AQ$3+AS646*$AS$3)*1000</f>
        <v>2272000</v>
      </c>
      <c r="AV646" s="58">
        <v>3135000</v>
      </c>
      <c r="AW646" s="59" t="b">
        <f t="shared" si="133"/>
        <v>0</v>
      </c>
      <c r="AX646" s="1"/>
      <c r="AY646" s="1"/>
      <c r="AZ646" s="1"/>
      <c r="BA646" s="1"/>
      <c r="BB646" s="1"/>
      <c r="BC646" s="1"/>
    </row>
    <row r="647" spans="1:55" ht="27.6" customHeight="1" x14ac:dyDescent="0.25">
      <c r="A647" s="3">
        <v>642</v>
      </c>
      <c r="B647" s="56" t="s">
        <v>16</v>
      </c>
      <c r="C647" s="9" t="s">
        <v>4922</v>
      </c>
      <c r="D647" s="9" t="s">
        <v>97</v>
      </c>
      <c r="E647" s="9" t="str">
        <f t="shared" si="134"/>
        <v>Đỗ Nguyễn Minh Ngọc</v>
      </c>
      <c r="F647" s="9" t="b">
        <f t="shared" si="135"/>
        <v>0</v>
      </c>
      <c r="G647" s="9" t="s">
        <v>3131</v>
      </c>
      <c r="H647" s="9" t="str">
        <f t="shared" si="136"/>
        <v>2014</v>
      </c>
      <c r="I647" s="9" t="s">
        <v>44</v>
      </c>
      <c r="J647" s="9" t="str">
        <f t="shared" si="137"/>
        <v>4CI3</v>
      </c>
      <c r="K647" s="9">
        <v>135</v>
      </c>
      <c r="L647" s="9">
        <v>38</v>
      </c>
      <c r="M647" s="9" t="s">
        <v>45</v>
      </c>
      <c r="N647" s="9"/>
      <c r="O647" s="9"/>
      <c r="P647" s="9"/>
      <c r="Q647" s="9" t="s">
        <v>106</v>
      </c>
      <c r="R647" s="9"/>
      <c r="S647" s="9" t="s">
        <v>3132</v>
      </c>
      <c r="T647" s="9" t="s">
        <v>3133</v>
      </c>
      <c r="U647" s="9" t="s">
        <v>3134</v>
      </c>
      <c r="V647" s="30" t="s">
        <v>4123</v>
      </c>
      <c r="W647" s="48">
        <v>1</v>
      </c>
      <c r="X647" s="48">
        <f>INDEX(table1,MATCH($K647,'Tham chiếu'!$A$3:$A$13,1),MATCH(DS!$L647,'Tham chiếu'!$B$2:$M$2,1))</f>
        <v>60</v>
      </c>
      <c r="Y647" s="49">
        <v>1</v>
      </c>
      <c r="Z647" s="48">
        <f>INDEX(table1,MATCH($K647,'Tham chiếu'!$A$3:$A$13,1),MATCH(DS!$L647,'Tham chiếu'!$B$2:$M$2,1))</f>
        <v>60</v>
      </c>
      <c r="AA647" s="50"/>
      <c r="AB647" s="50"/>
      <c r="AC647" s="53"/>
      <c r="AD647" s="73"/>
      <c r="AE647" s="54"/>
      <c r="AF647" s="74"/>
      <c r="AG647" s="48"/>
      <c r="AH647" s="48"/>
      <c r="AI647" s="49">
        <v>2</v>
      </c>
      <c r="AJ647" s="48">
        <f>INDEX(table5,MATCH($K647,'Tham chiếu'!$A$53:$A$61,1),MATCH(DS!$L647,'Tham chiếu'!$B$52:$T$52,1))</f>
        <v>5</v>
      </c>
      <c r="AK647" s="53">
        <v>1</v>
      </c>
      <c r="AL647" s="48">
        <f>INDEX(table5,MATCH($K647,'Tham chiếu'!$A$53:$A$61,1),MATCH(DS!$L647,'Tham chiếu'!$B$52:$T$52,1))</f>
        <v>5</v>
      </c>
      <c r="AM647" s="50">
        <v>1</v>
      </c>
      <c r="AN647" s="50" t="str">
        <f>INDEX(table2,MATCH($K647,'Tham chiếu'!$A$17:$A$25,1),MATCH(DS!$L647,'Tham chiếu'!$B$16:$S$16,1))</f>
        <v>4C</v>
      </c>
      <c r="AO647" s="54"/>
      <c r="AP647" s="48"/>
      <c r="AQ647" s="48">
        <v>1</v>
      </c>
      <c r="AR647" s="77">
        <f>INDEX(table7,MATCH($K647,'Tham chiếu'!$A$78:$A$87,1),MATCH(DS!$L647,'Tham chiếu'!$B$77:$T$77,1))</f>
        <v>4</v>
      </c>
      <c r="AS647" s="49"/>
      <c r="AT647" s="48"/>
      <c r="AU647" s="57">
        <f t="shared" si="138"/>
        <v>1358000</v>
      </c>
      <c r="AV647" s="58">
        <v>1888000</v>
      </c>
      <c r="AW647" s="59" t="b">
        <f t="shared" si="133"/>
        <v>0</v>
      </c>
      <c r="AX647" s="1"/>
      <c r="AY647" s="1"/>
      <c r="AZ647" s="1"/>
      <c r="BA647" s="1"/>
      <c r="BB647" s="1"/>
      <c r="BC647" s="1"/>
    </row>
    <row r="648" spans="1:55" ht="27.6" customHeight="1" x14ac:dyDescent="0.25">
      <c r="A648" s="3">
        <v>643</v>
      </c>
      <c r="B648" s="9" t="s">
        <v>16</v>
      </c>
      <c r="C648" s="9" t="s">
        <v>104</v>
      </c>
      <c r="D648" s="9" t="s">
        <v>97</v>
      </c>
      <c r="E648" s="9" t="str">
        <f t="shared" si="134"/>
        <v>Lê Châu Bảo Ngọc</v>
      </c>
      <c r="F648" s="9" t="b">
        <f t="shared" si="135"/>
        <v>0</v>
      </c>
      <c r="G648" s="9" t="s">
        <v>105</v>
      </c>
      <c r="H648" s="9" t="str">
        <f t="shared" si="136"/>
        <v>2014</v>
      </c>
      <c r="I648" s="9" t="s">
        <v>44</v>
      </c>
      <c r="J648" s="9" t="str">
        <f t="shared" si="137"/>
        <v>4CI3</v>
      </c>
      <c r="K648" s="48">
        <v>128</v>
      </c>
      <c r="L648" s="48">
        <v>22</v>
      </c>
      <c r="M648" s="9" t="s">
        <v>45</v>
      </c>
      <c r="N648" s="9"/>
      <c r="O648" s="9"/>
      <c r="P648" s="9"/>
      <c r="Q648" s="9" t="s">
        <v>106</v>
      </c>
      <c r="R648" s="9"/>
      <c r="S648" s="9" t="s">
        <v>101</v>
      </c>
      <c r="T648" s="9" t="s">
        <v>102</v>
      </c>
      <c r="U648" s="9" t="s">
        <v>103</v>
      </c>
      <c r="V648" s="30" t="s">
        <v>4125</v>
      </c>
      <c r="W648" s="9">
        <v>1</v>
      </c>
      <c r="X648" s="48">
        <f>INDEX(table1,MATCH($K648,'Tham chiếu'!$A$3:$A$13,1),MATCH(DS!$L648,'Tham chiếu'!$B$2:$M$2,1))</f>
        <v>55</v>
      </c>
      <c r="Y648" s="9">
        <v>1</v>
      </c>
      <c r="Z648" s="48">
        <f>INDEX(table1,MATCH($K648,'Tham chiếu'!$A$3:$A$13,1),MATCH(DS!$L648,'Tham chiếu'!$B$2:$M$2,1))</f>
        <v>55</v>
      </c>
      <c r="AA648" s="9"/>
      <c r="AB648" s="50"/>
      <c r="AC648" s="9">
        <v>2</v>
      </c>
      <c r="AD648" s="73">
        <f>INDEX(table4,MATCH($K648,'Tham chiếu'!$A$41:$A$49,1),MATCH(DS!$L648,'Tham chiếu'!$B$40:$T$40,1))</f>
        <v>3</v>
      </c>
      <c r="AE648" s="9"/>
      <c r="AF648" s="74"/>
      <c r="AG648" s="9"/>
      <c r="AH648" s="48"/>
      <c r="AI648" s="9">
        <v>1</v>
      </c>
      <c r="AJ648" s="48">
        <f>INDEX(table5,MATCH($K648,'Tham chiếu'!$A$53:$A$61,1),MATCH(DS!$L648,'Tham chiếu'!$B$52:$T$52,1))</f>
        <v>3</v>
      </c>
      <c r="AK648" s="9"/>
      <c r="AL648" s="48"/>
      <c r="AM648" s="9"/>
      <c r="AN648" s="50"/>
      <c r="AO648" s="9"/>
      <c r="AP648" s="48"/>
      <c r="AQ648" s="48">
        <v>1</v>
      </c>
      <c r="AR648" s="77">
        <f>INDEX(table7,MATCH($K648,'Tham chiếu'!$A$78:$A$87,1),MATCH(DS!$L648,'Tham chiếu'!$B$77:$T$77,1))</f>
        <v>2</v>
      </c>
      <c r="AS648" s="9"/>
      <c r="AT648" s="48"/>
      <c r="AU648" s="57">
        <f t="shared" si="138"/>
        <v>1230000</v>
      </c>
      <c r="AV648" s="58">
        <v>2260000</v>
      </c>
      <c r="AW648" s="59" t="b">
        <f t="shared" si="133"/>
        <v>0</v>
      </c>
      <c r="AX648" s="1"/>
      <c r="AY648" s="1"/>
      <c r="AZ648" s="1"/>
      <c r="BA648" s="1"/>
      <c r="BB648" s="1"/>
      <c r="BC648" s="1"/>
    </row>
    <row r="649" spans="1:55" ht="27.6" customHeight="1" x14ac:dyDescent="0.25">
      <c r="A649" s="3">
        <v>644</v>
      </c>
      <c r="B649" s="9" t="s">
        <v>16</v>
      </c>
      <c r="C649" s="9" t="s">
        <v>3137</v>
      </c>
      <c r="D649" s="9" t="s">
        <v>3138</v>
      </c>
      <c r="E649" s="9" t="str">
        <f t="shared" si="134"/>
        <v>NGUYỄN CÔNG KHÔI NGUYÊN</v>
      </c>
      <c r="F649" s="9" t="b">
        <f t="shared" si="135"/>
        <v>0</v>
      </c>
      <c r="G649" s="9" t="s">
        <v>3139</v>
      </c>
      <c r="H649" s="9" t="str">
        <f t="shared" si="136"/>
        <v>2014</v>
      </c>
      <c r="I649" s="9" t="s">
        <v>18</v>
      </c>
      <c r="J649" s="9" t="str">
        <f t="shared" si="137"/>
        <v>4CI3</v>
      </c>
      <c r="K649" s="9">
        <v>140</v>
      </c>
      <c r="L649" s="9">
        <v>41</v>
      </c>
      <c r="M649" s="9" t="s">
        <v>45</v>
      </c>
      <c r="N649" s="9"/>
      <c r="O649" s="9"/>
      <c r="P649" s="9"/>
      <c r="Q649" s="9" t="s">
        <v>106</v>
      </c>
      <c r="R649" s="9"/>
      <c r="S649" s="9" t="s">
        <v>3140</v>
      </c>
      <c r="T649" s="9" t="s">
        <v>3141</v>
      </c>
      <c r="U649" s="9" t="s">
        <v>3142</v>
      </c>
      <c r="V649" s="30" t="s">
        <v>4126</v>
      </c>
      <c r="W649" s="48">
        <v>1</v>
      </c>
      <c r="X649" s="48">
        <f>INDEX(table1,MATCH($K649,'Tham chiếu'!$A$3:$A$13,1),MATCH(DS!$L649,'Tham chiếu'!$B$2:$M$2,1))</f>
        <v>62</v>
      </c>
      <c r="Y649" s="49">
        <v>1</v>
      </c>
      <c r="Z649" s="48">
        <f>INDEX(table1,MATCH($K649,'Tham chiếu'!$A$3:$A$13,1),MATCH(DS!$L649,'Tham chiếu'!$B$2:$M$2,1))</f>
        <v>62</v>
      </c>
      <c r="AA649" s="50">
        <v>1</v>
      </c>
      <c r="AB649" s="50" t="str">
        <f>INDEX(table2,MATCH($K649,'Tham chiếu'!$A$17:$A$25,1),MATCH(DS!$L649,'Tham chiếu'!$B$16:$S$16,1))</f>
        <v>4C</v>
      </c>
      <c r="AC649" s="53"/>
      <c r="AD649" s="73" t="str">
        <f>INDEX(table4,MATCH($K649,'Tham chiếu'!$A$41:$A$49,1),MATCH(DS!$L649,'Tham chiếu'!$B$40:$T$40,1))</f>
        <v>4C</v>
      </c>
      <c r="AE649" s="54">
        <v>1</v>
      </c>
      <c r="AF649" s="74" t="str">
        <f>INDEX(table3,MATCH($K649,'Tham chiếu'!$A$29:$A$37,1),MATCH(DS!$L649,'Tham chiếu'!$B$28:$T$28,1))</f>
        <v>4C</v>
      </c>
      <c r="AG649" s="48">
        <v>1</v>
      </c>
      <c r="AH649" s="48">
        <f>INDEX(table5,MATCH($K649,'Tham chiếu'!$A$53:$A$61,1),MATCH(DS!$L649,'Tham chiếu'!$B$52:$T$52,1))</f>
        <v>5</v>
      </c>
      <c r="AI649" s="49">
        <v>1</v>
      </c>
      <c r="AJ649" s="48">
        <f>INDEX(table5,MATCH($K649,'Tham chiếu'!$A$53:$A$61,1),MATCH(DS!$L649,'Tham chiếu'!$B$52:$T$52,1))</f>
        <v>5</v>
      </c>
      <c r="AK649" s="53"/>
      <c r="AL649" s="48">
        <f>INDEX(table5,MATCH($K649,'Tham chiếu'!$A$53:$A$61,1),MATCH(DS!$L649,'Tham chiếu'!$B$52:$T$52,1))</f>
        <v>5</v>
      </c>
      <c r="AM649" s="50">
        <v>1</v>
      </c>
      <c r="AN649" s="50" t="str">
        <f>INDEX(table2,MATCH($K649,'Tham chiếu'!$A$17:$A$25,1),MATCH(DS!$L649,'Tham chiếu'!$B$16:$S$16,1))</f>
        <v>4C</v>
      </c>
      <c r="AO649" s="54"/>
      <c r="AP649" s="48" t="str">
        <f>INDEX(table3,MATCH($K649,'Tham chiếu'!$A$29:$A$37,1),MATCH(DS!$L649,'Tham chiếu'!$B$28:$T$28,1))</f>
        <v>4C</v>
      </c>
      <c r="AQ649" s="48"/>
      <c r="AR649" s="77">
        <f>INDEX(table7,MATCH($K649,'Tham chiếu'!$A$78:$A$87,1),MATCH(DS!$L649,'Tham chiếu'!$B$77:$T$77,1))</f>
        <v>4</v>
      </c>
      <c r="AS649" s="49">
        <v>1</v>
      </c>
      <c r="AT649" s="48">
        <f>INDEX(table6,MATCH($K649,'Tham chiếu'!$A$65:$A$74,1),MATCH(DS!$L649,'Tham chiếu'!$B$64:$T$64,1))</f>
        <v>5</v>
      </c>
      <c r="AU649" s="57">
        <f t="shared" si="138"/>
        <v>1812000</v>
      </c>
      <c r="AV649" s="58">
        <v>1228000</v>
      </c>
      <c r="AW649" s="59" t="b">
        <f t="shared" si="133"/>
        <v>0</v>
      </c>
      <c r="AX649" s="1"/>
      <c r="AY649" s="1"/>
      <c r="AZ649" s="1"/>
      <c r="BA649" s="1"/>
      <c r="BB649" s="1"/>
      <c r="BC649" s="1"/>
    </row>
    <row r="650" spans="1:55" ht="27.6" customHeight="1" x14ac:dyDescent="0.25">
      <c r="A650" s="3">
        <v>645</v>
      </c>
      <c r="B650" s="9" t="s">
        <v>16</v>
      </c>
      <c r="C650" s="9" t="s">
        <v>3143</v>
      </c>
      <c r="D650" s="9" t="s">
        <v>70</v>
      </c>
      <c r="E650" s="9" t="str">
        <f t="shared" si="134"/>
        <v>Phạm Thảo Nhi</v>
      </c>
      <c r="F650" s="9" t="b">
        <f t="shared" si="135"/>
        <v>0</v>
      </c>
      <c r="G650" s="9" t="s">
        <v>3144</v>
      </c>
      <c r="H650" s="9" t="str">
        <f t="shared" si="136"/>
        <v>2014</v>
      </c>
      <c r="I650" s="9" t="s">
        <v>44</v>
      </c>
      <c r="J650" s="9" t="str">
        <f t="shared" si="137"/>
        <v>4CI3</v>
      </c>
      <c r="K650" s="9">
        <v>136</v>
      </c>
      <c r="L650" s="9">
        <v>23</v>
      </c>
      <c r="M650" s="9" t="s">
        <v>45</v>
      </c>
      <c r="N650" s="9"/>
      <c r="O650" s="9"/>
      <c r="P650" s="9"/>
      <c r="Q650" s="9" t="s">
        <v>106</v>
      </c>
      <c r="R650" s="9"/>
      <c r="S650" s="9" t="s">
        <v>3145</v>
      </c>
      <c r="T650" s="9" t="s">
        <v>3146</v>
      </c>
      <c r="U650" s="9" t="s">
        <v>3147</v>
      </c>
      <c r="V650" s="30" t="s">
        <v>4127</v>
      </c>
      <c r="W650" s="48"/>
      <c r="X650" s="48"/>
      <c r="Y650" s="49"/>
      <c r="Z650" s="48"/>
      <c r="AA650" s="50"/>
      <c r="AB650" s="50"/>
      <c r="AC650" s="53"/>
      <c r="AD650" s="73"/>
      <c r="AE650" s="54"/>
      <c r="AF650" s="74"/>
      <c r="AG650" s="48">
        <v>2</v>
      </c>
      <c r="AH650" s="48">
        <f>INDEX(table5,MATCH($K650,'Tham chiếu'!$A$53:$A$61,1),MATCH(DS!$L650,'Tham chiếu'!$B$52:$T$52,1))</f>
        <v>4</v>
      </c>
      <c r="AI650" s="49">
        <v>2</v>
      </c>
      <c r="AJ650" s="48">
        <f>INDEX(table5,MATCH($K650,'Tham chiếu'!$A$53:$A$61,1),MATCH(DS!$L650,'Tham chiếu'!$B$52:$T$52,1))</f>
        <v>4</v>
      </c>
      <c r="AK650" s="53"/>
      <c r="AL650" s="48"/>
      <c r="AM650" s="50"/>
      <c r="AN650" s="50"/>
      <c r="AO650" s="54"/>
      <c r="AP650" s="48"/>
      <c r="AQ650" s="48"/>
      <c r="AR650" s="77"/>
      <c r="AS650" s="49"/>
      <c r="AT650" s="48"/>
      <c r="AU650" s="57">
        <f t="shared" si="138"/>
        <v>758000</v>
      </c>
      <c r="AV650" s="58">
        <v>1046000</v>
      </c>
      <c r="AW650" s="59" t="b">
        <f t="shared" si="133"/>
        <v>0</v>
      </c>
      <c r="AX650" s="1"/>
      <c r="AY650" s="1"/>
      <c r="AZ650" s="1"/>
      <c r="BA650" s="1"/>
      <c r="BB650" s="1"/>
      <c r="BC650" s="1"/>
    </row>
    <row r="651" spans="1:55" ht="27.6" customHeight="1" x14ac:dyDescent="0.25">
      <c r="A651" s="3">
        <v>646</v>
      </c>
      <c r="B651" s="9" t="s">
        <v>16</v>
      </c>
      <c r="C651" s="9" t="s">
        <v>1073</v>
      </c>
      <c r="D651" s="9" t="s">
        <v>368</v>
      </c>
      <c r="E651" s="9" t="str">
        <f t="shared" si="134"/>
        <v>Bùi An Nhiên</v>
      </c>
      <c r="F651" s="9" t="b">
        <f t="shared" si="135"/>
        <v>0</v>
      </c>
      <c r="G651" s="9" t="s">
        <v>1074</v>
      </c>
      <c r="H651" s="9" t="str">
        <f t="shared" si="136"/>
        <v>2014</v>
      </c>
      <c r="I651" s="9" t="s">
        <v>44</v>
      </c>
      <c r="J651" s="9" t="str">
        <f t="shared" si="137"/>
        <v>4CI3</v>
      </c>
      <c r="K651" s="48">
        <v>135</v>
      </c>
      <c r="L651" s="48">
        <v>40</v>
      </c>
      <c r="M651" s="9" t="s">
        <v>45</v>
      </c>
      <c r="N651" s="9"/>
      <c r="O651" s="9"/>
      <c r="P651" s="9"/>
      <c r="Q651" s="9" t="s">
        <v>106</v>
      </c>
      <c r="R651" s="9"/>
      <c r="S651" s="9" t="s">
        <v>1075</v>
      </c>
      <c r="T651" s="9" t="s">
        <v>1076</v>
      </c>
      <c r="U651" s="9" t="s">
        <v>1077</v>
      </c>
      <c r="V651" s="30" t="s">
        <v>3914</v>
      </c>
      <c r="W651" s="9"/>
      <c r="X651" s="48"/>
      <c r="Y651" s="9">
        <v>1</v>
      </c>
      <c r="Z651" s="48">
        <f>INDEX(table1,MATCH($K651,'Tham chiếu'!$A$3:$A$13,1),MATCH(DS!$L651,'Tham chiếu'!$B$2:$M$2,1))</f>
        <v>62</v>
      </c>
      <c r="AA651" s="9"/>
      <c r="AB651" s="50"/>
      <c r="AC651" s="9">
        <v>2</v>
      </c>
      <c r="AD651" s="73" t="str">
        <f>INDEX(table4,MATCH($K651,'Tham chiếu'!$A$41:$A$49,1),MATCH(DS!$L651,'Tham chiếu'!$B$40:$T$40,1))</f>
        <v>4C</v>
      </c>
      <c r="AE651" s="9"/>
      <c r="AF651" s="74"/>
      <c r="AG651" s="9"/>
      <c r="AH651" s="48"/>
      <c r="AI651" s="9">
        <v>2</v>
      </c>
      <c r="AJ651" s="48">
        <f>INDEX(table5,MATCH($K651,'Tham chiếu'!$A$53:$A$61,1),MATCH(DS!$L651,'Tham chiếu'!$B$52:$T$52,1))</f>
        <v>5</v>
      </c>
      <c r="AK651" s="9">
        <v>1</v>
      </c>
      <c r="AL651" s="48">
        <f>INDEX(table5,MATCH($K651,'Tham chiếu'!$A$53:$A$61,1),MATCH(DS!$L651,'Tham chiếu'!$B$52:$T$52,1))</f>
        <v>5</v>
      </c>
      <c r="AM651" s="9">
        <v>1</v>
      </c>
      <c r="AN651" s="50" t="str">
        <f>INDEX(table2,MATCH($K651,'Tham chiếu'!$A$17:$A$25,1),MATCH(DS!$L651,'Tham chiếu'!$B$16:$S$16,1))</f>
        <v>4C</v>
      </c>
      <c r="AO651" s="9">
        <v>1</v>
      </c>
      <c r="AP651" s="48" t="str">
        <f>INDEX(table3,MATCH($K651,'Tham chiếu'!$A$29:$A$37,1),MATCH(DS!$L651,'Tham chiếu'!$B$28:$T$28,1))</f>
        <v>4C</v>
      </c>
      <c r="AQ651" s="48">
        <v>1</v>
      </c>
      <c r="AR651" s="77">
        <f>INDEX(table7,MATCH($K651,'Tham chiếu'!$A$78:$A$87,1),MATCH(DS!$L651,'Tham chiếu'!$B$77:$T$77,1))</f>
        <v>4</v>
      </c>
      <c r="AS651" s="9">
        <v>1</v>
      </c>
      <c r="AT651" s="48">
        <f>INDEX(table6,MATCH($K651,'Tham chiếu'!$A$65:$A$74,1),MATCH(DS!$L651,'Tham chiếu'!$B$64:$T$64,1))</f>
        <v>5</v>
      </c>
      <c r="AU651" s="57">
        <f t="shared" si="138"/>
        <v>2014000</v>
      </c>
      <c r="AV651" s="58">
        <v>1032000</v>
      </c>
      <c r="AW651" s="59" t="b">
        <f t="shared" si="133"/>
        <v>0</v>
      </c>
      <c r="AX651" s="1"/>
      <c r="AY651" s="1"/>
      <c r="AZ651" s="1"/>
      <c r="BA651" s="1"/>
      <c r="BB651" s="1"/>
      <c r="BC651" s="1"/>
    </row>
    <row r="652" spans="1:55" ht="27.6" customHeight="1" x14ac:dyDescent="0.25">
      <c r="A652" s="3">
        <v>647</v>
      </c>
      <c r="B652" s="9" t="s">
        <v>4620</v>
      </c>
      <c r="C652" s="9" t="s">
        <v>1073</v>
      </c>
      <c r="D652" s="9" t="s">
        <v>4884</v>
      </c>
      <c r="E652" s="9" t="s">
        <v>4885</v>
      </c>
      <c r="F652" s="9"/>
      <c r="G652" s="9" t="s">
        <v>4886</v>
      </c>
      <c r="H652" s="9" t="s">
        <v>4612</v>
      </c>
      <c r="I652" s="9" t="s">
        <v>44</v>
      </c>
      <c r="J652" s="9" t="s">
        <v>106</v>
      </c>
      <c r="K652" s="9">
        <v>140</v>
      </c>
      <c r="L652" s="9">
        <v>30</v>
      </c>
      <c r="M652" s="9" t="s">
        <v>45</v>
      </c>
      <c r="N652" s="9"/>
      <c r="O652" s="9"/>
      <c r="P652" s="9"/>
      <c r="Q652" s="9" t="s">
        <v>106</v>
      </c>
      <c r="R652" s="9"/>
      <c r="S652" s="9" t="s">
        <v>4887</v>
      </c>
      <c r="T652" s="9" t="s">
        <v>4888</v>
      </c>
      <c r="U652" s="9" t="s">
        <v>4889</v>
      </c>
      <c r="V652" s="61" t="s">
        <v>4890</v>
      </c>
      <c r="W652" s="9">
        <v>1</v>
      </c>
      <c r="X652" s="48">
        <f>INDEX(table1,MATCH($K652,'Tham chiếu'!$A$3:$A$13,1),MATCH(DS!$L652,'Tham chiếu'!$B$2:$M$2,1))</f>
        <v>60</v>
      </c>
      <c r="Y652" s="9">
        <v>2</v>
      </c>
      <c r="Z652" s="48">
        <f>INDEX(table1,MATCH($K652,'Tham chiếu'!$A$3:$A$13,1),MATCH(DS!$L652,'Tham chiếu'!$B$2:$M$2,1))</f>
        <v>60</v>
      </c>
      <c r="AA652" s="9"/>
      <c r="AB652" s="50"/>
      <c r="AC652" s="9">
        <v>2</v>
      </c>
      <c r="AD652" s="73">
        <f>INDEX(table4,MATCH($K652,'Tham chiếu'!$A$41:$A$49,1),MATCH(DS!$L652,'Tham chiếu'!$B$40:$T$40,1))</f>
        <v>4</v>
      </c>
      <c r="AE652" s="9">
        <v>1</v>
      </c>
      <c r="AF652" s="74" t="str">
        <f>INDEX(table3,MATCH($K652,'Tham chiếu'!$A$29:$A$37,1),MATCH(DS!$L652,'Tham chiếu'!$B$28:$T$28,1))</f>
        <v>4A</v>
      </c>
      <c r="AG652" s="9">
        <v>1</v>
      </c>
      <c r="AH652" s="48">
        <f>INDEX(table5,MATCH($K652,'Tham chiếu'!$A$53:$A$61,1),MATCH(DS!$L652,'Tham chiếu'!$B$52:$T$52,1))</f>
        <v>4</v>
      </c>
      <c r="AI652" s="9"/>
      <c r="AJ652" s="48"/>
      <c r="AK652" s="9">
        <v>1</v>
      </c>
      <c r="AL652" s="48">
        <f>INDEX(table5,MATCH($K652,'Tham chiếu'!$A$53:$A$61,1),MATCH(DS!$L652,'Tham chiếu'!$B$52:$T$52,1))</f>
        <v>4</v>
      </c>
      <c r="AM652" s="9">
        <v>1</v>
      </c>
      <c r="AN652" s="50" t="str">
        <f>INDEX(table2,MATCH($K652,'Tham chiếu'!$A$17:$A$25,1),MATCH(DS!$L652,'Tham chiếu'!$B$16:$S$16,1))</f>
        <v>4A</v>
      </c>
      <c r="AO652" s="9">
        <v>1</v>
      </c>
      <c r="AP652" s="48" t="str">
        <f>INDEX(table3,MATCH($K652,'Tham chiếu'!$A$29:$A$37,1),MATCH(DS!$L652,'Tham chiếu'!$B$28:$T$28,1))</f>
        <v>4A</v>
      </c>
      <c r="AQ652" s="9">
        <v>1</v>
      </c>
      <c r="AR652" s="77">
        <f>INDEX(table7,MATCH($K652,'Tham chiếu'!$A$78:$A$87,1),MATCH(DS!$L652,'Tham chiếu'!$B$77:$T$77,1))</f>
        <v>3</v>
      </c>
      <c r="AS652" s="9">
        <v>1</v>
      </c>
      <c r="AT652" s="48">
        <f>INDEX(table6,MATCH($K652,'Tham chiếu'!$A$65:$A$74,1),MATCH(DS!$L652,'Tham chiếu'!$B$64:$T$64,1))</f>
        <v>4</v>
      </c>
      <c r="AU652" s="57">
        <f t="shared" si="138"/>
        <v>2456000</v>
      </c>
      <c r="AV652" s="58">
        <v>1438000</v>
      </c>
      <c r="AW652" s="59" t="b">
        <f t="shared" si="133"/>
        <v>0</v>
      </c>
      <c r="AX652" s="1"/>
      <c r="AY652" s="1"/>
      <c r="AZ652" s="1"/>
      <c r="BA652" s="1"/>
      <c r="BB652" s="1"/>
      <c r="BC652" s="1"/>
    </row>
    <row r="653" spans="1:55" ht="27.6" customHeight="1" x14ac:dyDescent="0.25">
      <c r="A653" s="3">
        <v>648</v>
      </c>
      <c r="B653" s="9" t="s">
        <v>16</v>
      </c>
      <c r="C653" s="9" t="s">
        <v>398</v>
      </c>
      <c r="D653" s="9" t="s">
        <v>399</v>
      </c>
      <c r="E653" s="9" t="str">
        <f t="shared" ref="E653:E694" si="139">C653&amp;" "&amp;D653</f>
        <v>nguyen nhat phong</v>
      </c>
      <c r="F653" s="9" t="b">
        <f t="shared" ref="F653:F694" si="140">E653=E654</f>
        <v>0</v>
      </c>
      <c r="G653" s="9" t="s">
        <v>400</v>
      </c>
      <c r="H653" s="9" t="str">
        <f>RIGHT(G653,4)</f>
        <v>2014</v>
      </c>
      <c r="I653" s="9" t="s">
        <v>18</v>
      </c>
      <c r="J653" s="9" t="str">
        <f t="shared" ref="J653:J694" si="141">N653&amp;O653&amp;P653&amp;Q653&amp;R653</f>
        <v>4CI3</v>
      </c>
      <c r="K653" s="48">
        <v>142</v>
      </c>
      <c r="L653" s="48">
        <v>42</v>
      </c>
      <c r="M653" s="9" t="s">
        <v>45</v>
      </c>
      <c r="N653" s="9"/>
      <c r="O653" s="9"/>
      <c r="P653" s="9"/>
      <c r="Q653" s="9" t="s">
        <v>106</v>
      </c>
      <c r="R653" s="9"/>
      <c r="S653" s="9" t="s">
        <v>401</v>
      </c>
      <c r="T653" s="9" t="s">
        <v>402</v>
      </c>
      <c r="U653" s="9" t="s">
        <v>403</v>
      </c>
      <c r="V653" s="30" t="s">
        <v>4128</v>
      </c>
      <c r="W653" s="9">
        <v>1</v>
      </c>
      <c r="X653" s="48">
        <f>INDEX(table1,MATCH($K653,'Tham chiếu'!$A$3:$A$13,1),MATCH(DS!$L653,'Tham chiếu'!$B$2:$M$2,1))</f>
        <v>62</v>
      </c>
      <c r="Y653" s="9">
        <v>1</v>
      </c>
      <c r="Z653" s="48">
        <f>INDEX(table1,MATCH($K653,'Tham chiếu'!$A$3:$A$13,1),MATCH(DS!$L653,'Tham chiếu'!$B$2:$M$2,1))</f>
        <v>62</v>
      </c>
      <c r="AA653" s="9">
        <v>1</v>
      </c>
      <c r="AB653" s="50" t="str">
        <f>INDEX(table2,MATCH($K653,'Tham chiếu'!$A$17:$A$25,1),MATCH(DS!$L653,'Tham chiếu'!$B$16:$S$16,1))</f>
        <v>4C</v>
      </c>
      <c r="AC653" s="9"/>
      <c r="AD653" s="73">
        <f>INDEX(table4,MATCH($K653,'Tham chiếu'!$A$41:$A$49,1),MATCH(DS!$L653,'Tham chiếu'!$B$40:$T$40,1))</f>
        <v>0</v>
      </c>
      <c r="AE653" s="9">
        <v>1</v>
      </c>
      <c r="AF653" s="74" t="str">
        <f>INDEX(table3,MATCH($K653,'Tham chiếu'!$A$29:$A$37,1),MATCH(DS!$L653,'Tham chiếu'!$B$28:$T$28,1))</f>
        <v>4C</v>
      </c>
      <c r="AG653" s="9">
        <v>1</v>
      </c>
      <c r="AH653" s="48">
        <f>INDEX(table5,MATCH($K653,'Tham chiếu'!$A$53:$A$61,1),MATCH(DS!$L653,'Tham chiếu'!$B$52:$T$52,1))</f>
        <v>5</v>
      </c>
      <c r="AI653" s="9">
        <v>1</v>
      </c>
      <c r="AJ653" s="48">
        <f>INDEX(table5,MATCH($K653,'Tham chiếu'!$A$53:$A$61,1),MATCH(DS!$L653,'Tham chiếu'!$B$52:$T$52,1))</f>
        <v>5</v>
      </c>
      <c r="AK653" s="9"/>
      <c r="AL653" s="48">
        <f>INDEX(table5,MATCH($K653,'Tham chiếu'!$A$53:$A$61,1),MATCH(DS!$L653,'Tham chiếu'!$B$52:$T$52,1))</f>
        <v>5</v>
      </c>
      <c r="AM653" s="9">
        <v>1</v>
      </c>
      <c r="AN653" s="50" t="str">
        <f>INDEX(table2,MATCH($K653,'Tham chiếu'!$A$17:$A$25,1),MATCH(DS!$L653,'Tham chiếu'!$B$16:$S$16,1))</f>
        <v>4C</v>
      </c>
      <c r="AO653" s="9">
        <v>1</v>
      </c>
      <c r="AP653" s="48" t="str">
        <f>INDEX(table3,MATCH($K653,'Tham chiếu'!$A$29:$A$37,1),MATCH(DS!$L653,'Tham chiếu'!$B$28:$T$28,1))</f>
        <v>4C</v>
      </c>
      <c r="AQ653" s="48"/>
      <c r="AR653" s="77">
        <f>INDEX(table7,MATCH($K653,'Tham chiếu'!$A$78:$A$87,1),MATCH(DS!$L653,'Tham chiếu'!$B$77:$T$77,1))</f>
        <v>5</v>
      </c>
      <c r="AS653" s="9"/>
      <c r="AT653" s="48"/>
      <c r="AU653" s="57">
        <f t="shared" si="138"/>
        <v>1562000</v>
      </c>
      <c r="AV653" s="58">
        <v>969000</v>
      </c>
      <c r="AW653" s="59" t="b">
        <f t="shared" si="133"/>
        <v>0</v>
      </c>
      <c r="AX653" s="1"/>
      <c r="AY653" s="1"/>
      <c r="AZ653" s="1"/>
      <c r="BA653" s="1"/>
      <c r="BB653" s="1"/>
      <c r="BC653" s="1"/>
    </row>
    <row r="654" spans="1:55" ht="27.6" customHeight="1" x14ac:dyDescent="0.25">
      <c r="A654" s="3">
        <v>649</v>
      </c>
      <c r="B654" s="9" t="s">
        <v>16</v>
      </c>
      <c r="C654" s="9" t="s">
        <v>2344</v>
      </c>
      <c r="D654" s="9" t="s">
        <v>1110</v>
      </c>
      <c r="E654" s="9" t="str">
        <f t="shared" si="139"/>
        <v>Hoàng Minh Quân</v>
      </c>
      <c r="F654" s="9" t="b">
        <f t="shared" si="140"/>
        <v>0</v>
      </c>
      <c r="G654" s="9" t="s">
        <v>3148</v>
      </c>
      <c r="H654" s="9" t="str">
        <f>RIGHT(G654,4)</f>
        <v>2014</v>
      </c>
      <c r="I654" s="9" t="s">
        <v>18</v>
      </c>
      <c r="J654" s="9" t="str">
        <f t="shared" si="141"/>
        <v>4CI3</v>
      </c>
      <c r="K654" s="9">
        <v>131</v>
      </c>
      <c r="L654" s="9">
        <v>32</v>
      </c>
      <c r="M654" s="9" t="s">
        <v>45</v>
      </c>
      <c r="N654" s="9"/>
      <c r="O654" s="9"/>
      <c r="P654" s="9"/>
      <c r="Q654" s="9" t="s">
        <v>106</v>
      </c>
      <c r="R654" s="9"/>
      <c r="S654" s="9" t="s">
        <v>3149</v>
      </c>
      <c r="T654" s="9" t="s">
        <v>3150</v>
      </c>
      <c r="U654" s="9" t="s">
        <v>3151</v>
      </c>
      <c r="V654" s="30" t="s">
        <v>3731</v>
      </c>
      <c r="W654" s="48">
        <v>1</v>
      </c>
      <c r="X654" s="48">
        <f>INDEX(table1,MATCH($K654,'Tham chiếu'!$A$3:$A$13,1),MATCH(DS!$L654,'Tham chiếu'!$B$2:$M$2,1))</f>
        <v>58</v>
      </c>
      <c r="Y654" s="49">
        <v>1</v>
      </c>
      <c r="Z654" s="48">
        <f>INDEX(table1,MATCH($K654,'Tham chiếu'!$A$3:$A$13,1),MATCH(DS!$L654,'Tham chiếu'!$B$2:$M$2,1))</f>
        <v>58</v>
      </c>
      <c r="AA654" s="50">
        <v>1</v>
      </c>
      <c r="AB654" s="50">
        <f>INDEX(table2,MATCH($K654,'Tham chiếu'!$A$17:$A$25,1),MATCH(DS!$L654,'Tham chiếu'!$B$16:$S$16,1))</f>
        <v>4</v>
      </c>
      <c r="AC654" s="53"/>
      <c r="AD654" s="73" t="str">
        <f>INDEX(table4,MATCH($K654,'Tham chiếu'!$A$41:$A$49,1),MATCH(DS!$L654,'Tham chiếu'!$B$40:$T$40,1))</f>
        <v>3B</v>
      </c>
      <c r="AE654" s="54">
        <v>1</v>
      </c>
      <c r="AF654" s="74" t="str">
        <f>INDEX(table3,MATCH($K654,'Tham chiếu'!$A$29:$A$37,1),MATCH(DS!$L654,'Tham chiếu'!$B$28:$T$28,1))</f>
        <v>4A</v>
      </c>
      <c r="AG654" s="48">
        <v>1</v>
      </c>
      <c r="AH654" s="48">
        <f>INDEX(table5,MATCH($K654,'Tham chiếu'!$A$53:$A$61,1),MATCH(DS!$L654,'Tham chiếu'!$B$52:$T$52,1))</f>
        <v>4</v>
      </c>
      <c r="AI654" s="49">
        <v>1</v>
      </c>
      <c r="AJ654" s="48">
        <f>INDEX(table5,MATCH($K654,'Tham chiếu'!$A$53:$A$61,1),MATCH(DS!$L654,'Tham chiếu'!$B$52:$T$52,1))</f>
        <v>4</v>
      </c>
      <c r="AK654" s="53">
        <v>1</v>
      </c>
      <c r="AL654" s="48">
        <f>INDEX(table5,MATCH($K654,'Tham chiếu'!$A$53:$A$61,1),MATCH(DS!$L654,'Tham chiếu'!$B$52:$T$52,1))</f>
        <v>4</v>
      </c>
      <c r="AM654" s="50">
        <v>1</v>
      </c>
      <c r="AN654" s="50">
        <f>INDEX(table2,MATCH($K654,'Tham chiếu'!$A$17:$A$25,1),MATCH(DS!$L654,'Tham chiếu'!$B$16:$S$16,1))</f>
        <v>4</v>
      </c>
      <c r="AO654" s="54">
        <v>1</v>
      </c>
      <c r="AP654" s="48" t="str">
        <f>INDEX(table3,MATCH($K654,'Tham chiếu'!$A$29:$A$37,1),MATCH(DS!$L654,'Tham chiếu'!$B$28:$T$28,1))</f>
        <v>4A</v>
      </c>
      <c r="AQ654" s="48">
        <v>1</v>
      </c>
      <c r="AR654" s="77">
        <f>INDEX(table7,MATCH($K654,'Tham chiếu'!$A$78:$A$87,1),MATCH(DS!$L654,'Tham chiếu'!$B$77:$T$77,1))</f>
        <v>3</v>
      </c>
      <c r="AS654" s="49">
        <v>1</v>
      </c>
      <c r="AT654" s="48">
        <f>INDEX(table6,MATCH($K654,'Tham chiếu'!$A$65:$A$74,1),MATCH(DS!$L654,'Tham chiếu'!$B$64:$T$64,1))</f>
        <v>4</v>
      </c>
      <c r="AU654" s="57">
        <f t="shared" si="138"/>
        <v>2352000</v>
      </c>
      <c r="AV654" s="58">
        <v>3346000</v>
      </c>
      <c r="AW654" s="59" t="b">
        <f t="shared" si="133"/>
        <v>0</v>
      </c>
      <c r="AX654" s="1"/>
      <c r="AY654" s="1"/>
      <c r="AZ654" s="1"/>
      <c r="BA654" s="1"/>
      <c r="BB654" s="1"/>
      <c r="BC654" s="1"/>
    </row>
    <row r="655" spans="1:55" ht="27.6" customHeight="1" x14ac:dyDescent="0.25">
      <c r="A655" s="3">
        <v>650</v>
      </c>
      <c r="B655" s="9" t="s">
        <v>16</v>
      </c>
      <c r="C655" s="9" t="s">
        <v>3455</v>
      </c>
      <c r="D655" s="9" t="s">
        <v>283</v>
      </c>
      <c r="E655" s="9" t="str">
        <f t="shared" si="139"/>
        <v>Trịnh Duy Tùng</v>
      </c>
      <c r="F655" s="9" t="b">
        <f t="shared" si="140"/>
        <v>0</v>
      </c>
      <c r="G655" s="9" t="s">
        <v>3456</v>
      </c>
      <c r="H655" s="9"/>
      <c r="I655" s="9" t="s">
        <v>18</v>
      </c>
      <c r="J655" s="9" t="str">
        <f t="shared" si="141"/>
        <v>4CI3</v>
      </c>
      <c r="K655" s="9">
        <v>145</v>
      </c>
      <c r="L655" s="9">
        <v>40</v>
      </c>
      <c r="M655" s="9" t="s">
        <v>45</v>
      </c>
      <c r="N655" s="9"/>
      <c r="O655" s="9"/>
      <c r="P655" s="9"/>
      <c r="Q655" s="9" t="s">
        <v>106</v>
      </c>
      <c r="R655" s="9"/>
      <c r="S655" s="9" t="s">
        <v>3457</v>
      </c>
      <c r="T655" s="9" t="s">
        <v>3458</v>
      </c>
      <c r="U655" s="9" t="s">
        <v>3459</v>
      </c>
      <c r="V655" s="30" t="s">
        <v>4304</v>
      </c>
      <c r="W655" s="48">
        <v>1</v>
      </c>
      <c r="X655" s="48">
        <f>INDEX(table1,MATCH($K655,'Tham chiếu'!$A$3:$A$13,1),MATCH(DS!$L655,'Tham chiếu'!$B$2:$M$2,1))</f>
        <v>62</v>
      </c>
      <c r="Y655" s="49">
        <v>1</v>
      </c>
      <c r="Z655" s="48">
        <f>INDEX(table1,MATCH($K655,'Tham chiếu'!$A$3:$A$13,1),MATCH(DS!$L655,'Tham chiếu'!$B$2:$M$2,1))</f>
        <v>62</v>
      </c>
      <c r="AA655" s="50">
        <v>2</v>
      </c>
      <c r="AB655" s="50" t="str">
        <f>INDEX(table2,MATCH($K655,'Tham chiếu'!$A$17:$A$25,1),MATCH(DS!$L655,'Tham chiếu'!$B$16:$S$16,1))</f>
        <v>4C</v>
      </c>
      <c r="AC655" s="53"/>
      <c r="AD655" s="73" t="str">
        <f>INDEX(table4,MATCH($K655,'Tham chiếu'!$A$41:$A$49,1),MATCH(DS!$L655,'Tham chiếu'!$B$40:$T$40,1))</f>
        <v>4C</v>
      </c>
      <c r="AE655" s="54">
        <v>1</v>
      </c>
      <c r="AF655" s="74" t="str">
        <f>INDEX(table3,MATCH($K655,'Tham chiếu'!$A$29:$A$37,1),MATCH(DS!$L655,'Tham chiếu'!$B$28:$T$28,1))</f>
        <v>4C</v>
      </c>
      <c r="AG655" s="48">
        <v>1</v>
      </c>
      <c r="AH655" s="48">
        <f>INDEX(table5,MATCH($K655,'Tham chiếu'!$A$53:$A$61,1),MATCH(DS!$L655,'Tham chiếu'!$B$52:$T$52,1))</f>
        <v>5</v>
      </c>
      <c r="AI655" s="49">
        <v>2</v>
      </c>
      <c r="AJ655" s="48">
        <f>INDEX(table5,MATCH($K655,'Tham chiếu'!$A$53:$A$61,1),MATCH(DS!$L655,'Tham chiếu'!$B$52:$T$52,1))</f>
        <v>5</v>
      </c>
      <c r="AK655" s="50">
        <v>1</v>
      </c>
      <c r="AL655" s="48">
        <f>INDEX(table5,MATCH($K655,'Tham chiếu'!$A$53:$A$61,1),MATCH(DS!$L655,'Tham chiếu'!$B$52:$T$52,1))</f>
        <v>5</v>
      </c>
      <c r="AM655" s="53">
        <v>2</v>
      </c>
      <c r="AN655" s="50" t="str">
        <f>INDEX(table2,MATCH($K655,'Tham chiếu'!$A$17:$A$25,1),MATCH(DS!$L655,'Tham chiếu'!$B$16:$S$16,1))</f>
        <v>4C</v>
      </c>
      <c r="AO655" s="54">
        <v>1</v>
      </c>
      <c r="AP655" s="48" t="str">
        <f>INDEX(table3,MATCH($K655,'Tham chiếu'!$A$29:$A$37,1),MATCH(DS!$L655,'Tham chiếu'!$B$28:$T$28,1))</f>
        <v>4C</v>
      </c>
      <c r="AQ655" s="48"/>
      <c r="AR655" s="77">
        <f>INDEX(table7,MATCH($K655,'Tham chiếu'!$A$78:$A$87,1),MATCH(DS!$L655,'Tham chiếu'!$B$77:$T$77,1))</f>
        <v>5</v>
      </c>
      <c r="AS655" s="49">
        <v>1</v>
      </c>
      <c r="AT655" s="48">
        <f>INDEX(table6,MATCH($K655,'Tham chiếu'!$A$65:$A$74,1),MATCH(DS!$L655,'Tham chiếu'!$B$64:$T$64,1))</f>
        <v>5</v>
      </c>
      <c r="AU655" s="57">
        <f t="shared" si="138"/>
        <v>2704000</v>
      </c>
      <c r="AV655" s="58">
        <v>2830000</v>
      </c>
      <c r="AW655" s="59" t="b">
        <f t="shared" si="133"/>
        <v>0</v>
      </c>
      <c r="AX655" s="1"/>
      <c r="AY655" s="1"/>
      <c r="AZ655" s="1"/>
      <c r="BA655" s="1"/>
      <c r="BB655" s="1"/>
      <c r="BC655" s="1"/>
    </row>
    <row r="656" spans="1:55" ht="27.6" customHeight="1" x14ac:dyDescent="0.25">
      <c r="A656" s="3">
        <v>651</v>
      </c>
      <c r="B656" s="9" t="s">
        <v>3680</v>
      </c>
      <c r="C656" s="9" t="s">
        <v>3436</v>
      </c>
      <c r="D656" s="9" t="s">
        <v>115</v>
      </c>
      <c r="E656" s="9" t="str">
        <f t="shared" si="139"/>
        <v>Đỗ Nam Thành</v>
      </c>
      <c r="F656" s="9" t="b">
        <f t="shared" si="140"/>
        <v>0</v>
      </c>
      <c r="G656" s="9" t="s">
        <v>3437</v>
      </c>
      <c r="H656" s="9"/>
      <c r="I656" s="9" t="s">
        <v>18</v>
      </c>
      <c r="J656" s="9" t="str">
        <f t="shared" si="141"/>
        <v>4CI3</v>
      </c>
      <c r="K656" s="9">
        <v>145</v>
      </c>
      <c r="L656" s="9">
        <v>33</v>
      </c>
      <c r="M656" s="9" t="s">
        <v>45</v>
      </c>
      <c r="N656" s="9"/>
      <c r="O656" s="9"/>
      <c r="P656" s="9"/>
      <c r="Q656" s="9" t="s">
        <v>106</v>
      </c>
      <c r="R656" s="9"/>
      <c r="S656" s="9" t="s">
        <v>3438</v>
      </c>
      <c r="T656" s="9" t="s">
        <v>3439</v>
      </c>
      <c r="U656" s="9" t="s">
        <v>3440</v>
      </c>
      <c r="V656" s="30" t="s">
        <v>4305</v>
      </c>
      <c r="W656" s="48">
        <v>1</v>
      </c>
      <c r="X656" s="48">
        <f>INDEX(table1,MATCH($K656,'Tham chiếu'!$A$3:$A$13,1),MATCH(DS!$L656,'Tham chiếu'!$B$2:$M$2,1))</f>
        <v>62</v>
      </c>
      <c r="Y656" s="49"/>
      <c r="Z656" s="48"/>
      <c r="AA656" s="50">
        <v>1</v>
      </c>
      <c r="AB656" s="50" t="str">
        <f>INDEX(table2,MATCH($K656,'Tham chiếu'!$A$17:$A$25,1),MATCH(DS!$L656,'Tham chiếu'!$B$16:$S$16,1))</f>
        <v>4A</v>
      </c>
      <c r="AC656" s="53"/>
      <c r="AD656" s="73">
        <f>INDEX(table4,MATCH($K656,'Tham chiếu'!$A$41:$A$49,1),MATCH(DS!$L656,'Tham chiếu'!$B$40:$T$40,1))</f>
        <v>5</v>
      </c>
      <c r="AE656" s="54"/>
      <c r="AF656" s="74"/>
      <c r="AG656" s="48">
        <v>1</v>
      </c>
      <c r="AH656" s="48">
        <f>INDEX(table5,MATCH($K656,'Tham chiếu'!$A$53:$A$61,1),MATCH(DS!$L656,'Tham chiếu'!$B$52:$T$52,1))</f>
        <v>4</v>
      </c>
      <c r="AI656" s="49">
        <v>1</v>
      </c>
      <c r="AJ656" s="48">
        <f>INDEX(table5,MATCH($K656,'Tham chiếu'!$A$53:$A$61,1),MATCH(DS!$L656,'Tham chiếu'!$B$52:$T$52,1))</f>
        <v>4</v>
      </c>
      <c r="AK656" s="50">
        <v>1</v>
      </c>
      <c r="AL656" s="48">
        <f>INDEX(table5,MATCH($K656,'Tham chiếu'!$A$53:$A$61,1),MATCH(DS!$L656,'Tham chiếu'!$B$52:$T$52,1))</f>
        <v>4</v>
      </c>
      <c r="AM656" s="53"/>
      <c r="AN656" s="50" t="str">
        <f>INDEX(table2,MATCH($K656,'Tham chiếu'!$A$17:$A$25,1),MATCH(DS!$L656,'Tham chiếu'!$B$16:$S$16,1))</f>
        <v>4A</v>
      </c>
      <c r="AO656" s="54"/>
      <c r="AP656" s="48" t="str">
        <f>INDEX(table3,MATCH($K656,'Tham chiếu'!$A$29:$A$37,1),MATCH(DS!$L656,'Tham chiếu'!$B$28:$T$28,1))</f>
        <v>4A</v>
      </c>
      <c r="AQ656" s="48">
        <v>1</v>
      </c>
      <c r="AR656" s="77">
        <f>INDEX(table7,MATCH($K656,'Tham chiếu'!$A$78:$A$87,1),MATCH(DS!$L656,'Tham chiếu'!$B$77:$T$77,1))</f>
        <v>4</v>
      </c>
      <c r="AS656" s="49"/>
      <c r="AT656" s="48"/>
      <c r="AU656" s="57">
        <f t="shared" si="138"/>
        <v>1277000</v>
      </c>
      <c r="AV656" s="58">
        <v>1409000</v>
      </c>
      <c r="AW656" s="59" t="b">
        <f t="shared" si="133"/>
        <v>0</v>
      </c>
      <c r="AX656" s="1"/>
      <c r="AY656" s="1"/>
      <c r="AZ656" s="1"/>
      <c r="BA656" s="1"/>
      <c r="BB656" s="1"/>
      <c r="BC656" s="1"/>
    </row>
    <row r="657" spans="1:55" ht="27.6" customHeight="1" x14ac:dyDescent="0.25">
      <c r="A657" s="3">
        <v>652</v>
      </c>
      <c r="B657" s="9" t="s">
        <v>16</v>
      </c>
      <c r="C657" s="9" t="s">
        <v>3152</v>
      </c>
      <c r="D657" s="9" t="s">
        <v>3153</v>
      </c>
      <c r="E657" s="9" t="str">
        <f t="shared" si="139"/>
        <v>Trần Nguyễn Bảo Thi</v>
      </c>
      <c r="F657" s="9" t="b">
        <f t="shared" si="140"/>
        <v>0</v>
      </c>
      <c r="G657" s="9" t="s">
        <v>3154</v>
      </c>
      <c r="H657" s="9" t="str">
        <f t="shared" ref="H657:H670" si="142">RIGHT(G657,4)</f>
        <v>2014</v>
      </c>
      <c r="I657" s="9" t="s">
        <v>44</v>
      </c>
      <c r="J657" s="9" t="str">
        <f t="shared" si="141"/>
        <v>4CI3</v>
      </c>
      <c r="K657" s="9">
        <v>145</v>
      </c>
      <c r="L657" s="9">
        <v>38</v>
      </c>
      <c r="M657" s="9" t="s">
        <v>45</v>
      </c>
      <c r="N657" s="9"/>
      <c r="O657" s="9"/>
      <c r="P657" s="9"/>
      <c r="Q657" s="9" t="s">
        <v>106</v>
      </c>
      <c r="R657" s="9"/>
      <c r="S657" s="9" t="s">
        <v>1969</v>
      </c>
      <c r="T657" s="9" t="s">
        <v>2669</v>
      </c>
      <c r="U657" s="9" t="s">
        <v>2670</v>
      </c>
      <c r="V657" s="30" t="s">
        <v>4118</v>
      </c>
      <c r="W657" s="48"/>
      <c r="X657" s="48"/>
      <c r="Y657" s="49">
        <v>1</v>
      </c>
      <c r="Z657" s="48">
        <f>INDEX(table1,MATCH($K657,'Tham chiếu'!$A$3:$A$13,1),MATCH(DS!$L657,'Tham chiếu'!$B$2:$M$2,1))</f>
        <v>62</v>
      </c>
      <c r="AA657" s="50"/>
      <c r="AB657" s="50"/>
      <c r="AC657" s="53">
        <v>1</v>
      </c>
      <c r="AD657" s="73" t="str">
        <f>INDEX(table4,MATCH($K657,'Tham chiếu'!$A$41:$A$49,1),MATCH(DS!$L657,'Tham chiếu'!$B$40:$T$40,1))</f>
        <v>4B</v>
      </c>
      <c r="AE657" s="54"/>
      <c r="AF657" s="74"/>
      <c r="AG657" s="48"/>
      <c r="AH657" s="48"/>
      <c r="AI657" s="49">
        <v>2</v>
      </c>
      <c r="AJ657" s="48">
        <f>INDEX(table5,MATCH($K657,'Tham chiếu'!$A$53:$A$61,1),MATCH(DS!$L657,'Tham chiếu'!$B$52:$T$52,1))</f>
        <v>5</v>
      </c>
      <c r="AK657" s="53"/>
      <c r="AL657" s="48"/>
      <c r="AM657" s="50"/>
      <c r="AN657" s="50"/>
      <c r="AO657" s="54"/>
      <c r="AP657" s="48"/>
      <c r="AQ657" s="48">
        <v>1</v>
      </c>
      <c r="AR657" s="77">
        <f>INDEX(table7,MATCH($K657,'Tham chiếu'!$A$78:$A$87,1),MATCH(DS!$L657,'Tham chiếu'!$B$77:$T$77,1))</f>
        <v>4</v>
      </c>
      <c r="AS657" s="49">
        <v>1</v>
      </c>
      <c r="AT657" s="48">
        <f>INDEX(table6,MATCH($K657,'Tham chiếu'!$A$65:$A$74,1),MATCH(DS!$L657,'Tham chiếu'!$B$64:$T$64,1))</f>
        <v>5</v>
      </c>
      <c r="AU657" s="57">
        <f t="shared" si="138"/>
        <v>1401000</v>
      </c>
      <c r="AV657" s="58">
        <v>1676000</v>
      </c>
      <c r="AW657" s="59" t="b">
        <f t="shared" si="133"/>
        <v>0</v>
      </c>
      <c r="AX657" s="1"/>
      <c r="AY657" s="1"/>
      <c r="AZ657" s="1"/>
      <c r="BA657" s="1"/>
      <c r="BB657" s="1"/>
      <c r="BC657" s="1"/>
    </row>
    <row r="658" spans="1:55" ht="27.6" customHeight="1" x14ac:dyDescent="0.25">
      <c r="A658" s="3">
        <v>653</v>
      </c>
      <c r="B658" s="9" t="s">
        <v>16</v>
      </c>
      <c r="C658" s="9" t="s">
        <v>3155</v>
      </c>
      <c r="D658" s="9" t="s">
        <v>166</v>
      </c>
      <c r="E658" s="9" t="str">
        <f t="shared" si="139"/>
        <v>Hà Trung Anh</v>
      </c>
      <c r="F658" s="9" t="b">
        <f t="shared" si="140"/>
        <v>0</v>
      </c>
      <c r="G658" s="9" t="s">
        <v>2547</v>
      </c>
      <c r="H658" s="9" t="str">
        <f t="shared" si="142"/>
        <v>2014</v>
      </c>
      <c r="I658" s="9" t="s">
        <v>18</v>
      </c>
      <c r="J658" s="9" t="str">
        <f t="shared" si="141"/>
        <v>4CI4</v>
      </c>
      <c r="K658" s="9">
        <v>140</v>
      </c>
      <c r="L658" s="9">
        <v>38</v>
      </c>
      <c r="M658" s="9" t="s">
        <v>45</v>
      </c>
      <c r="N658" s="9"/>
      <c r="O658" s="9"/>
      <c r="P658" s="9"/>
      <c r="Q658" s="9" t="s">
        <v>297</v>
      </c>
      <c r="R658" s="9"/>
      <c r="S658" s="9" t="s">
        <v>3156</v>
      </c>
      <c r="T658" s="9" t="s">
        <v>3157</v>
      </c>
      <c r="U658" s="9" t="s">
        <v>3158</v>
      </c>
      <c r="V658" s="30" t="s">
        <v>3855</v>
      </c>
      <c r="W658" s="48">
        <v>1</v>
      </c>
      <c r="X658" s="48" t="str">
        <f>INDEX(table1,MATCH($K658,'Tham chiếu'!$A$3:$A$13,1),MATCH(DS!$L658,'Tham chiếu'!$B$2:$M$2,1))</f>
        <v>60A</v>
      </c>
      <c r="Y658" s="49">
        <v>1</v>
      </c>
      <c r="Z658" s="48" t="str">
        <f>INDEX(table1,MATCH($K658,'Tham chiếu'!$A$3:$A$13,1),MATCH(DS!$L658,'Tham chiếu'!$B$2:$M$2,1))</f>
        <v>60A</v>
      </c>
      <c r="AA658" s="50">
        <v>1</v>
      </c>
      <c r="AB658" s="50" t="str">
        <f>INDEX(table2,MATCH($K658,'Tham chiếu'!$A$17:$A$25,1),MATCH(DS!$L658,'Tham chiếu'!$B$16:$S$16,1))</f>
        <v>4C</v>
      </c>
      <c r="AC658" s="53"/>
      <c r="AD658" s="73" t="str">
        <f>INDEX(table4,MATCH($K658,'Tham chiếu'!$A$41:$A$49,1),MATCH(DS!$L658,'Tham chiếu'!$B$40:$T$40,1))</f>
        <v>4B</v>
      </c>
      <c r="AE658" s="54">
        <v>1</v>
      </c>
      <c r="AF658" s="74" t="str">
        <f>INDEX(table3,MATCH($K658,'Tham chiếu'!$A$29:$A$37,1),MATCH(DS!$L658,'Tham chiếu'!$B$28:$T$28,1))</f>
        <v>4B</v>
      </c>
      <c r="AG658" s="48">
        <v>2</v>
      </c>
      <c r="AH658" s="48">
        <f>INDEX(table5,MATCH($K658,'Tham chiếu'!$A$53:$A$61,1),MATCH(DS!$L658,'Tham chiếu'!$B$52:$T$52,1))</f>
        <v>5</v>
      </c>
      <c r="AI658" s="49">
        <v>2</v>
      </c>
      <c r="AJ658" s="48">
        <f>INDEX(table5,MATCH($K658,'Tham chiếu'!$A$53:$A$61,1),MATCH(DS!$L658,'Tham chiếu'!$B$52:$T$52,1))</f>
        <v>5</v>
      </c>
      <c r="AK658" s="53">
        <v>1</v>
      </c>
      <c r="AL658" s="48">
        <f>INDEX(table5,MATCH($K658,'Tham chiếu'!$A$53:$A$61,1),MATCH(DS!$L658,'Tham chiếu'!$B$52:$T$52,1))</f>
        <v>5</v>
      </c>
      <c r="AM658" s="50">
        <v>1</v>
      </c>
      <c r="AN658" s="50" t="str">
        <f>INDEX(table2,MATCH($K658,'Tham chiếu'!$A$17:$A$25,1),MATCH(DS!$L658,'Tham chiếu'!$B$16:$S$16,1))</f>
        <v>4C</v>
      </c>
      <c r="AO658" s="54">
        <v>1</v>
      </c>
      <c r="AP658" s="48" t="str">
        <f>INDEX(table3,MATCH($K658,'Tham chiếu'!$A$29:$A$37,1),MATCH(DS!$L658,'Tham chiếu'!$B$28:$T$28,1))</f>
        <v>4B</v>
      </c>
      <c r="AQ658" s="48">
        <v>1</v>
      </c>
      <c r="AR658" s="77">
        <f>INDEX(table7,MATCH($K658,'Tham chiếu'!$A$78:$A$87,1),MATCH(DS!$L658,'Tham chiếu'!$B$77:$T$77,1))</f>
        <v>4</v>
      </c>
      <c r="AS658" s="49">
        <v>1</v>
      </c>
      <c r="AT658" s="48">
        <f>INDEX(table6,MATCH($K658,'Tham chiếu'!$A$65:$A$74,1),MATCH(DS!$L658,'Tham chiếu'!$B$64:$T$64,1))</f>
        <v>5</v>
      </c>
      <c r="AU658" s="57">
        <f t="shared" si="138"/>
        <v>2731000</v>
      </c>
      <c r="AV658" s="58">
        <v>1415000</v>
      </c>
      <c r="AW658" s="59" t="b">
        <f t="shared" si="133"/>
        <v>0</v>
      </c>
      <c r="AX658" s="1"/>
      <c r="AY658" s="1"/>
      <c r="AZ658" s="1"/>
      <c r="BA658" s="1"/>
      <c r="BB658" s="1"/>
      <c r="BC658" s="1"/>
    </row>
    <row r="659" spans="1:55" ht="27.6" customHeight="1" x14ac:dyDescent="0.25">
      <c r="A659" s="3">
        <v>654</v>
      </c>
      <c r="B659" s="9" t="s">
        <v>16</v>
      </c>
      <c r="C659" s="9" t="s">
        <v>1414</v>
      </c>
      <c r="D659" s="9" t="s">
        <v>166</v>
      </c>
      <c r="E659" s="9" t="str">
        <f t="shared" si="139"/>
        <v>Hoàng Hồng Anh</v>
      </c>
      <c r="F659" s="9" t="b">
        <f t="shared" si="140"/>
        <v>0</v>
      </c>
      <c r="G659" s="9" t="s">
        <v>1415</v>
      </c>
      <c r="H659" s="9" t="str">
        <f t="shared" si="142"/>
        <v>2014</v>
      </c>
      <c r="I659" s="9" t="s">
        <v>44</v>
      </c>
      <c r="J659" s="9" t="str">
        <f t="shared" si="141"/>
        <v>4CI4</v>
      </c>
      <c r="K659" s="48">
        <v>132</v>
      </c>
      <c r="L659" s="48">
        <v>26</v>
      </c>
      <c r="M659" s="9" t="s">
        <v>45</v>
      </c>
      <c r="N659" s="9"/>
      <c r="O659" s="9"/>
      <c r="P659" s="9"/>
      <c r="Q659" s="9" t="s">
        <v>297</v>
      </c>
      <c r="R659" s="9"/>
      <c r="S659" s="9" t="s">
        <v>1416</v>
      </c>
      <c r="T659" s="9" t="s">
        <v>1417</v>
      </c>
      <c r="U659" s="9" t="s">
        <v>1418</v>
      </c>
      <c r="V659" s="30" t="s">
        <v>4129</v>
      </c>
      <c r="W659" s="9">
        <v>1</v>
      </c>
      <c r="X659" s="48">
        <f>INDEX(table1,MATCH($K659,'Tham chiếu'!$A$3:$A$13,1),MATCH(DS!$L659,'Tham chiếu'!$B$2:$M$2,1))</f>
        <v>55</v>
      </c>
      <c r="Y659" s="9">
        <v>1</v>
      </c>
      <c r="Z659" s="48">
        <f>INDEX(table1,MATCH($K659,'Tham chiếu'!$A$3:$A$13,1),MATCH(DS!$L659,'Tham chiếu'!$B$2:$M$2,1))</f>
        <v>55</v>
      </c>
      <c r="AA659" s="9"/>
      <c r="AB659" s="50"/>
      <c r="AC659" s="9">
        <v>2</v>
      </c>
      <c r="AD659" s="73" t="str">
        <f>INDEX(table4,MATCH($K659,'Tham chiếu'!$A$41:$A$49,1),MATCH(DS!$L659,'Tham chiếu'!$B$40:$T$40,1))</f>
        <v>3A</v>
      </c>
      <c r="AE659" s="9"/>
      <c r="AF659" s="74"/>
      <c r="AG659" s="9">
        <v>1</v>
      </c>
      <c r="AH659" s="48">
        <f>INDEX(table5,MATCH($K659,'Tham chiếu'!$A$53:$A$61,1),MATCH(DS!$L659,'Tham chiếu'!$B$52:$T$52,1))</f>
        <v>3</v>
      </c>
      <c r="AI659" s="9">
        <v>1</v>
      </c>
      <c r="AJ659" s="48">
        <f>INDEX(table5,MATCH($K659,'Tham chiếu'!$A$53:$A$61,1),MATCH(DS!$L659,'Tham chiếu'!$B$52:$T$52,1))</f>
        <v>3</v>
      </c>
      <c r="AK659" s="9">
        <v>1</v>
      </c>
      <c r="AL659" s="48">
        <f>INDEX(table5,MATCH($K659,'Tham chiếu'!$A$53:$A$61,1),MATCH(DS!$L659,'Tham chiếu'!$B$52:$T$52,1))</f>
        <v>3</v>
      </c>
      <c r="AM659" s="9"/>
      <c r="AN659" s="50"/>
      <c r="AO659" s="9">
        <v>1</v>
      </c>
      <c r="AP659" s="48" t="str">
        <f>INDEX(table3,MATCH($K659,'Tham chiếu'!$A$29:$A$37,1),MATCH(DS!$L659,'Tham chiếu'!$B$28:$T$28,1))</f>
        <v>3A</v>
      </c>
      <c r="AQ659" s="48"/>
      <c r="AR659" s="77"/>
      <c r="AS659" s="9"/>
      <c r="AT659" s="48"/>
      <c r="AU659" s="57">
        <f t="shared" si="138"/>
        <v>1405000</v>
      </c>
      <c r="AV659" s="58">
        <v>2031000</v>
      </c>
      <c r="AW659" s="59" t="b">
        <f t="shared" si="133"/>
        <v>0</v>
      </c>
      <c r="AX659" s="1"/>
      <c r="AY659" s="1"/>
      <c r="AZ659" s="1"/>
      <c r="BA659" s="1"/>
      <c r="BB659" s="1"/>
      <c r="BC659" s="1"/>
    </row>
    <row r="660" spans="1:55" ht="27.6" customHeight="1" x14ac:dyDescent="0.25">
      <c r="A660" s="3">
        <v>655</v>
      </c>
      <c r="B660" s="9" t="s">
        <v>16</v>
      </c>
      <c r="C660" s="9" t="s">
        <v>693</v>
      </c>
      <c r="D660" s="9" t="s">
        <v>166</v>
      </c>
      <c r="E660" s="9" t="str">
        <f t="shared" si="139"/>
        <v>Nguyễn Huyền Anh</v>
      </c>
      <c r="F660" s="9" t="b">
        <f t="shared" si="140"/>
        <v>0</v>
      </c>
      <c r="G660" s="9" t="s">
        <v>694</v>
      </c>
      <c r="H660" s="9" t="str">
        <f t="shared" si="142"/>
        <v>2014</v>
      </c>
      <c r="I660" s="9" t="s">
        <v>44</v>
      </c>
      <c r="J660" s="9" t="str">
        <f t="shared" si="141"/>
        <v>4CI4</v>
      </c>
      <c r="K660" s="48">
        <v>135</v>
      </c>
      <c r="L660" s="48">
        <v>30</v>
      </c>
      <c r="M660" s="9" t="s">
        <v>45</v>
      </c>
      <c r="N660" s="9"/>
      <c r="O660" s="9"/>
      <c r="P660" s="9"/>
      <c r="Q660" s="9" t="s">
        <v>297</v>
      </c>
      <c r="R660" s="9"/>
      <c r="S660" s="9" t="s">
        <v>695</v>
      </c>
      <c r="T660" s="9" t="s">
        <v>696</v>
      </c>
      <c r="U660" s="9" t="s">
        <v>697</v>
      </c>
      <c r="V660" s="30" t="s">
        <v>4130</v>
      </c>
      <c r="W660" s="9">
        <v>1</v>
      </c>
      <c r="X660" s="48">
        <f>INDEX(table1,MATCH($K66,'Tham chiếu'!$A$3:$A$13,1),MATCH(DS!$L66,'Tham chiếu'!$B$2:$M$2,1))</f>
        <v>55</v>
      </c>
      <c r="Y660" s="9">
        <v>1</v>
      </c>
      <c r="Z660" s="48">
        <f>INDEX(table1,MATCH($K660,'Tham chiếu'!$A$3:$A$13,1),MATCH(DS!$L660,'Tham chiếu'!$B$2:$M$2,1))</f>
        <v>58</v>
      </c>
      <c r="AA660" s="9"/>
      <c r="AB660" s="50"/>
      <c r="AC660" s="9">
        <v>1</v>
      </c>
      <c r="AD660" s="73" t="str">
        <f>INDEX(table4,MATCH($K660,'Tham chiếu'!$A$41:$A$49,1),MATCH(DS!$L660,'Tham chiếu'!$B$40:$T$40,1))</f>
        <v>3B</v>
      </c>
      <c r="AE660" s="9"/>
      <c r="AF660" s="74"/>
      <c r="AG660" s="9">
        <v>1</v>
      </c>
      <c r="AH660" s="48">
        <f>INDEX(table5,MATCH($K660,'Tham chiếu'!$A$53:$A$61,1),MATCH(DS!$L660,'Tham chiếu'!$B$52:$T$52,1))</f>
        <v>4</v>
      </c>
      <c r="AI660" s="9">
        <v>1</v>
      </c>
      <c r="AJ660" s="48">
        <f>INDEX(table5,MATCH($K660,'Tham chiếu'!$A$53:$A$61,1),MATCH(DS!$L660,'Tham chiếu'!$B$52:$T$52,1))</f>
        <v>4</v>
      </c>
      <c r="AK660" s="9"/>
      <c r="AL660" s="48"/>
      <c r="AM660" s="9">
        <v>1</v>
      </c>
      <c r="AN660" s="50" t="str">
        <f>INDEX(table2,MATCH($K660,'Tham chiếu'!$A$17:$A$25,1),MATCH(DS!$L660,'Tham chiếu'!$B$16:$S$16,1))</f>
        <v>3B</v>
      </c>
      <c r="AO660" s="9"/>
      <c r="AP660" s="48"/>
      <c r="AQ660" s="48">
        <v>1</v>
      </c>
      <c r="AR660" s="77">
        <f>INDEX(table7,MATCH($K660,'Tham chiếu'!$A$78:$A$87,1),MATCH(DS!$L660,'Tham chiếu'!$B$77:$T$77,1))</f>
        <v>3</v>
      </c>
      <c r="AS660" s="9"/>
      <c r="AT660" s="48"/>
      <c r="AU660" s="57">
        <f t="shared" si="138"/>
        <v>1412000</v>
      </c>
      <c r="AV660" s="58">
        <v>724000</v>
      </c>
      <c r="AW660" s="59" t="b">
        <f t="shared" si="133"/>
        <v>0</v>
      </c>
      <c r="AX660" s="1"/>
      <c r="AY660" s="1"/>
      <c r="AZ660" s="1"/>
      <c r="BA660" s="1"/>
      <c r="BB660" s="1"/>
      <c r="BC660" s="1"/>
    </row>
    <row r="661" spans="1:55" ht="27.6" customHeight="1" x14ac:dyDescent="0.25">
      <c r="A661" s="3">
        <v>656</v>
      </c>
      <c r="B661" s="9" t="s">
        <v>2364</v>
      </c>
      <c r="C661" s="9" t="s">
        <v>2068</v>
      </c>
      <c r="D661" s="9" t="s">
        <v>306</v>
      </c>
      <c r="E661" s="9" t="str">
        <f t="shared" si="139"/>
        <v>Trần Nguyên Bảo</v>
      </c>
      <c r="F661" s="9" t="b">
        <f t="shared" si="140"/>
        <v>0</v>
      </c>
      <c r="G661" s="9" t="s">
        <v>2069</v>
      </c>
      <c r="H661" s="9" t="str">
        <f t="shared" si="142"/>
        <v>2014</v>
      </c>
      <c r="I661" s="9" t="s">
        <v>18</v>
      </c>
      <c r="J661" s="9" t="str">
        <f t="shared" si="141"/>
        <v>4CI4</v>
      </c>
      <c r="K661" s="48">
        <v>140</v>
      </c>
      <c r="L661" s="48">
        <v>39</v>
      </c>
      <c r="M661" s="9" t="s">
        <v>45</v>
      </c>
      <c r="N661" s="9"/>
      <c r="O661" s="9"/>
      <c r="P661" s="9"/>
      <c r="Q661" s="9" t="s">
        <v>297</v>
      </c>
      <c r="R661" s="9"/>
      <c r="S661" s="9" t="s">
        <v>2070</v>
      </c>
      <c r="T661" s="9" t="s">
        <v>2071</v>
      </c>
      <c r="U661" s="9" t="s">
        <v>2072</v>
      </c>
      <c r="V661" s="30" t="s">
        <v>4319</v>
      </c>
      <c r="W661" s="9">
        <v>1</v>
      </c>
      <c r="X661" s="48" t="str">
        <f>INDEX(table1,MATCH($K661,'Tham chiếu'!$A$3:$A$13,1),MATCH(DS!$L661,'Tham chiếu'!$B$2:$M$2,1))</f>
        <v>60A</v>
      </c>
      <c r="Y661" s="9">
        <v>1</v>
      </c>
      <c r="Z661" s="48" t="str">
        <f>INDEX(table1,MATCH($K661,'Tham chiếu'!$A$3:$A$13,1),MATCH(DS!$L661,'Tham chiếu'!$B$2:$M$2,1))</f>
        <v>60A</v>
      </c>
      <c r="AA661" s="9">
        <v>2</v>
      </c>
      <c r="AB661" s="50" t="str">
        <f>INDEX(table2,MATCH($K661,'Tham chiếu'!$A$17:$A$25,1),MATCH(DS!$L661,'Tham chiếu'!$B$16:$S$16,1))</f>
        <v>4C</v>
      </c>
      <c r="AC661" s="9"/>
      <c r="AD661" s="73" t="str">
        <f>INDEX(table4,MATCH($K661,'Tham chiếu'!$A$41:$A$49,1),MATCH(DS!$L661,'Tham chiếu'!$B$40:$T$40,1))</f>
        <v>4B</v>
      </c>
      <c r="AE661" s="9">
        <v>1</v>
      </c>
      <c r="AF661" s="74" t="str">
        <f>INDEX(table3,MATCH($K661,'Tham chiếu'!$A$29:$A$37,1),MATCH(DS!$L661,'Tham chiếu'!$B$28:$T$28,1))</f>
        <v>4B</v>
      </c>
      <c r="AG661" s="9">
        <v>2</v>
      </c>
      <c r="AH661" s="48">
        <f>INDEX(table5,MATCH($K661,'Tham chiếu'!$A$53:$A$61,1),MATCH(DS!$L661,'Tham chiếu'!$B$52:$T$52,1))</f>
        <v>5</v>
      </c>
      <c r="AI661" s="9">
        <v>2</v>
      </c>
      <c r="AJ661" s="48">
        <f>INDEX(table5,MATCH($K661,'Tham chiếu'!$A$53:$A$61,1),MATCH(DS!$L661,'Tham chiếu'!$B$52:$T$52,1))</f>
        <v>5</v>
      </c>
      <c r="AK661" s="9">
        <v>1</v>
      </c>
      <c r="AL661" s="48">
        <f>INDEX(table5,MATCH($K661,'Tham chiếu'!$A$53:$A$61,1),MATCH(DS!$L661,'Tham chiếu'!$B$52:$T$52,1))</f>
        <v>5</v>
      </c>
      <c r="AM661" s="9">
        <v>1</v>
      </c>
      <c r="AN661" s="50" t="str">
        <f>INDEX(table2,MATCH($K661,'Tham chiếu'!$A$17:$A$25,1),MATCH(DS!$L661,'Tham chiếu'!$B$16:$S$16,1))</f>
        <v>4C</v>
      </c>
      <c r="AO661" s="9">
        <v>1</v>
      </c>
      <c r="AP661" s="48" t="str">
        <f>INDEX(table3,MATCH($K661,'Tham chiếu'!$A$29:$A$37,1),MATCH(DS!$L661,'Tham chiếu'!$B$28:$T$28,1))</f>
        <v>4B</v>
      </c>
      <c r="AQ661" s="48">
        <v>1</v>
      </c>
      <c r="AR661" s="77">
        <f>INDEX(table7,MATCH($K661,'Tham chiếu'!$A$78:$A$87,1),MATCH(DS!$L661,'Tham chiếu'!$B$77:$T$77,1))</f>
        <v>4</v>
      </c>
      <c r="AS661" s="9">
        <v>1</v>
      </c>
      <c r="AT661" s="48">
        <f>INDEX(table6,MATCH($K661,'Tham chiếu'!$A$65:$A$74,1),MATCH(DS!$L661,'Tham chiếu'!$B$64:$T$64,1))</f>
        <v>5</v>
      </c>
      <c r="AU661" s="57">
        <f t="shared" si="138"/>
        <v>3009000</v>
      </c>
      <c r="AV661" s="58">
        <v>2038000</v>
      </c>
      <c r="AW661" s="59" t="b">
        <f t="shared" si="133"/>
        <v>0</v>
      </c>
      <c r="AX661" s="1"/>
      <c r="AY661" s="1"/>
      <c r="AZ661" s="1"/>
      <c r="BA661" s="1"/>
      <c r="BB661" s="1"/>
      <c r="BC661" s="1"/>
    </row>
    <row r="662" spans="1:55" ht="27.6" customHeight="1" x14ac:dyDescent="0.25">
      <c r="A662" s="3">
        <v>657</v>
      </c>
      <c r="B662" s="9" t="s">
        <v>16</v>
      </c>
      <c r="C662" s="9" t="s">
        <v>1225</v>
      </c>
      <c r="D662" s="9" t="s">
        <v>1226</v>
      </c>
      <c r="E662" s="9" t="str">
        <f t="shared" si="139"/>
        <v>Phạm Ngọc CHÂU</v>
      </c>
      <c r="F662" s="9" t="b">
        <f t="shared" si="140"/>
        <v>0</v>
      </c>
      <c r="G662" s="9" t="s">
        <v>782</v>
      </c>
      <c r="H662" s="9" t="str">
        <f t="shared" si="142"/>
        <v>2014</v>
      </c>
      <c r="I662" s="9" t="s">
        <v>44</v>
      </c>
      <c r="J662" s="9" t="str">
        <f t="shared" si="141"/>
        <v>4CI4</v>
      </c>
      <c r="K662" s="48">
        <v>135</v>
      </c>
      <c r="L662" s="48">
        <v>30</v>
      </c>
      <c r="M662" s="9" t="s">
        <v>45</v>
      </c>
      <c r="N662" s="9"/>
      <c r="O662" s="9"/>
      <c r="P662" s="9"/>
      <c r="Q662" s="9" t="s">
        <v>297</v>
      </c>
      <c r="R662" s="9"/>
      <c r="S662" s="9" t="s">
        <v>1227</v>
      </c>
      <c r="T662" s="9" t="s">
        <v>1228</v>
      </c>
      <c r="U662" s="9" t="s">
        <v>1229</v>
      </c>
      <c r="V662" s="30" t="s">
        <v>4050</v>
      </c>
      <c r="W662" s="9">
        <v>1</v>
      </c>
      <c r="X662" s="48">
        <f>INDEX(table1,MATCH($K662,'Tham chiếu'!$A$3:$A$13,1),MATCH(DS!$L662,'Tham chiếu'!$B$2:$M$2,1))</f>
        <v>58</v>
      </c>
      <c r="Y662" s="9">
        <v>1</v>
      </c>
      <c r="Z662" s="48">
        <f>INDEX(table1,MATCH($K662,'Tham chiếu'!$A$3:$A$13,1),MATCH(DS!$L662,'Tham chiếu'!$B$2:$M$2,1))</f>
        <v>58</v>
      </c>
      <c r="AA662" s="9">
        <v>1</v>
      </c>
      <c r="AB662" s="50" t="str">
        <f>INDEX(table2,MATCH($K662,'Tham chiếu'!$A$17:$A$25,1),MATCH(DS!$L662,'Tham chiếu'!$B$16:$S$16,1))</f>
        <v>3B</v>
      </c>
      <c r="AC662" s="9">
        <v>1</v>
      </c>
      <c r="AD662" s="73" t="str">
        <f>INDEX(table4,MATCH($K662,'Tham chiếu'!$A$41:$A$49,1),MATCH(DS!$L662,'Tham chiếu'!$B$40:$T$40,1))</f>
        <v>3B</v>
      </c>
      <c r="AE662" s="9"/>
      <c r="AF662" s="74"/>
      <c r="AG662" s="9">
        <v>1</v>
      </c>
      <c r="AH662" s="48">
        <f>INDEX(table5,MATCH($K662,'Tham chiếu'!$A$53:$A$61,1),MATCH(DS!$L662,'Tham chiếu'!$B$52:$T$52,1))</f>
        <v>4</v>
      </c>
      <c r="AI662" s="9">
        <v>1</v>
      </c>
      <c r="AJ662" s="48">
        <f>INDEX(table5,MATCH($K662,'Tham chiếu'!$A$53:$A$61,1),MATCH(DS!$L662,'Tham chiếu'!$B$52:$T$52,1))</f>
        <v>4</v>
      </c>
      <c r="AK662" s="9">
        <v>1</v>
      </c>
      <c r="AL662" s="48">
        <f>INDEX(table5,MATCH($K662,'Tham chiếu'!$A$53:$A$61,1),MATCH(DS!$L662,'Tham chiếu'!$B$52:$T$52,1))</f>
        <v>4</v>
      </c>
      <c r="AM662" s="9">
        <v>1</v>
      </c>
      <c r="AN662" s="50" t="str">
        <f>INDEX(table2,MATCH($K662,'Tham chiếu'!$A$17:$A$25,1),MATCH(DS!$L662,'Tham chiếu'!$B$16:$S$16,1))</f>
        <v>3B</v>
      </c>
      <c r="AO662" s="9">
        <v>1</v>
      </c>
      <c r="AP662" s="48" t="str">
        <f>INDEX(table3,MATCH($K662,'Tham chiếu'!$A$29:$A$37,1),MATCH(DS!$L662,'Tham chiếu'!$B$28:$T$28,1))</f>
        <v>4A</v>
      </c>
      <c r="AQ662" s="48">
        <v>1</v>
      </c>
      <c r="AR662" s="77">
        <f>INDEX(table7,MATCH($K662,'Tham chiếu'!$A$78:$A$87,1),MATCH(DS!$L662,'Tham chiếu'!$B$77:$T$77,1))</f>
        <v>3</v>
      </c>
      <c r="AS662" s="9">
        <v>1</v>
      </c>
      <c r="AT662" s="48">
        <f>INDEX(table6,MATCH($K662,'Tham chiếu'!$A$65:$A$74,1),MATCH(DS!$L662,'Tham chiếu'!$B$64:$T$64,1))</f>
        <v>3</v>
      </c>
      <c r="AU662" s="57">
        <f t="shared" si="138"/>
        <v>2320000</v>
      </c>
      <c r="AV662" s="58">
        <v>3726000</v>
      </c>
      <c r="AW662" s="59" t="b">
        <f t="shared" si="133"/>
        <v>0</v>
      </c>
      <c r="AX662" s="1"/>
      <c r="AY662" s="1"/>
      <c r="AZ662" s="1"/>
      <c r="BA662" s="1"/>
      <c r="BB662" s="1"/>
      <c r="BC662" s="1"/>
    </row>
    <row r="663" spans="1:55" ht="27.6" customHeight="1" x14ac:dyDescent="0.25">
      <c r="A663" s="3">
        <v>658</v>
      </c>
      <c r="B663" s="9" t="s">
        <v>16</v>
      </c>
      <c r="C663" s="9" t="s">
        <v>190</v>
      </c>
      <c r="D663" s="9" t="s">
        <v>83</v>
      </c>
      <c r="E663" s="9" t="str">
        <f t="shared" si="139"/>
        <v>Nguyễn Minh Đức</v>
      </c>
      <c r="F663" s="9" t="b">
        <f t="shared" si="140"/>
        <v>0</v>
      </c>
      <c r="G663" s="9" t="s">
        <v>3159</v>
      </c>
      <c r="H663" s="9" t="str">
        <f t="shared" si="142"/>
        <v>2014</v>
      </c>
      <c r="I663" s="9" t="s">
        <v>18</v>
      </c>
      <c r="J663" s="9" t="str">
        <f t="shared" si="141"/>
        <v>4CI4</v>
      </c>
      <c r="K663" s="9">
        <v>130</v>
      </c>
      <c r="L663" s="9">
        <v>35</v>
      </c>
      <c r="M663" s="9" t="s">
        <v>45</v>
      </c>
      <c r="N663" s="9"/>
      <c r="O663" s="9"/>
      <c r="P663" s="9"/>
      <c r="Q663" s="9" t="s">
        <v>297</v>
      </c>
      <c r="R663" s="9"/>
      <c r="S663" s="9" t="s">
        <v>3160</v>
      </c>
      <c r="T663" s="9" t="s">
        <v>3161</v>
      </c>
      <c r="U663" s="9" t="s">
        <v>3162</v>
      </c>
      <c r="V663" s="30" t="s">
        <v>4134</v>
      </c>
      <c r="W663" s="48">
        <v>1</v>
      </c>
      <c r="X663" s="48">
        <f>INDEX(table1,MATCH($K663,'Tham chiếu'!$A$3:$A$13,1),MATCH(DS!$L663,'Tham chiếu'!$B$2:$M$2,1))</f>
        <v>60</v>
      </c>
      <c r="Y663" s="49">
        <v>1</v>
      </c>
      <c r="Z663" s="48">
        <f>INDEX(table1,MATCH($K663,'Tham chiếu'!$A$3:$A$13,1),MATCH(DS!$L663,'Tham chiếu'!$B$2:$M$2,1))</f>
        <v>60</v>
      </c>
      <c r="AA663" s="50">
        <v>1</v>
      </c>
      <c r="AB663" s="50" t="str">
        <f>INDEX(table2,MATCH($K663,'Tham chiếu'!$A$17:$A$25,1),MATCH(DS!$L663,'Tham chiếu'!$B$16:$S$16,1))</f>
        <v>4B</v>
      </c>
      <c r="AC663" s="53"/>
      <c r="AD663" s="73" t="str">
        <f>INDEX(table4,MATCH($K663,'Tham chiếu'!$A$41:$A$49,1),MATCH(DS!$L663,'Tham chiếu'!$B$40:$T$40,1))</f>
        <v>4B</v>
      </c>
      <c r="AE663" s="54">
        <v>1</v>
      </c>
      <c r="AF663" s="74" t="str">
        <f>INDEX(table3,MATCH($K663,'Tham chiếu'!$A$29:$A$37,1),MATCH(DS!$L663,'Tham chiếu'!$B$28:$T$28,1))</f>
        <v>4A</v>
      </c>
      <c r="AG663" s="48">
        <v>2</v>
      </c>
      <c r="AH663" s="48">
        <f>INDEX(table5,MATCH($K663,'Tham chiếu'!$A$53:$A$61,1),MATCH(DS!$L663,'Tham chiếu'!$B$52:$T$52,1))</f>
        <v>5</v>
      </c>
      <c r="AI663" s="49">
        <v>2</v>
      </c>
      <c r="AJ663" s="48">
        <f>INDEX(table5,MATCH($K663,'Tham chiếu'!$A$53:$A$61,1),MATCH(DS!$L663,'Tham chiếu'!$B$52:$T$52,1))</f>
        <v>5</v>
      </c>
      <c r="AK663" s="53"/>
      <c r="AL663" s="48">
        <f>INDEX(table5,MATCH($K663,'Tham chiếu'!$A$53:$A$61,1),MATCH(DS!$L663,'Tham chiếu'!$B$52:$T$52,1))</f>
        <v>5</v>
      </c>
      <c r="AM663" s="50">
        <v>2</v>
      </c>
      <c r="AN663" s="50" t="str">
        <f>INDEX(table2,MATCH($K663,'Tham chiếu'!$A$17:$A$25,1),MATCH(DS!$L663,'Tham chiếu'!$B$16:$S$16,1))</f>
        <v>4B</v>
      </c>
      <c r="AO663" s="54">
        <v>2</v>
      </c>
      <c r="AP663" s="48" t="str">
        <f>INDEX(table3,MATCH($K663,'Tham chiếu'!$A$29:$A$37,1),MATCH(DS!$L663,'Tham chiếu'!$B$28:$T$28,1))</f>
        <v>4A</v>
      </c>
      <c r="AQ663" s="48">
        <v>1</v>
      </c>
      <c r="AR663" s="77">
        <f>INDEX(table7,MATCH($K663,'Tham chiếu'!$A$78:$A$87,1),MATCH(DS!$L663,'Tham chiếu'!$B$77:$T$77,1))</f>
        <v>3</v>
      </c>
      <c r="AS663" s="49"/>
      <c r="AT663" s="48"/>
      <c r="AU663" s="57">
        <f t="shared" si="138"/>
        <v>2511000</v>
      </c>
      <c r="AV663" s="58">
        <v>368000</v>
      </c>
      <c r="AW663" s="59" t="b">
        <f t="shared" si="133"/>
        <v>0</v>
      </c>
      <c r="AX663" s="1"/>
      <c r="AY663" s="1"/>
      <c r="AZ663" s="1"/>
      <c r="BA663" s="1"/>
      <c r="BB663" s="1"/>
      <c r="BC663" s="1"/>
    </row>
    <row r="664" spans="1:55" ht="27.6" customHeight="1" x14ac:dyDescent="0.25">
      <c r="A664" s="3">
        <v>659</v>
      </c>
      <c r="B664" s="9" t="s">
        <v>16</v>
      </c>
      <c r="C664" s="9" t="s">
        <v>1386</v>
      </c>
      <c r="D664" s="9" t="s">
        <v>51</v>
      </c>
      <c r="E664" s="9" t="str">
        <f t="shared" si="139"/>
        <v>Lại Trần Ngân Hà</v>
      </c>
      <c r="F664" s="9" t="b">
        <f t="shared" si="140"/>
        <v>0</v>
      </c>
      <c r="G664" s="9" t="s">
        <v>1387</v>
      </c>
      <c r="H664" s="9" t="str">
        <f t="shared" si="142"/>
        <v>2014</v>
      </c>
      <c r="I664" s="9" t="s">
        <v>44</v>
      </c>
      <c r="J664" s="9" t="str">
        <f t="shared" si="141"/>
        <v>4CI4</v>
      </c>
      <c r="K664" s="48">
        <v>135</v>
      </c>
      <c r="L664" s="48">
        <v>43</v>
      </c>
      <c r="M664" s="9" t="s">
        <v>45</v>
      </c>
      <c r="N664" s="9"/>
      <c r="O664" s="9"/>
      <c r="P664" s="9"/>
      <c r="Q664" s="9" t="s">
        <v>297</v>
      </c>
      <c r="R664" s="9"/>
      <c r="S664" s="9" t="s">
        <v>1388</v>
      </c>
      <c r="T664" s="9" t="s">
        <v>1389</v>
      </c>
      <c r="U664" s="9" t="s">
        <v>1390</v>
      </c>
      <c r="V664" s="30" t="s">
        <v>4131</v>
      </c>
      <c r="W664" s="9"/>
      <c r="X664" s="48"/>
      <c r="Y664" s="9">
        <v>1</v>
      </c>
      <c r="Z664" s="48">
        <f>INDEX(table1,MATCH($K664,'Tham chiếu'!$A$3:$A$13,1),MATCH(DS!$L664,'Tham chiếu'!$B$2:$M$2,1))</f>
        <v>62</v>
      </c>
      <c r="AA664" s="9"/>
      <c r="AB664" s="50"/>
      <c r="AC664" s="9">
        <v>2</v>
      </c>
      <c r="AD664" s="73" t="str">
        <f>INDEX(table4,MATCH($K664,'Tham chiếu'!$A$41:$A$49,1),MATCH(DS!$L664,'Tham chiếu'!$B$40:$T$40,1))</f>
        <v>5B</v>
      </c>
      <c r="AE664" s="9"/>
      <c r="AF664" s="74"/>
      <c r="AG664" s="9">
        <v>1</v>
      </c>
      <c r="AH664" s="48">
        <f>INDEX(table5,MATCH($K664,'Tham chiếu'!$A$53:$A$61,1),MATCH(DS!$L664,'Tham chiếu'!$B$52:$T$52,1))</f>
        <v>5</v>
      </c>
      <c r="AI664" s="9">
        <v>2</v>
      </c>
      <c r="AJ664" s="48">
        <f>INDEX(table5,MATCH($K664,'Tham chiếu'!$A$53:$A$61,1),MATCH(DS!$L664,'Tham chiếu'!$B$52:$T$52,1))</f>
        <v>5</v>
      </c>
      <c r="AK664" s="9">
        <v>1</v>
      </c>
      <c r="AL664" s="48">
        <f>INDEX(table5,MATCH($K664,'Tham chiếu'!$A$53:$A$61,1),MATCH(DS!$L664,'Tham chiếu'!$B$52:$T$52,1))</f>
        <v>5</v>
      </c>
      <c r="AM664" s="9">
        <v>1</v>
      </c>
      <c r="AN664" s="50" t="str">
        <f>INDEX(table2,MATCH($K664,'Tham chiếu'!$A$17:$A$25,1),MATCH(DS!$L664,'Tham chiếu'!$B$16:$S$16,1))</f>
        <v>5B</v>
      </c>
      <c r="AO664" s="9">
        <v>1</v>
      </c>
      <c r="AP664" s="48" t="str">
        <f>INDEX(table3,MATCH($K664,'Tham chiếu'!$A$29:$A$37,1),MATCH(DS!$L664,'Tham chiếu'!$B$28:$T$28,1))</f>
        <v>4C</v>
      </c>
      <c r="AQ664" s="48"/>
      <c r="AR664" s="77"/>
      <c r="AS664" s="9">
        <v>1</v>
      </c>
      <c r="AT664" s="48">
        <f>INDEX(table6,MATCH($K664,'Tham chiếu'!$A$65:$A$74,1),MATCH(DS!$L664,'Tham chiếu'!$B$64:$T$64,1))</f>
        <v>6</v>
      </c>
      <c r="AU664" s="57">
        <f t="shared" si="138"/>
        <v>1929000</v>
      </c>
      <c r="AV664" s="58">
        <v>3255000</v>
      </c>
      <c r="AW664" s="59" t="b">
        <f t="shared" si="133"/>
        <v>0</v>
      </c>
      <c r="AX664" s="1"/>
      <c r="AY664" s="1"/>
      <c r="AZ664" s="1"/>
      <c r="BA664" s="1"/>
      <c r="BB664" s="1"/>
      <c r="BC664" s="1"/>
    </row>
    <row r="665" spans="1:55" ht="27.6" customHeight="1" x14ac:dyDescent="0.25">
      <c r="A665" s="3">
        <v>660</v>
      </c>
      <c r="B665" s="9" t="s">
        <v>16</v>
      </c>
      <c r="C665" s="9" t="s">
        <v>2269</v>
      </c>
      <c r="D665" s="9" t="s">
        <v>582</v>
      </c>
      <c r="E665" s="9" t="str">
        <f t="shared" si="139"/>
        <v>Cao Nguyễn Gia  Hân</v>
      </c>
      <c r="F665" s="9" t="b">
        <f t="shared" si="140"/>
        <v>0</v>
      </c>
      <c r="G665" s="9" t="s">
        <v>782</v>
      </c>
      <c r="H665" s="9" t="str">
        <f t="shared" si="142"/>
        <v>2014</v>
      </c>
      <c r="I665" s="9" t="s">
        <v>44</v>
      </c>
      <c r="J665" s="9" t="str">
        <f t="shared" si="141"/>
        <v>4CI4</v>
      </c>
      <c r="K665" s="48">
        <v>145</v>
      </c>
      <c r="L665" s="48">
        <v>37</v>
      </c>
      <c r="M665" s="9" t="s">
        <v>45</v>
      </c>
      <c r="N665" s="9"/>
      <c r="O665" s="9"/>
      <c r="P665" s="9"/>
      <c r="Q665" s="9" t="s">
        <v>297</v>
      </c>
      <c r="R665" s="9"/>
      <c r="S665" s="9" t="s">
        <v>783</v>
      </c>
      <c r="T665" s="9" t="s">
        <v>784</v>
      </c>
      <c r="U665" s="9" t="s">
        <v>785</v>
      </c>
      <c r="V665" s="30" t="s">
        <v>4320</v>
      </c>
      <c r="W665" s="9"/>
      <c r="X665" s="48"/>
      <c r="Y665" s="9">
        <v>1</v>
      </c>
      <c r="Z665" s="48">
        <f>INDEX(table1,MATCH($K665,'Tham chiếu'!$A$3:$A$13,1),MATCH(DS!$L665,'Tham chiếu'!$B$2:$M$2,1))</f>
        <v>62</v>
      </c>
      <c r="AA665" s="9">
        <v>2</v>
      </c>
      <c r="AB665" s="50" t="str">
        <f>INDEX(table2,MATCH($K665,'Tham chiếu'!$A$17:$A$25,1),MATCH(DS!$L665,'Tham chiếu'!$B$16:$S$16,1))</f>
        <v>4A</v>
      </c>
      <c r="AC665" s="9"/>
      <c r="AD665" s="73">
        <f>INDEX(table4,MATCH($K665,'Tham chiếu'!$A$41:$A$49,1),MATCH(DS!$L665,'Tham chiếu'!$B$40:$T$40,1))</f>
        <v>5</v>
      </c>
      <c r="AE665" s="9"/>
      <c r="AF665" s="74"/>
      <c r="AG665" s="9"/>
      <c r="AH665" s="48">
        <f>INDEX(table5,MATCH($K665,'Tham chiếu'!$A$53:$A$61,1),MATCH(DS!$L665,'Tham chiếu'!$B$52:$T$52,1))</f>
        <v>5</v>
      </c>
      <c r="AI665" s="9">
        <v>2</v>
      </c>
      <c r="AJ665" s="48">
        <f>INDEX(table5,MATCH($K665,'Tham chiếu'!$A$53:$A$61,1),MATCH(DS!$L665,'Tham chiếu'!$B$52:$T$52,1))</f>
        <v>5</v>
      </c>
      <c r="AK665" s="9"/>
      <c r="AL665" s="48">
        <f>INDEX(table5,MATCH($K665,'Tham chiếu'!$A$53:$A$61,1),MATCH(DS!$L665,'Tham chiếu'!$B$52:$T$52,1))</f>
        <v>5</v>
      </c>
      <c r="AM665" s="9">
        <v>1</v>
      </c>
      <c r="AN665" s="50" t="str">
        <f>INDEX(table2,MATCH($K665,'Tham chiếu'!$A$17:$A$25,1),MATCH(DS!$L665,'Tham chiếu'!$B$16:$S$16,1))</f>
        <v>4A</v>
      </c>
      <c r="AO665" s="9"/>
      <c r="AP665" s="48" t="str">
        <f>INDEX(table3,MATCH($K665,'Tham chiếu'!$A$29:$A$37,1),MATCH(DS!$L665,'Tham chiếu'!$B$28:$T$28,1))</f>
        <v>4B</v>
      </c>
      <c r="AQ665" s="48"/>
      <c r="AR665" s="77">
        <f>INDEX(table7,MATCH($K665,'Tham chiếu'!$A$78:$A$87,1),MATCH(DS!$L665,'Tham chiếu'!$B$77:$T$77,1))</f>
        <v>4</v>
      </c>
      <c r="AS665" s="9"/>
      <c r="AT665" s="48"/>
      <c r="AU665" s="57">
        <f t="shared" si="138"/>
        <v>1294000</v>
      </c>
      <c r="AV665" s="58">
        <v>3594000</v>
      </c>
      <c r="AW665" s="59" t="b">
        <f t="shared" si="133"/>
        <v>0</v>
      </c>
      <c r="AX665" s="1"/>
      <c r="AY665" s="1"/>
      <c r="AZ665" s="1"/>
      <c r="BA665" s="1"/>
      <c r="BB665" s="1"/>
      <c r="BC665" s="1"/>
    </row>
    <row r="666" spans="1:55" ht="27.6" customHeight="1" x14ac:dyDescent="0.25">
      <c r="A666" s="3">
        <v>661</v>
      </c>
      <c r="B666" s="9" t="s">
        <v>16</v>
      </c>
      <c r="C666" s="9" t="s">
        <v>1003</v>
      </c>
      <c r="D666" s="9" t="s">
        <v>319</v>
      </c>
      <c r="E666" s="9" t="str">
        <f t="shared" si="139"/>
        <v>Phạm Quang Huy</v>
      </c>
      <c r="F666" s="9" t="b">
        <f t="shared" si="140"/>
        <v>0</v>
      </c>
      <c r="G666" s="9" t="s">
        <v>1303</v>
      </c>
      <c r="H666" s="9" t="str">
        <f t="shared" si="142"/>
        <v>2014</v>
      </c>
      <c r="I666" s="9" t="s">
        <v>18</v>
      </c>
      <c r="J666" s="9" t="str">
        <f t="shared" si="141"/>
        <v>4CI4</v>
      </c>
      <c r="K666" s="9">
        <v>142</v>
      </c>
      <c r="L666" s="9">
        <v>40</v>
      </c>
      <c r="M666" s="9" t="s">
        <v>45</v>
      </c>
      <c r="N666" s="9"/>
      <c r="O666" s="9"/>
      <c r="P666" s="9"/>
      <c r="Q666" s="9" t="s">
        <v>297</v>
      </c>
      <c r="R666" s="9"/>
      <c r="S666" s="9" t="s">
        <v>2680</v>
      </c>
      <c r="T666" s="9" t="s">
        <v>2681</v>
      </c>
      <c r="U666" s="9" t="s">
        <v>2682</v>
      </c>
      <c r="V666" s="30" t="s">
        <v>4132</v>
      </c>
      <c r="W666" s="48"/>
      <c r="X666" s="48"/>
      <c r="Y666" s="49">
        <v>1</v>
      </c>
      <c r="Z666" s="48">
        <f>INDEX(table1,MATCH($K666,'Tham chiếu'!$A$3:$A$13,1),MATCH(DS!$L666,'Tham chiếu'!$B$2:$M$2,1))</f>
        <v>62</v>
      </c>
      <c r="AA666" s="50"/>
      <c r="AB666" s="50"/>
      <c r="AC666" s="53"/>
      <c r="AD666" s="73"/>
      <c r="AE666" s="54">
        <v>1</v>
      </c>
      <c r="AF666" s="74" t="str">
        <f>INDEX(table3,MATCH($K666,'Tham chiếu'!$A$29:$A$37,1),MATCH(DS!$L666,'Tham chiếu'!$B$28:$T$28,1))</f>
        <v>4C</v>
      </c>
      <c r="AG666" s="48"/>
      <c r="AH666" s="48"/>
      <c r="AI666" s="49">
        <v>1</v>
      </c>
      <c r="AJ666" s="48">
        <f>INDEX(table5,MATCH($K666,'Tham chiếu'!$A$53:$A$61,1),MATCH(DS!$L666,'Tham chiếu'!$B$52:$T$52,1))</f>
        <v>5</v>
      </c>
      <c r="AK666" s="53">
        <v>1</v>
      </c>
      <c r="AL666" s="48">
        <f>INDEX(table5,MATCH($K666,'Tham chiếu'!$A$53:$A$61,1),MATCH(DS!$L666,'Tham chiếu'!$B$52:$T$52,1))</f>
        <v>5</v>
      </c>
      <c r="AM666" s="50">
        <v>1</v>
      </c>
      <c r="AN666" s="50" t="str">
        <f>INDEX(table2,MATCH($K666,'Tham chiếu'!$A$17:$A$25,1),MATCH(DS!$L666,'Tham chiếu'!$B$16:$S$16,1))</f>
        <v>4C</v>
      </c>
      <c r="AO666" s="54"/>
      <c r="AP666" s="48"/>
      <c r="AQ666" s="48"/>
      <c r="AR666" s="77"/>
      <c r="AS666" s="49">
        <v>1</v>
      </c>
      <c r="AT666" s="48">
        <f>INDEX(table6,MATCH($K666,'Tham chiếu'!$A$65:$A$74,1),MATCH(DS!$L666,'Tham chiếu'!$B$64:$T$64,1))</f>
        <v>5</v>
      </c>
      <c r="AU666" s="57">
        <f t="shared" si="138"/>
        <v>1279000</v>
      </c>
      <c r="AV666" s="58">
        <v>2255000</v>
      </c>
      <c r="AW666" s="59" t="b">
        <f t="shared" si="133"/>
        <v>0</v>
      </c>
      <c r="AX666" s="1"/>
      <c r="AY666" s="1"/>
      <c r="AZ666" s="1"/>
      <c r="BA666" s="1"/>
      <c r="BB666" s="1"/>
      <c r="BC666" s="1"/>
    </row>
    <row r="667" spans="1:55" ht="27.6" customHeight="1" x14ac:dyDescent="0.25">
      <c r="A667" s="3">
        <v>662</v>
      </c>
      <c r="B667" s="9" t="s">
        <v>16</v>
      </c>
      <c r="C667" s="9" t="s">
        <v>1066</v>
      </c>
      <c r="D667" s="9" t="s">
        <v>962</v>
      </c>
      <c r="E667" s="9" t="str">
        <f t="shared" si="139"/>
        <v>Quách Ngọc Vân Khanh</v>
      </c>
      <c r="F667" s="9" t="b">
        <f t="shared" si="140"/>
        <v>0</v>
      </c>
      <c r="G667" s="9" t="s">
        <v>1067</v>
      </c>
      <c r="H667" s="9" t="str">
        <f t="shared" si="142"/>
        <v>2014</v>
      </c>
      <c r="I667" s="9" t="s">
        <v>44</v>
      </c>
      <c r="J667" s="9" t="str">
        <f t="shared" si="141"/>
        <v>4CI4</v>
      </c>
      <c r="K667" s="48">
        <v>135</v>
      </c>
      <c r="L667" s="48">
        <v>30</v>
      </c>
      <c r="M667" s="9" t="s">
        <v>45</v>
      </c>
      <c r="N667" s="9"/>
      <c r="O667" s="9"/>
      <c r="P667" s="9"/>
      <c r="Q667" s="9" t="s">
        <v>297</v>
      </c>
      <c r="R667" s="9"/>
      <c r="S667" s="9" t="s">
        <v>1068</v>
      </c>
      <c r="T667" s="9" t="s">
        <v>1069</v>
      </c>
      <c r="U667" s="9" t="s">
        <v>1070</v>
      </c>
      <c r="V667" s="30" t="s">
        <v>4133</v>
      </c>
      <c r="W667" s="9">
        <v>1</v>
      </c>
      <c r="X667" s="48">
        <f>INDEX(table1,MATCH($K667,'Tham chiếu'!$A$3:$A$13,1),MATCH(DS!$L667,'Tham chiếu'!$B$2:$M$2,1))</f>
        <v>58</v>
      </c>
      <c r="Y667" s="9">
        <v>2</v>
      </c>
      <c r="Z667" s="48">
        <f>INDEX(table1,MATCH($K667,'Tham chiếu'!$A$3:$A$13,1),MATCH(DS!$L667,'Tham chiếu'!$B$2:$M$2,1))</f>
        <v>58</v>
      </c>
      <c r="AA667" s="9">
        <v>2</v>
      </c>
      <c r="AB667" s="50" t="str">
        <f>INDEX(table2,MATCH($K667,'Tham chiếu'!$A$17:$A$25,1),MATCH(DS!$L667,'Tham chiếu'!$B$16:$S$16,1))</f>
        <v>3B</v>
      </c>
      <c r="AC667" s="9"/>
      <c r="AD667" s="73" t="str">
        <f>INDEX(table4,MATCH($K667,'Tham chiếu'!$A$41:$A$49,1),MATCH(DS!$L667,'Tham chiếu'!$B$40:$T$40,1))</f>
        <v>3B</v>
      </c>
      <c r="AE667" s="9"/>
      <c r="AF667" s="74"/>
      <c r="AG667" s="9">
        <v>1</v>
      </c>
      <c r="AH667" s="48">
        <f>INDEX(table5,MATCH($K667,'Tham chiếu'!$A$53:$A$61,1),MATCH(DS!$L667,'Tham chiếu'!$B$52:$T$52,1))</f>
        <v>4</v>
      </c>
      <c r="AI667" s="9">
        <v>2</v>
      </c>
      <c r="AJ667" s="48">
        <f>INDEX(table5,MATCH($K667,'Tham chiếu'!$A$53:$A$61,1),MATCH(DS!$L667,'Tham chiếu'!$B$52:$T$52,1))</f>
        <v>4</v>
      </c>
      <c r="AK667" s="9">
        <v>2</v>
      </c>
      <c r="AL667" s="48">
        <f>INDEX(table5,MATCH($K667,'Tham chiếu'!$A$53:$A$61,1),MATCH(DS!$L667,'Tham chiếu'!$B$52:$T$52,1))</f>
        <v>4</v>
      </c>
      <c r="AM667" s="9">
        <v>2</v>
      </c>
      <c r="AN667" s="50" t="str">
        <f>INDEX(table2,MATCH($K667,'Tham chiếu'!$A$17:$A$25,1),MATCH(DS!$L667,'Tham chiếu'!$B$16:$S$16,1))</f>
        <v>3B</v>
      </c>
      <c r="AO667" s="9"/>
      <c r="AP667" s="48" t="str">
        <f>INDEX(table3,MATCH($K667,'Tham chiếu'!$A$29:$A$37,1),MATCH(DS!$L667,'Tham chiếu'!$B$28:$T$28,1))</f>
        <v>4A</v>
      </c>
      <c r="AQ667" s="48">
        <v>1</v>
      </c>
      <c r="AR667" s="77">
        <f>INDEX(table7,MATCH($K667,'Tham chiếu'!$A$78:$A$87,1),MATCH(DS!$L667,'Tham chiếu'!$B$77:$T$77,1))</f>
        <v>3</v>
      </c>
      <c r="AS667" s="9">
        <v>1</v>
      </c>
      <c r="AT667" s="48">
        <f>INDEX(table6,MATCH($K667,'Tham chiếu'!$A$65:$A$74,1),MATCH(DS!$L667,'Tham chiếu'!$B$64:$T$64,1))</f>
        <v>3</v>
      </c>
      <c r="AU667" s="57">
        <f t="shared" si="138"/>
        <v>2989000</v>
      </c>
      <c r="AV667" s="58">
        <v>3440000</v>
      </c>
      <c r="AW667" s="59" t="b">
        <f t="shared" si="133"/>
        <v>0</v>
      </c>
      <c r="AX667" s="1"/>
      <c r="AY667" s="1"/>
      <c r="AZ667" s="1"/>
      <c r="BA667" s="1"/>
      <c r="BB667" s="1"/>
      <c r="BC667" s="1"/>
    </row>
    <row r="668" spans="1:55" ht="27.6" customHeight="1" x14ac:dyDescent="0.25">
      <c r="A668" s="3">
        <v>663</v>
      </c>
      <c r="B668" s="9" t="s">
        <v>16</v>
      </c>
      <c r="C668" s="9" t="s">
        <v>1160</v>
      </c>
      <c r="D668" s="9" t="s">
        <v>97</v>
      </c>
      <c r="E668" s="9" t="str">
        <f t="shared" si="139"/>
        <v>Nguyễn Khánh Ngọc</v>
      </c>
      <c r="F668" s="9" t="b">
        <f t="shared" si="140"/>
        <v>0</v>
      </c>
      <c r="G668" s="9" t="s">
        <v>2062</v>
      </c>
      <c r="H668" s="9" t="str">
        <f t="shared" si="142"/>
        <v>2014</v>
      </c>
      <c r="I668" s="9" t="s">
        <v>44</v>
      </c>
      <c r="J668" s="9" t="str">
        <f t="shared" si="141"/>
        <v>4CI4</v>
      </c>
      <c r="K668" s="48">
        <v>140</v>
      </c>
      <c r="L668" s="48">
        <v>35</v>
      </c>
      <c r="M668" s="9" t="s">
        <v>45</v>
      </c>
      <c r="N668" s="9"/>
      <c r="O668" s="9"/>
      <c r="P668" s="9"/>
      <c r="Q668" s="9" t="s">
        <v>297</v>
      </c>
      <c r="R668" s="9"/>
      <c r="S668" s="9" t="s">
        <v>655</v>
      </c>
      <c r="T668" s="9" t="s">
        <v>2063</v>
      </c>
      <c r="U668" s="9" t="s">
        <v>2064</v>
      </c>
      <c r="V668" s="30" t="s">
        <v>3849</v>
      </c>
      <c r="W668" s="9">
        <v>1</v>
      </c>
      <c r="X668" s="48" t="str">
        <f>INDEX(table1,MATCH($K668,'Tham chiếu'!$A$3:$A$13,1),MATCH(DS!$L668,'Tham chiếu'!$B$2:$M$2,1))</f>
        <v>60A</v>
      </c>
      <c r="Y668" s="9">
        <v>1</v>
      </c>
      <c r="Z668" s="48" t="str">
        <f>INDEX(table1,MATCH($K668,'Tham chiếu'!$A$3:$A$13,1),MATCH(DS!$L668,'Tham chiếu'!$B$2:$M$2,1))</f>
        <v>60A</v>
      </c>
      <c r="AA668" s="9"/>
      <c r="AB668" s="50"/>
      <c r="AC668" s="9">
        <v>2</v>
      </c>
      <c r="AD668" s="73">
        <f>INDEX(table4,MATCH($K668,'Tham chiếu'!$A$41:$A$49,1),MATCH(DS!$L668,'Tham chiếu'!$B$40:$T$40,1))</f>
        <v>5</v>
      </c>
      <c r="AE668" s="9"/>
      <c r="AF668" s="74"/>
      <c r="AG668" s="9">
        <v>1</v>
      </c>
      <c r="AH668" s="48">
        <f>INDEX(table5,MATCH($K668,'Tham chiếu'!$A$53:$A$61,1),MATCH(DS!$L668,'Tham chiếu'!$B$52:$T$52,1))</f>
        <v>5</v>
      </c>
      <c r="AI668" s="9">
        <v>1</v>
      </c>
      <c r="AJ668" s="48">
        <f>INDEX(table5,MATCH($K668,'Tham chiếu'!$A$53:$A$61,1),MATCH(DS!$L668,'Tham chiếu'!$B$52:$T$52,1))</f>
        <v>5</v>
      </c>
      <c r="AK668" s="9">
        <v>1</v>
      </c>
      <c r="AL668" s="48">
        <f>INDEX(table5,MATCH($K668,'Tham chiếu'!$A$53:$A$61,1),MATCH(DS!$L668,'Tham chiếu'!$B$52:$T$52,1))</f>
        <v>5</v>
      </c>
      <c r="AM668" s="9">
        <v>1</v>
      </c>
      <c r="AN668" s="50" t="str">
        <f>INDEX(table2,MATCH($K668,'Tham chiếu'!$A$17:$A$25,1),MATCH(DS!$L668,'Tham chiếu'!$B$16:$S$16,1))</f>
        <v>4A</v>
      </c>
      <c r="AO668" s="9"/>
      <c r="AP668" s="48"/>
      <c r="AQ668" s="48">
        <v>1</v>
      </c>
      <c r="AR668" s="77">
        <f>INDEX(table7,MATCH($K668,'Tham chiếu'!$A$78:$A$87,1),MATCH(DS!$L668,'Tham chiếu'!$B$77:$T$77,1))</f>
        <v>3</v>
      </c>
      <c r="AS668" s="9"/>
      <c r="AT668" s="48"/>
      <c r="AU668" s="57">
        <f t="shared" si="138"/>
        <v>1735000</v>
      </c>
      <c r="AV668" s="58">
        <v>383000</v>
      </c>
      <c r="AW668" s="59" t="b">
        <f t="shared" si="133"/>
        <v>0</v>
      </c>
      <c r="AX668" s="1"/>
      <c r="AY668" s="1"/>
      <c r="AZ668" s="1"/>
      <c r="BA668" s="1"/>
      <c r="BB668" s="1"/>
      <c r="BC668" s="1"/>
    </row>
    <row r="669" spans="1:55" ht="27.6" customHeight="1" x14ac:dyDescent="0.25">
      <c r="A669" s="3">
        <v>664</v>
      </c>
      <c r="B669" s="9" t="s">
        <v>16</v>
      </c>
      <c r="C669" s="9" t="s">
        <v>2077</v>
      </c>
      <c r="D669" s="9" t="s">
        <v>178</v>
      </c>
      <c r="E669" s="9" t="str">
        <f t="shared" si="139"/>
        <v>Ngô Thế Phong</v>
      </c>
      <c r="F669" s="9" t="b">
        <f t="shared" si="140"/>
        <v>0</v>
      </c>
      <c r="G669" s="9" t="s">
        <v>1067</v>
      </c>
      <c r="H669" s="9" t="str">
        <f t="shared" si="142"/>
        <v>2014</v>
      </c>
      <c r="I669" s="9" t="s">
        <v>18</v>
      </c>
      <c r="J669" s="9" t="str">
        <f t="shared" si="141"/>
        <v>4CI4</v>
      </c>
      <c r="K669" s="48">
        <v>135</v>
      </c>
      <c r="L669" s="48">
        <v>30</v>
      </c>
      <c r="M669" s="9" t="s">
        <v>45</v>
      </c>
      <c r="N669" s="9"/>
      <c r="O669" s="9"/>
      <c r="P669" s="9"/>
      <c r="Q669" s="9" t="s">
        <v>297</v>
      </c>
      <c r="R669" s="9"/>
      <c r="S669" s="9" t="s">
        <v>2078</v>
      </c>
      <c r="T669" s="9" t="s">
        <v>2079</v>
      </c>
      <c r="U669" s="9" t="s">
        <v>2080</v>
      </c>
      <c r="V669" s="30" t="s">
        <v>3791</v>
      </c>
      <c r="W669" s="9">
        <v>2</v>
      </c>
      <c r="X669" s="48">
        <f>INDEX(table1,MATCH($K669,'Tham chiếu'!$A$3:$A$13,1),MATCH(DS!$L669,'Tham chiếu'!$B$2:$M$2,1))</f>
        <v>58</v>
      </c>
      <c r="Y669" s="9">
        <v>2</v>
      </c>
      <c r="Z669" s="48">
        <f>INDEX(table1,MATCH($K669,'Tham chiếu'!$A$3:$A$13,1),MATCH(DS!$L669,'Tham chiếu'!$B$2:$M$2,1))</f>
        <v>58</v>
      </c>
      <c r="AA669" s="9">
        <v>2</v>
      </c>
      <c r="AB669" s="50" t="str">
        <f>INDEX(table2,MATCH($K669,'Tham chiếu'!$A$17:$A$25,1),MATCH(DS!$L669,'Tham chiếu'!$B$16:$S$16,1))</f>
        <v>3B</v>
      </c>
      <c r="AC669" s="9"/>
      <c r="AD669" s="73" t="str">
        <f>INDEX(table4,MATCH($K669,'Tham chiếu'!$A$41:$A$49,1),MATCH(DS!$L669,'Tham chiếu'!$B$40:$T$40,1))</f>
        <v>3B</v>
      </c>
      <c r="AE669" s="9">
        <v>2</v>
      </c>
      <c r="AF669" s="74" t="str">
        <f>INDEX(table3,MATCH($K669,'Tham chiếu'!$A$29:$A$37,1),MATCH(DS!$L669,'Tham chiếu'!$B$28:$T$28,1))</f>
        <v>4A</v>
      </c>
      <c r="AG669" s="9">
        <v>2</v>
      </c>
      <c r="AH669" s="48">
        <f>INDEX(table5,MATCH($K669,'Tham chiếu'!$A$53:$A$61,1),MATCH(DS!$L669,'Tham chiếu'!$B$52:$T$52,1))</f>
        <v>4</v>
      </c>
      <c r="AI669" s="9">
        <v>2</v>
      </c>
      <c r="AJ669" s="48">
        <f>INDEX(table5,MATCH($K669,'Tham chiếu'!$A$53:$A$61,1),MATCH(DS!$L669,'Tham chiếu'!$B$52:$T$52,1))</f>
        <v>4</v>
      </c>
      <c r="AK669" s="9">
        <v>1</v>
      </c>
      <c r="AL669" s="48">
        <f>INDEX(table5,MATCH($K669,'Tham chiếu'!$A$53:$A$61,1),MATCH(DS!$L669,'Tham chiếu'!$B$52:$T$52,1))</f>
        <v>4</v>
      </c>
      <c r="AM669" s="9">
        <v>1</v>
      </c>
      <c r="AN669" s="50" t="str">
        <f>INDEX(table2,MATCH($K669,'Tham chiếu'!$A$17:$A$25,1),MATCH(DS!$L669,'Tham chiếu'!$B$16:$S$16,1))</f>
        <v>3B</v>
      </c>
      <c r="AO669" s="9">
        <v>1</v>
      </c>
      <c r="AP669" s="48" t="str">
        <f>INDEX(table3,MATCH($K669,'Tham chiếu'!$A$29:$A$37,1),MATCH(DS!$L669,'Tham chiếu'!$B$28:$T$28,1))</f>
        <v>4A</v>
      </c>
      <c r="AQ669" s="48">
        <v>1</v>
      </c>
      <c r="AR669" s="77">
        <f>INDEX(table7,MATCH($K669,'Tham chiếu'!$A$78:$A$87,1),MATCH(DS!$L669,'Tham chiếu'!$B$77:$T$77,1))</f>
        <v>3</v>
      </c>
      <c r="AS669" s="9">
        <v>1</v>
      </c>
      <c r="AT669" s="48">
        <f>INDEX(table6,MATCH($K669,'Tham chiếu'!$A$65:$A$74,1),MATCH(DS!$L669,'Tham chiếu'!$B$64:$T$64,1))</f>
        <v>3</v>
      </c>
      <c r="AU669" s="57">
        <f t="shared" si="138"/>
        <v>3624000</v>
      </c>
      <c r="AV669" s="58">
        <v>2148000</v>
      </c>
      <c r="AW669" s="59" t="b">
        <f t="shared" si="133"/>
        <v>0</v>
      </c>
      <c r="AX669" s="1"/>
      <c r="AY669" s="1"/>
      <c r="AZ669" s="1"/>
      <c r="BA669" s="1"/>
      <c r="BB669" s="1"/>
      <c r="BC669" s="1"/>
    </row>
    <row r="670" spans="1:55" ht="27.6" customHeight="1" x14ac:dyDescent="0.25">
      <c r="A670" s="3">
        <v>665</v>
      </c>
      <c r="B670" s="9" t="s">
        <v>16</v>
      </c>
      <c r="C670" s="9" t="s">
        <v>903</v>
      </c>
      <c r="D670" s="9" t="s">
        <v>904</v>
      </c>
      <c r="E670" s="9" t="str">
        <f t="shared" si="139"/>
        <v>Đỗ Minh Phúc</v>
      </c>
      <c r="F670" s="9" t="b">
        <f t="shared" si="140"/>
        <v>0</v>
      </c>
      <c r="G670" s="9" t="s">
        <v>905</v>
      </c>
      <c r="H670" s="9" t="str">
        <f t="shared" si="142"/>
        <v>2014</v>
      </c>
      <c r="I670" s="9" t="s">
        <v>18</v>
      </c>
      <c r="J670" s="9" t="str">
        <f t="shared" si="141"/>
        <v>4CI4</v>
      </c>
      <c r="K670" s="48">
        <v>135</v>
      </c>
      <c r="L670" s="48">
        <v>39</v>
      </c>
      <c r="M670" s="9" t="s">
        <v>45</v>
      </c>
      <c r="N670" s="9"/>
      <c r="O670" s="9"/>
      <c r="P670" s="9"/>
      <c r="Q670" s="9" t="s">
        <v>297</v>
      </c>
      <c r="R670" s="9"/>
      <c r="S670" s="9" t="s">
        <v>906</v>
      </c>
      <c r="T670" s="9" t="s">
        <v>907</v>
      </c>
      <c r="U670" s="9" t="s">
        <v>908</v>
      </c>
      <c r="V670" s="30" t="s">
        <v>4135</v>
      </c>
      <c r="W670" s="9"/>
      <c r="X670" s="48"/>
      <c r="Y670" s="9">
        <v>2</v>
      </c>
      <c r="Z670" s="48">
        <f>INDEX(table1,MATCH($K670,'Tham chiếu'!$A$3:$A$13,1),MATCH(DS!$L670,'Tham chiếu'!$B$2:$M$2,1))</f>
        <v>60</v>
      </c>
      <c r="AA670" s="9">
        <v>2</v>
      </c>
      <c r="AB670" s="50" t="str">
        <f>INDEX(table2,MATCH($K670,'Tham chiếu'!$A$17:$A$25,1),MATCH(DS!$L670,'Tham chiếu'!$B$16:$S$16,1))</f>
        <v>4C</v>
      </c>
      <c r="AC670" s="9"/>
      <c r="AD670" s="73" t="str">
        <f>INDEX(table4,MATCH($K670,'Tham chiếu'!$A$41:$A$49,1),MATCH(DS!$L670,'Tham chiếu'!$B$40:$T$40,1))</f>
        <v>4B</v>
      </c>
      <c r="AE670" s="9">
        <v>2</v>
      </c>
      <c r="AF670" s="74" t="str">
        <f>INDEX(table3,MATCH($K670,'Tham chiếu'!$A$29:$A$37,1),MATCH(DS!$L670,'Tham chiếu'!$B$28:$T$28,1))</f>
        <v>4B</v>
      </c>
      <c r="AG670" s="9">
        <v>2</v>
      </c>
      <c r="AH670" s="48">
        <f>INDEX(table5,MATCH($K670,'Tham chiếu'!$A$53:$A$61,1),MATCH(DS!$L670,'Tham chiếu'!$B$52:$T$52,1))</f>
        <v>5</v>
      </c>
      <c r="AI670" s="9">
        <v>2</v>
      </c>
      <c r="AJ670" s="48">
        <f>INDEX(table5,MATCH($K670,'Tham chiếu'!$A$53:$A$61,1),MATCH(DS!$L670,'Tham chiếu'!$B$52:$T$52,1))</f>
        <v>5</v>
      </c>
      <c r="AK670" s="9">
        <v>2</v>
      </c>
      <c r="AL670" s="48">
        <f>INDEX(table5,MATCH($K670,'Tham chiếu'!$A$53:$A$61,1),MATCH(DS!$L670,'Tham chiếu'!$B$52:$T$52,1))</f>
        <v>5</v>
      </c>
      <c r="AM670" s="9">
        <v>2</v>
      </c>
      <c r="AN670" s="50" t="str">
        <f>INDEX(table2,MATCH($K670,'Tham chiếu'!$A$17:$A$25,1),MATCH(DS!$L670,'Tham chiếu'!$B$16:$S$16,1))</f>
        <v>4C</v>
      </c>
      <c r="AO670" s="9">
        <v>2</v>
      </c>
      <c r="AP670" s="48" t="str">
        <f>INDEX(table3,MATCH($K670,'Tham chiếu'!$A$29:$A$37,1),MATCH(DS!$L670,'Tham chiếu'!$B$28:$T$28,1))</f>
        <v>4B</v>
      </c>
      <c r="AQ670" s="48">
        <v>2</v>
      </c>
      <c r="AR670" s="77">
        <f>INDEX(table7,MATCH($K670,'Tham chiếu'!$A$78:$A$87,1),MATCH(DS!$L670,'Tham chiếu'!$B$77:$T$77,1))</f>
        <v>4</v>
      </c>
      <c r="AS670" s="9"/>
      <c r="AT670" s="48"/>
      <c r="AU670" s="57">
        <f t="shared" si="138"/>
        <v>3564000</v>
      </c>
      <c r="AV670" s="58">
        <v>650000</v>
      </c>
      <c r="AW670" s="59" t="b">
        <f t="shared" si="133"/>
        <v>0</v>
      </c>
      <c r="AX670" s="1"/>
      <c r="AY670" s="1"/>
      <c r="AZ670" s="1"/>
      <c r="BA670" s="1"/>
      <c r="BB670" s="1"/>
      <c r="BC670" s="1"/>
    </row>
    <row r="671" spans="1:55" ht="27.6" customHeight="1" x14ac:dyDescent="0.25">
      <c r="A671" s="3">
        <v>666</v>
      </c>
      <c r="B671" s="9" t="s">
        <v>2364</v>
      </c>
      <c r="C671" s="9" t="s">
        <v>33</v>
      </c>
      <c r="D671" s="9" t="s">
        <v>1084</v>
      </c>
      <c r="E671" s="9" t="str">
        <f t="shared" si="139"/>
        <v>Nguyễn Đức Quang</v>
      </c>
      <c r="F671" s="9" t="b">
        <f t="shared" si="140"/>
        <v>0</v>
      </c>
      <c r="G671" s="9" t="s">
        <v>3206</v>
      </c>
      <c r="H671" s="9"/>
      <c r="I671" s="9" t="s">
        <v>18</v>
      </c>
      <c r="J671" s="9" t="str">
        <f t="shared" si="141"/>
        <v>4CI4</v>
      </c>
      <c r="K671" s="9">
        <v>145</v>
      </c>
      <c r="L671" s="9">
        <v>40</v>
      </c>
      <c r="M671" s="9" t="s">
        <v>45</v>
      </c>
      <c r="N671" s="9"/>
      <c r="O671" s="9"/>
      <c r="P671" s="9"/>
      <c r="Q671" s="9" t="s">
        <v>297</v>
      </c>
      <c r="R671" s="9"/>
      <c r="S671" s="9" t="s">
        <v>3634</v>
      </c>
      <c r="T671" s="9" t="s">
        <v>3635</v>
      </c>
      <c r="U671" s="9" t="s">
        <v>3636</v>
      </c>
      <c r="V671" s="30" t="s">
        <v>4302</v>
      </c>
      <c r="W671" s="48">
        <v>1</v>
      </c>
      <c r="X671" s="48">
        <f>INDEX(table1,MATCH($K671,'Tham chiếu'!$A$3:$A$13,1),MATCH(DS!$L671,'Tham chiếu'!$B$2:$M$2,1))</f>
        <v>62</v>
      </c>
      <c r="Y671" s="49">
        <v>2</v>
      </c>
      <c r="Z671" s="48">
        <f>INDEX(table1,MATCH($K671,'Tham chiếu'!$A$3:$A$13,1),MATCH(DS!$L671,'Tham chiếu'!$B$2:$M$2,1))</f>
        <v>62</v>
      </c>
      <c r="AA671" s="50">
        <v>1</v>
      </c>
      <c r="AB671" s="50" t="str">
        <f>INDEX(table2,MATCH($K671,'Tham chiếu'!$A$17:$A$25,1),MATCH(DS!$L671,'Tham chiếu'!$B$16:$S$16,1))</f>
        <v>4C</v>
      </c>
      <c r="AC671" s="53"/>
      <c r="AD671" s="73" t="str">
        <f>INDEX(table4,MATCH($K671,'Tham chiếu'!$A$41:$A$49,1),MATCH(DS!$L671,'Tham chiếu'!$B$40:$T$40,1))</f>
        <v>4C</v>
      </c>
      <c r="AE671" s="54">
        <v>1</v>
      </c>
      <c r="AF671" s="74" t="str">
        <f>INDEX(table3,MATCH($K671,'Tham chiếu'!$A$29:$A$37,1),MATCH(DS!$L671,'Tham chiếu'!$B$28:$T$28,1))</f>
        <v>4C</v>
      </c>
      <c r="AG671" s="48">
        <v>1</v>
      </c>
      <c r="AH671" s="48">
        <f>INDEX(table5,MATCH($K671,'Tham chiếu'!$A$53:$A$61,1),MATCH(DS!$L671,'Tham chiếu'!$B$52:$T$52,1))</f>
        <v>5</v>
      </c>
      <c r="AI671" s="49">
        <v>1</v>
      </c>
      <c r="AJ671" s="48">
        <f>INDEX(table5,MATCH($K671,'Tham chiếu'!$A$53:$A$61,1),MATCH(DS!$L671,'Tham chiếu'!$B$52:$T$52,1))</f>
        <v>5</v>
      </c>
      <c r="AK671" s="50">
        <v>1</v>
      </c>
      <c r="AL671" s="48">
        <f>INDEX(table5,MATCH($K671,'Tham chiếu'!$A$53:$A$61,1),MATCH(DS!$L671,'Tham chiếu'!$B$52:$T$52,1))</f>
        <v>5</v>
      </c>
      <c r="AM671" s="53">
        <v>1</v>
      </c>
      <c r="AN671" s="50" t="str">
        <f>INDEX(table2,MATCH($K671,'Tham chiếu'!$A$17:$A$25,1),MATCH(DS!$L671,'Tham chiếu'!$B$16:$S$16,1))</f>
        <v>4C</v>
      </c>
      <c r="AO671" s="54"/>
      <c r="AP671" s="48" t="str">
        <f>INDEX(table3,MATCH($K671,'Tham chiếu'!$A$29:$A$37,1),MATCH(DS!$L671,'Tham chiếu'!$B$28:$T$28,1))</f>
        <v>4C</v>
      </c>
      <c r="AQ671" s="48">
        <v>1</v>
      </c>
      <c r="AR671" s="77">
        <f>INDEX(table7,MATCH($K671,'Tham chiếu'!$A$78:$A$87,1),MATCH(DS!$L671,'Tham chiếu'!$B$77:$T$77,1))</f>
        <v>5</v>
      </c>
      <c r="AS671" s="49"/>
      <c r="AT671" s="48"/>
      <c r="AU671" s="57">
        <f t="shared" si="138"/>
        <v>2062000</v>
      </c>
      <c r="AV671" s="58">
        <v>1077000</v>
      </c>
      <c r="AW671" s="59" t="b">
        <f t="shared" si="133"/>
        <v>0</v>
      </c>
      <c r="AX671" s="1"/>
      <c r="AY671" s="1"/>
      <c r="AZ671" s="1"/>
      <c r="BA671" s="1"/>
      <c r="BB671" s="1"/>
      <c r="BC671" s="1"/>
    </row>
    <row r="672" spans="1:55" ht="27.6" customHeight="1" x14ac:dyDescent="0.25">
      <c r="A672" s="3">
        <v>667</v>
      </c>
      <c r="B672" s="9" t="s">
        <v>16</v>
      </c>
      <c r="C672" s="9" t="s">
        <v>294</v>
      </c>
      <c r="D672" s="9" t="s">
        <v>295</v>
      </c>
      <c r="E672" s="9" t="str">
        <f t="shared" si="139"/>
        <v>Trần Trung Sơn</v>
      </c>
      <c r="F672" s="9" t="b">
        <f t="shared" si="140"/>
        <v>0</v>
      </c>
      <c r="G672" s="9" t="s">
        <v>296</v>
      </c>
      <c r="H672" s="9" t="str">
        <f t="shared" ref="H672:H694" si="143">RIGHT(G672,4)</f>
        <v>2014</v>
      </c>
      <c r="I672" s="9" t="s">
        <v>18</v>
      </c>
      <c r="J672" s="9" t="str">
        <f t="shared" si="141"/>
        <v>4CI4</v>
      </c>
      <c r="K672" s="48">
        <v>147</v>
      </c>
      <c r="L672" s="48">
        <v>45</v>
      </c>
      <c r="M672" s="9" t="s">
        <v>45</v>
      </c>
      <c r="N672" s="9"/>
      <c r="O672" s="9"/>
      <c r="P672" s="9"/>
      <c r="Q672" s="9" t="s">
        <v>297</v>
      </c>
      <c r="R672" s="9"/>
      <c r="S672" s="9" t="s">
        <v>298</v>
      </c>
      <c r="T672" s="9" t="s">
        <v>299</v>
      </c>
      <c r="U672" s="9" t="s">
        <v>300</v>
      </c>
      <c r="V672" s="30" t="s">
        <v>4136</v>
      </c>
      <c r="W672" s="9">
        <v>1</v>
      </c>
      <c r="X672" s="48">
        <f>INDEX(table1,MATCH($K672,'Tham chiếu'!$A$3:$A$13,1),MATCH(DS!$L672,'Tham chiếu'!$B$2:$M$2,1))</f>
        <v>62</v>
      </c>
      <c r="Y672" s="9">
        <v>1</v>
      </c>
      <c r="Z672" s="48">
        <f>INDEX(table1,MATCH($K672,'Tham chiếu'!$A$3:$A$13,1),MATCH(DS!$L672,'Tham chiếu'!$B$2:$M$2,1))</f>
        <v>62</v>
      </c>
      <c r="AA672" s="9">
        <v>2</v>
      </c>
      <c r="AB672" s="50" t="str">
        <f>INDEX(table2,MATCH($K672,'Tham chiếu'!$A$17:$A$25,1),MATCH(DS!$L672,'Tham chiếu'!$B$16:$S$16,1))</f>
        <v>5C</v>
      </c>
      <c r="AC672" s="9"/>
      <c r="AD672" s="73" t="str">
        <f>INDEX(table4,MATCH($K672,'Tham chiếu'!$A$41:$A$49,1),MATCH(DS!$L672,'Tham chiếu'!$B$40:$T$40,1))</f>
        <v>5C</v>
      </c>
      <c r="AE672" s="9">
        <v>2</v>
      </c>
      <c r="AF672" s="74" t="str">
        <f>INDEX(table3,MATCH($K672,'Tham chiếu'!$A$29:$A$37,1),MATCH(DS!$L672,'Tham chiếu'!$B$28:$T$28,1))</f>
        <v>5C</v>
      </c>
      <c r="AG672" s="9">
        <v>2</v>
      </c>
      <c r="AH672" s="48">
        <f>INDEX(table5,MATCH($K672,'Tham chiếu'!$A$53:$A$61,1),MATCH(DS!$L672,'Tham chiếu'!$B$52:$T$52,1))</f>
        <v>6</v>
      </c>
      <c r="AI672" s="9">
        <v>2</v>
      </c>
      <c r="AJ672" s="48">
        <f>INDEX(table5,MATCH($K672,'Tham chiếu'!$A$53:$A$61,1),MATCH(DS!$L672,'Tham chiếu'!$B$52:$T$52,1))</f>
        <v>6</v>
      </c>
      <c r="AK672" s="9">
        <v>1</v>
      </c>
      <c r="AL672" s="48">
        <f>INDEX(table5,MATCH($K672,'Tham chiếu'!$A$53:$A$61,1),MATCH(DS!$L672,'Tham chiếu'!$B$52:$T$52,1))</f>
        <v>6</v>
      </c>
      <c r="AM672" s="9"/>
      <c r="AN672" s="50" t="str">
        <f>INDEX(table2,MATCH($K672,'Tham chiếu'!$A$17:$A$25,1),MATCH(DS!$L672,'Tham chiếu'!$B$16:$S$16,1))</f>
        <v>5C</v>
      </c>
      <c r="AO672" s="9"/>
      <c r="AP672" s="48" t="str">
        <f>INDEX(table3,MATCH($K672,'Tham chiếu'!$A$29:$A$37,1),MATCH(DS!$L672,'Tham chiếu'!$B$28:$T$28,1))</f>
        <v>5C</v>
      </c>
      <c r="AQ672" s="48">
        <v>1</v>
      </c>
      <c r="AR672" s="77">
        <f>INDEX(table7,MATCH($K672,'Tham chiếu'!$A$78:$A$87,1),MATCH(DS!$L672,'Tham chiếu'!$B$77:$T$77,1))</f>
        <v>5</v>
      </c>
      <c r="AS672" s="9">
        <v>1</v>
      </c>
      <c r="AT672" s="48">
        <f>INDEX(table6,MATCH($K672,'Tham chiếu'!$A$65:$A$74,1),MATCH(DS!$L672,'Tham chiếu'!$B$64:$T$64,1))</f>
        <v>6</v>
      </c>
      <c r="AU672" s="57">
        <f t="shared" si="138"/>
        <v>2934000</v>
      </c>
      <c r="AV672" s="58">
        <v>3375000</v>
      </c>
      <c r="AW672" s="59" t="b">
        <f t="shared" si="133"/>
        <v>0</v>
      </c>
      <c r="AX672" s="1"/>
      <c r="AY672" s="1"/>
      <c r="AZ672" s="1"/>
      <c r="BA672" s="1"/>
      <c r="BB672" s="1"/>
      <c r="BC672" s="1"/>
    </row>
    <row r="673" spans="1:55" ht="27.6" customHeight="1" x14ac:dyDescent="0.25">
      <c r="A673" s="3">
        <v>668</v>
      </c>
      <c r="B673" s="9" t="s">
        <v>16</v>
      </c>
      <c r="C673" s="9" t="s">
        <v>1345</v>
      </c>
      <c r="D673" s="9" t="s">
        <v>619</v>
      </c>
      <c r="E673" s="9" t="str">
        <f t="shared" si="139"/>
        <v>Nguyễn Trần Thiên Thư</v>
      </c>
      <c r="F673" s="9" t="b">
        <f t="shared" si="140"/>
        <v>0</v>
      </c>
      <c r="G673" s="9" t="s">
        <v>1346</v>
      </c>
      <c r="H673" s="9" t="str">
        <f t="shared" si="143"/>
        <v>2014</v>
      </c>
      <c r="I673" s="9" t="s">
        <v>44</v>
      </c>
      <c r="J673" s="9" t="str">
        <f t="shared" si="141"/>
        <v>4CI4</v>
      </c>
      <c r="K673" s="48">
        <v>140</v>
      </c>
      <c r="L673" s="48">
        <v>37.5</v>
      </c>
      <c r="M673" s="9" t="s">
        <v>45</v>
      </c>
      <c r="N673" s="9"/>
      <c r="O673" s="9"/>
      <c r="P673" s="9"/>
      <c r="Q673" s="9" t="s">
        <v>297</v>
      </c>
      <c r="R673" s="9"/>
      <c r="S673" s="9" t="s">
        <v>1347</v>
      </c>
      <c r="T673" s="9" t="s">
        <v>1348</v>
      </c>
      <c r="U673" s="9" t="s">
        <v>1349</v>
      </c>
      <c r="V673" s="30" t="s">
        <v>4137</v>
      </c>
      <c r="W673" s="9">
        <v>1</v>
      </c>
      <c r="X673" s="48" t="str">
        <f>INDEX(table1,MATCH($K673,'Tham chiếu'!$A$3:$A$13,1),MATCH(DS!$L673,'Tham chiếu'!$B$2:$M$2,1))</f>
        <v>60A</v>
      </c>
      <c r="Y673" s="9">
        <v>1</v>
      </c>
      <c r="Z673" s="48" t="str">
        <f>INDEX(table1,MATCH($K673,'Tham chiếu'!$A$3:$A$13,1),MATCH(DS!$L673,'Tham chiếu'!$B$2:$M$2,1))</f>
        <v>60A</v>
      </c>
      <c r="AA673" s="9">
        <v>2</v>
      </c>
      <c r="AB673" s="50" t="str">
        <f>INDEX(table2,MATCH($K673,'Tham chiếu'!$A$17:$A$25,1),MATCH(DS!$L673,'Tham chiếu'!$B$16:$S$16,1))</f>
        <v>4A</v>
      </c>
      <c r="AC673" s="9"/>
      <c r="AD673" s="73">
        <f>INDEX(table4,MATCH($K673,'Tham chiếu'!$A$41:$A$49,1),MATCH(DS!$L673,'Tham chiếu'!$B$40:$T$40,1))</f>
        <v>5</v>
      </c>
      <c r="AE673" s="9"/>
      <c r="AF673" s="74"/>
      <c r="AG673" s="9"/>
      <c r="AH673" s="48">
        <f>INDEX(table5,MATCH($K673,'Tham chiếu'!$A$53:$A$61,1),MATCH(DS!$L673,'Tham chiếu'!$B$52:$T$52,1))</f>
        <v>5</v>
      </c>
      <c r="AI673" s="9">
        <v>1</v>
      </c>
      <c r="AJ673" s="48">
        <f>INDEX(table5,MATCH($K673,'Tham chiếu'!$A$53:$A$61,1),MATCH(DS!$L673,'Tham chiếu'!$B$52:$T$52,1))</f>
        <v>5</v>
      </c>
      <c r="AK673" s="9"/>
      <c r="AL673" s="48">
        <f>INDEX(table5,MATCH($K673,'Tham chiếu'!$A$53:$A$61,1),MATCH(DS!$L673,'Tham chiếu'!$B$52:$T$52,1))</f>
        <v>5</v>
      </c>
      <c r="AM673" s="9"/>
      <c r="AN673" s="50" t="str">
        <f>INDEX(table2,MATCH($K673,'Tham chiếu'!$A$17:$A$25,1),MATCH(DS!$L673,'Tham chiếu'!$B$16:$S$16,1))</f>
        <v>4A</v>
      </c>
      <c r="AO673" s="9"/>
      <c r="AP673" s="48" t="str">
        <f>INDEX(table3,MATCH($K673,'Tham chiếu'!$A$29:$A$37,1),MATCH(DS!$L673,'Tham chiếu'!$B$28:$T$28,1))</f>
        <v>4B</v>
      </c>
      <c r="AQ673" s="48">
        <v>1</v>
      </c>
      <c r="AR673" s="77">
        <f>INDEX(table7,MATCH($K673,'Tham chiếu'!$A$78:$A$87,1),MATCH(DS!$L673,'Tham chiếu'!$B$77:$T$77,1))</f>
        <v>3</v>
      </c>
      <c r="AS673" s="9">
        <v>1</v>
      </c>
      <c r="AT673" s="48">
        <f>INDEX(table6,MATCH($K673,'Tham chiếu'!$A$65:$A$74,1),MATCH(DS!$L673,'Tham chiếu'!$B$64:$T$64,1))</f>
        <v>4</v>
      </c>
      <c r="AU673" s="57">
        <f t="shared" si="138"/>
        <v>1790000</v>
      </c>
      <c r="AV673" s="58">
        <v>490000</v>
      </c>
      <c r="AW673" s="59" t="b">
        <f t="shared" si="133"/>
        <v>0</v>
      </c>
      <c r="AX673" s="1"/>
      <c r="AY673" s="1"/>
      <c r="AZ673" s="1"/>
      <c r="BA673" s="1"/>
      <c r="BB673" s="1"/>
      <c r="BC673" s="1"/>
    </row>
    <row r="674" spans="1:55" ht="27.6" customHeight="1" x14ac:dyDescent="0.25">
      <c r="A674" s="3">
        <v>669</v>
      </c>
      <c r="B674" s="9" t="s">
        <v>16</v>
      </c>
      <c r="C674" s="9" t="s">
        <v>3163</v>
      </c>
      <c r="D674" s="9" t="s">
        <v>909</v>
      </c>
      <c r="E674" s="9" t="str">
        <f t="shared" si="139"/>
        <v>Đỗ Hoàng Bảo Trâm</v>
      </c>
      <c r="F674" s="9" t="b">
        <f t="shared" si="140"/>
        <v>0</v>
      </c>
      <c r="G674" s="9" t="s">
        <v>3164</v>
      </c>
      <c r="H674" s="9" t="str">
        <f t="shared" si="143"/>
        <v>2014</v>
      </c>
      <c r="I674" s="9" t="s">
        <v>44</v>
      </c>
      <c r="J674" s="9" t="str">
        <f t="shared" si="141"/>
        <v>4CI4</v>
      </c>
      <c r="K674" s="9">
        <v>150</v>
      </c>
      <c r="L674" s="9">
        <v>46</v>
      </c>
      <c r="M674" s="9" t="s">
        <v>45</v>
      </c>
      <c r="N674" s="9"/>
      <c r="O674" s="9"/>
      <c r="P674" s="9"/>
      <c r="Q674" s="9" t="s">
        <v>297</v>
      </c>
      <c r="R674" s="9"/>
      <c r="S674" s="9" t="s">
        <v>3165</v>
      </c>
      <c r="T674" s="9" t="s">
        <v>3166</v>
      </c>
      <c r="U674" s="9" t="s">
        <v>3167</v>
      </c>
      <c r="V674" s="30" t="s">
        <v>4138</v>
      </c>
      <c r="W674" s="48">
        <v>1</v>
      </c>
      <c r="X674" s="48">
        <f>INDEX(table1,MATCH($K674,'Tham chiếu'!$A$3:$A$13,1),MATCH(DS!$L674,'Tham chiếu'!$B$2:$M$2,1))</f>
        <v>65</v>
      </c>
      <c r="Y674" s="49"/>
      <c r="Z674" s="48"/>
      <c r="AA674" s="50"/>
      <c r="AB674" s="50"/>
      <c r="AC674" s="53">
        <v>1</v>
      </c>
      <c r="AD674" s="73" t="str">
        <f>INDEX(table4,MATCH($K674,'Tham chiếu'!$A$41:$A$49,1),MATCH(DS!$L674,'Tham chiếu'!$B$40:$T$40,1))</f>
        <v>5C</v>
      </c>
      <c r="AE674" s="54"/>
      <c r="AF674" s="74"/>
      <c r="AG674" s="48"/>
      <c r="AH674" s="48"/>
      <c r="AI674" s="49">
        <v>1</v>
      </c>
      <c r="AJ674" s="48">
        <f>INDEX(table5,MATCH($K674,'Tham chiếu'!$A$53:$A$61,1),MATCH(DS!$L674,'Tham chiếu'!$B$52:$T$52,1))</f>
        <v>6</v>
      </c>
      <c r="AK674" s="53">
        <v>1</v>
      </c>
      <c r="AL674" s="48">
        <f>INDEX(table5,MATCH($K674,'Tham chiếu'!$A$53:$A$61,1),MATCH(DS!$L674,'Tham chiếu'!$B$52:$T$52,1))</f>
        <v>6</v>
      </c>
      <c r="AM674" s="50"/>
      <c r="AN674" s="50"/>
      <c r="AO674" s="54">
        <v>1</v>
      </c>
      <c r="AP674" s="48" t="str">
        <f>INDEX(table3,MATCH($K674,'Tham chiếu'!$A$29:$A$37,1),MATCH(DS!$L674,'Tham chiếu'!$B$28:$T$28,1))</f>
        <v>5C</v>
      </c>
      <c r="AQ674" s="48"/>
      <c r="AR674" s="77"/>
      <c r="AS674" s="49"/>
      <c r="AT674" s="48"/>
      <c r="AU674" s="57">
        <f t="shared" si="138"/>
        <v>827000</v>
      </c>
      <c r="AV674" s="58">
        <v>1632000</v>
      </c>
      <c r="AW674" s="59" t="b">
        <f t="shared" si="133"/>
        <v>0</v>
      </c>
      <c r="AX674" s="1"/>
      <c r="AY674" s="1"/>
      <c r="AZ674" s="1"/>
      <c r="BA674" s="1"/>
      <c r="BB674" s="1"/>
      <c r="BC674" s="1"/>
    </row>
    <row r="675" spans="1:55" ht="27.6" customHeight="1" x14ac:dyDescent="0.25">
      <c r="A675" s="3">
        <v>670</v>
      </c>
      <c r="B675" s="9" t="s">
        <v>16</v>
      </c>
      <c r="C675" s="9" t="s">
        <v>2159</v>
      </c>
      <c r="D675" s="9" t="s">
        <v>166</v>
      </c>
      <c r="E675" s="9" t="str">
        <f t="shared" si="139"/>
        <v>Lê Bảo Anh</v>
      </c>
      <c r="F675" s="9" t="b">
        <f t="shared" si="140"/>
        <v>0</v>
      </c>
      <c r="G675" s="9" t="s">
        <v>743</v>
      </c>
      <c r="H675" s="9" t="str">
        <f t="shared" si="143"/>
        <v>2014</v>
      </c>
      <c r="I675" s="9" t="s">
        <v>44</v>
      </c>
      <c r="J675" s="9" t="str">
        <f t="shared" si="141"/>
        <v>4CI5</v>
      </c>
      <c r="K675" s="9">
        <v>145</v>
      </c>
      <c r="L675" s="9">
        <v>40</v>
      </c>
      <c r="M675" s="9" t="s">
        <v>45</v>
      </c>
      <c r="N675" s="9"/>
      <c r="O675" s="9"/>
      <c r="P675" s="9"/>
      <c r="Q675" s="9" t="s">
        <v>1124</v>
      </c>
      <c r="R675" s="9"/>
      <c r="S675" s="9" t="s">
        <v>3168</v>
      </c>
      <c r="T675" s="9" t="s">
        <v>3169</v>
      </c>
      <c r="U675" s="9" t="s">
        <v>3170</v>
      </c>
      <c r="V675" s="30" t="s">
        <v>4139</v>
      </c>
      <c r="W675" s="48"/>
      <c r="X675" s="48"/>
      <c r="Y675" s="49">
        <v>1</v>
      </c>
      <c r="Z675" s="48">
        <f>INDEX(table1,MATCH($K675,'Tham chiếu'!$A$3:$A$13,1),MATCH(DS!$L675,'Tham chiếu'!$B$2:$M$2,1))</f>
        <v>62</v>
      </c>
      <c r="AA675" s="50"/>
      <c r="AB675" s="50"/>
      <c r="AC675" s="53">
        <v>1</v>
      </c>
      <c r="AD675" s="73" t="str">
        <f>INDEX(table4,MATCH($K675,'Tham chiếu'!$A$41:$A$49,1),MATCH(DS!$L675,'Tham chiếu'!$B$40:$T$40,1))</f>
        <v>4C</v>
      </c>
      <c r="AE675" s="54"/>
      <c r="AF675" s="74"/>
      <c r="AG675" s="48">
        <v>1</v>
      </c>
      <c r="AH675" s="48">
        <f>INDEX(table5,MATCH($K675,'Tham chiếu'!$A$53:$A$61,1),MATCH(DS!$L675,'Tham chiếu'!$B$52:$T$52,1))</f>
        <v>5</v>
      </c>
      <c r="AI675" s="49">
        <v>1</v>
      </c>
      <c r="AJ675" s="48">
        <f>INDEX(table5,MATCH($K675,'Tham chiếu'!$A$53:$A$61,1),MATCH(DS!$L675,'Tham chiếu'!$B$52:$T$52,1))</f>
        <v>5</v>
      </c>
      <c r="AK675" s="53">
        <v>1</v>
      </c>
      <c r="AL675" s="48">
        <f>INDEX(table5,MATCH($K675,'Tham chiếu'!$A$53:$A$61,1),MATCH(DS!$L675,'Tham chiếu'!$B$52:$T$52,1))</f>
        <v>5</v>
      </c>
      <c r="AM675" s="50">
        <v>1</v>
      </c>
      <c r="AN675" s="50" t="str">
        <f>INDEX(table2,MATCH($K675,'Tham chiếu'!$A$17:$A$25,1),MATCH(DS!$L675,'Tham chiếu'!$B$16:$S$16,1))</f>
        <v>4C</v>
      </c>
      <c r="AO675" s="54">
        <v>1</v>
      </c>
      <c r="AP675" s="48" t="str">
        <f>INDEX(table3,MATCH($K675,'Tham chiếu'!$A$29:$A$37,1),MATCH(DS!$L675,'Tham chiếu'!$B$28:$T$28,1))</f>
        <v>4C</v>
      </c>
      <c r="AQ675" s="48">
        <v>1</v>
      </c>
      <c r="AR675" s="77">
        <f>INDEX(table7,MATCH($K675,'Tham chiếu'!$A$78:$A$87,1),MATCH(DS!$L675,'Tham chiếu'!$B$77:$T$77,1))</f>
        <v>5</v>
      </c>
      <c r="AS675" s="49"/>
      <c r="AT675" s="48"/>
      <c r="AU675" s="57">
        <f t="shared" si="138"/>
        <v>1472000</v>
      </c>
      <c r="AV675" s="58">
        <v>1247000</v>
      </c>
      <c r="AW675" s="59" t="b">
        <f t="shared" si="133"/>
        <v>0</v>
      </c>
      <c r="AX675" s="1"/>
      <c r="AY675" s="1"/>
      <c r="AZ675" s="1"/>
      <c r="BA675" s="1"/>
      <c r="BB675" s="1"/>
      <c r="BC675" s="1"/>
    </row>
    <row r="676" spans="1:55" ht="27.6" customHeight="1" x14ac:dyDescent="0.25">
      <c r="A676" s="3">
        <v>671</v>
      </c>
      <c r="B676" s="9" t="s">
        <v>16</v>
      </c>
      <c r="C676" s="9" t="s">
        <v>4921</v>
      </c>
      <c r="D676" s="9" t="s">
        <v>166</v>
      </c>
      <c r="E676" s="9" t="str">
        <f t="shared" si="139"/>
        <v>Nguyễn Bảo Châu Anh</v>
      </c>
      <c r="F676" s="9" t="b">
        <f t="shared" si="140"/>
        <v>0</v>
      </c>
      <c r="G676" s="9" t="s">
        <v>3175</v>
      </c>
      <c r="H676" s="9" t="str">
        <f t="shared" si="143"/>
        <v>2014</v>
      </c>
      <c r="I676" s="9" t="s">
        <v>44</v>
      </c>
      <c r="J676" s="9" t="str">
        <f t="shared" si="141"/>
        <v>4CI5</v>
      </c>
      <c r="K676" s="9">
        <v>140</v>
      </c>
      <c r="L676" s="9">
        <v>31</v>
      </c>
      <c r="M676" s="9" t="s">
        <v>45</v>
      </c>
      <c r="N676" s="9"/>
      <c r="O676" s="9"/>
      <c r="P676" s="9"/>
      <c r="Q676" s="9" t="s">
        <v>1124</v>
      </c>
      <c r="R676" s="9"/>
      <c r="S676" s="9" t="s">
        <v>2601</v>
      </c>
      <c r="T676" s="9" t="s">
        <v>2602</v>
      </c>
      <c r="U676" s="9" t="s">
        <v>3176</v>
      </c>
      <c r="V676" s="30" t="s">
        <v>3962</v>
      </c>
      <c r="W676" s="48">
        <v>1</v>
      </c>
      <c r="X676" s="48">
        <f>INDEX(table1,MATCH($K676,'Tham chiếu'!$A$3:$A$13,1),MATCH(DS!$L676,'Tham chiếu'!$B$2:$M$2,1))</f>
        <v>60</v>
      </c>
      <c r="Y676" s="49"/>
      <c r="Z676" s="48"/>
      <c r="AA676" s="50"/>
      <c r="AB676" s="50"/>
      <c r="AC676" s="53">
        <v>1</v>
      </c>
      <c r="AD676" s="73">
        <f>INDEX(table4,MATCH($K676,'Tham chiếu'!$A$41:$A$49,1),MATCH(DS!$L676,'Tham chiếu'!$B$40:$T$40,1))</f>
        <v>4</v>
      </c>
      <c r="AE676" s="54"/>
      <c r="AF676" s="74"/>
      <c r="AG676" s="48">
        <v>1</v>
      </c>
      <c r="AH676" s="48">
        <f>INDEX(table5,MATCH($K676,'Tham chiếu'!$A$53:$A$61,1),MATCH(DS!$L676,'Tham chiếu'!$B$52:$T$52,1))</f>
        <v>4</v>
      </c>
      <c r="AI676" s="49">
        <v>1</v>
      </c>
      <c r="AJ676" s="48">
        <f>INDEX(table5,MATCH($K676,'Tham chiếu'!$A$53:$A$61,1),MATCH(DS!$L676,'Tham chiếu'!$B$52:$T$52,1))</f>
        <v>4</v>
      </c>
      <c r="AK676" s="53">
        <v>1</v>
      </c>
      <c r="AL676" s="48">
        <f>INDEX(table5,MATCH($K676,'Tham chiếu'!$A$53:$A$61,1),MATCH(DS!$L676,'Tham chiếu'!$B$52:$T$52,1))</f>
        <v>4</v>
      </c>
      <c r="AM676" s="50">
        <v>1</v>
      </c>
      <c r="AN676" s="50" t="str">
        <f>INDEX(table2,MATCH($K676,'Tham chiếu'!$A$17:$A$25,1),MATCH(DS!$L676,'Tham chiếu'!$B$16:$S$16,1))</f>
        <v>4A</v>
      </c>
      <c r="AO676" s="54">
        <v>1</v>
      </c>
      <c r="AP676" s="48" t="str">
        <f>INDEX(table3,MATCH($K676,'Tham chiếu'!$A$29:$A$37,1),MATCH(DS!$L676,'Tham chiếu'!$B$28:$T$28,1))</f>
        <v>4A</v>
      </c>
      <c r="AQ676" s="48">
        <v>1</v>
      </c>
      <c r="AR676" s="77">
        <f>INDEX(table7,MATCH($K676,'Tham chiếu'!$A$78:$A$87,1),MATCH(DS!$L676,'Tham chiếu'!$B$77:$T$77,1))</f>
        <v>3</v>
      </c>
      <c r="AS676" s="49"/>
      <c r="AT676" s="48"/>
      <c r="AU676" s="57">
        <f t="shared" si="138"/>
        <v>1472000</v>
      </c>
      <c r="AV676" s="58">
        <v>400000</v>
      </c>
      <c r="AW676" s="59" t="b">
        <f t="shared" si="133"/>
        <v>0</v>
      </c>
      <c r="AX676" s="1"/>
      <c r="AY676" s="1"/>
      <c r="AZ676" s="1"/>
      <c r="BA676" s="1"/>
      <c r="BB676" s="1"/>
      <c r="BC676" s="1"/>
    </row>
    <row r="677" spans="1:55" ht="27.6" customHeight="1" x14ac:dyDescent="0.25">
      <c r="A677" s="3">
        <v>672</v>
      </c>
      <c r="B677" s="9" t="s">
        <v>16</v>
      </c>
      <c r="C677" s="9" t="s">
        <v>1153</v>
      </c>
      <c r="D677" s="9" t="s">
        <v>166</v>
      </c>
      <c r="E677" s="9" t="str">
        <f t="shared" si="139"/>
        <v>Nguyễn Quỳnh Anh</v>
      </c>
      <c r="F677" s="9" t="b">
        <f t="shared" si="140"/>
        <v>0</v>
      </c>
      <c r="G677" s="9" t="s">
        <v>3206</v>
      </c>
      <c r="H677" s="9" t="str">
        <f t="shared" si="143"/>
        <v>2014</v>
      </c>
      <c r="I677" s="9" t="s">
        <v>44</v>
      </c>
      <c r="J677" s="9" t="str">
        <f t="shared" si="141"/>
        <v>4CI5</v>
      </c>
      <c r="K677" s="9">
        <v>135</v>
      </c>
      <c r="L677" s="9">
        <v>22</v>
      </c>
      <c r="M677" s="9" t="s">
        <v>45</v>
      </c>
      <c r="N677" s="9"/>
      <c r="O677" s="9"/>
      <c r="P677" s="9"/>
      <c r="Q677" s="9" t="s">
        <v>1124</v>
      </c>
      <c r="R677" s="9"/>
      <c r="S677" s="9" t="s">
        <v>3207</v>
      </c>
      <c r="T677" s="9" t="s">
        <v>3208</v>
      </c>
      <c r="U677" s="9" t="s">
        <v>3209</v>
      </c>
      <c r="V677" s="30" t="s">
        <v>3977</v>
      </c>
      <c r="W677" s="48"/>
      <c r="X677" s="48"/>
      <c r="Y677" s="49">
        <v>1</v>
      </c>
      <c r="Z677" s="48">
        <f>INDEX(table1,MATCH($K677,'Tham chiếu'!$A$3:$A$13,1),MATCH(DS!$L677,'Tham chiếu'!$B$2:$M$2,1))</f>
        <v>58</v>
      </c>
      <c r="AA677" s="50"/>
      <c r="AB677" s="50"/>
      <c r="AC677" s="53"/>
      <c r="AD677" s="73"/>
      <c r="AE677" s="54"/>
      <c r="AF677" s="74"/>
      <c r="AG677" s="48"/>
      <c r="AH677" s="48"/>
      <c r="AI677" s="49">
        <v>1</v>
      </c>
      <c r="AJ677" s="48">
        <f>INDEX(table5,MATCH($K677,'Tham chiếu'!$A$53:$A$61,1),MATCH(DS!$L677,'Tham chiếu'!$B$52:$T$52,1))</f>
        <v>4</v>
      </c>
      <c r="AK677" s="53">
        <v>1</v>
      </c>
      <c r="AL677" s="48">
        <f>INDEX(table5,MATCH($K677,'Tham chiếu'!$A$53:$A$61,1),MATCH(DS!$L677,'Tham chiếu'!$B$52:$T$52,1))</f>
        <v>4</v>
      </c>
      <c r="AM677" s="50"/>
      <c r="AN677" s="50"/>
      <c r="AO677" s="54">
        <v>1</v>
      </c>
      <c r="AP677" s="48">
        <f>INDEX(table3,MATCH($K677,'Tham chiếu'!$A$29:$A$37,1),MATCH(DS!$L677,'Tham chiếu'!$B$28:$T$28,1))</f>
        <v>3</v>
      </c>
      <c r="AQ677" s="48"/>
      <c r="AR677" s="77"/>
      <c r="AS677" s="49"/>
      <c r="AT677" s="48"/>
      <c r="AU677" s="57">
        <f t="shared" si="138"/>
        <v>644000</v>
      </c>
      <c r="AV677" s="58">
        <v>1595000</v>
      </c>
      <c r="AW677" s="59" t="b">
        <f t="shared" si="133"/>
        <v>0</v>
      </c>
      <c r="AX677" s="1"/>
      <c r="AY677" s="1"/>
      <c r="AZ677" s="1"/>
      <c r="BA677" s="1"/>
      <c r="BB677" s="1"/>
      <c r="BC677" s="1"/>
    </row>
    <row r="678" spans="1:55" ht="27.6" customHeight="1" x14ac:dyDescent="0.25">
      <c r="A678" s="3">
        <v>673</v>
      </c>
      <c r="B678" s="9" t="s">
        <v>16</v>
      </c>
      <c r="C678" s="9" t="s">
        <v>190</v>
      </c>
      <c r="D678" s="9" t="s">
        <v>306</v>
      </c>
      <c r="E678" s="9" t="str">
        <f t="shared" si="139"/>
        <v>Nguyễn Minh Bảo</v>
      </c>
      <c r="F678" s="9" t="b">
        <f t="shared" si="140"/>
        <v>0</v>
      </c>
      <c r="G678" s="9" t="s">
        <v>3171</v>
      </c>
      <c r="H678" s="9" t="str">
        <f t="shared" si="143"/>
        <v>2014</v>
      </c>
      <c r="I678" s="9" t="s">
        <v>18</v>
      </c>
      <c r="J678" s="9" t="str">
        <f t="shared" si="141"/>
        <v>4CI5</v>
      </c>
      <c r="K678" s="9">
        <v>140</v>
      </c>
      <c r="L678" s="9">
        <v>32</v>
      </c>
      <c r="M678" s="9" t="s">
        <v>45</v>
      </c>
      <c r="N678" s="9"/>
      <c r="O678" s="9"/>
      <c r="P678" s="9"/>
      <c r="Q678" s="9" t="s">
        <v>1124</v>
      </c>
      <c r="R678" s="9"/>
      <c r="S678" s="9" t="s">
        <v>3172</v>
      </c>
      <c r="T678" s="9" t="s">
        <v>3173</v>
      </c>
      <c r="U678" s="9" t="s">
        <v>3174</v>
      </c>
      <c r="V678" s="30" t="s">
        <v>4038</v>
      </c>
      <c r="W678" s="48">
        <v>1</v>
      </c>
      <c r="X678" s="48">
        <f>INDEX(table1,MATCH($K678,'Tham chiếu'!$A$3:$A$13,1),MATCH(DS!$L678,'Tham chiếu'!$B$2:$M$2,1))</f>
        <v>60</v>
      </c>
      <c r="Y678" s="49">
        <v>1</v>
      </c>
      <c r="Z678" s="48">
        <f>INDEX(table1,MATCH($K678,'Tham chiếu'!$A$3:$A$13,1),MATCH(DS!$L678,'Tham chiếu'!$B$2:$M$2,1))</f>
        <v>60</v>
      </c>
      <c r="AA678" s="50"/>
      <c r="AB678" s="50"/>
      <c r="AC678" s="53"/>
      <c r="AD678" s="73"/>
      <c r="AE678" s="54"/>
      <c r="AF678" s="74"/>
      <c r="AG678" s="48">
        <v>1</v>
      </c>
      <c r="AH678" s="48">
        <f>INDEX(table5,MATCH($K678,'Tham chiếu'!$A$53:$A$61,1),MATCH(DS!$L678,'Tham chiếu'!$B$52:$T$52,1))</f>
        <v>4</v>
      </c>
      <c r="AI678" s="49">
        <v>1</v>
      </c>
      <c r="AJ678" s="48">
        <f>INDEX(table5,MATCH($K678,'Tham chiếu'!$A$53:$A$61,1),MATCH(DS!$L678,'Tham chiếu'!$B$52:$T$52,1))</f>
        <v>4</v>
      </c>
      <c r="AK678" s="53">
        <v>1</v>
      </c>
      <c r="AL678" s="48">
        <f>INDEX(table5,MATCH($K678,'Tham chiếu'!$A$53:$A$61,1),MATCH(DS!$L678,'Tham chiếu'!$B$52:$T$52,1))</f>
        <v>4</v>
      </c>
      <c r="AM678" s="50">
        <v>1</v>
      </c>
      <c r="AN678" s="50" t="str">
        <f>INDEX(table2,MATCH($K678,'Tham chiếu'!$A$17:$A$25,1),MATCH(DS!$L678,'Tham chiếu'!$B$16:$S$16,1))</f>
        <v>4A</v>
      </c>
      <c r="AO678" s="54">
        <v>1</v>
      </c>
      <c r="AP678" s="48" t="str">
        <f>INDEX(table3,MATCH($K678,'Tham chiếu'!$A$29:$A$37,1),MATCH(DS!$L678,'Tham chiếu'!$B$28:$T$28,1))</f>
        <v>4A</v>
      </c>
      <c r="AQ678" s="48"/>
      <c r="AR678" s="77"/>
      <c r="AS678" s="49"/>
      <c r="AT678" s="48"/>
      <c r="AU678" s="57">
        <f t="shared" si="138"/>
        <v>1209000</v>
      </c>
      <c r="AV678" s="58">
        <v>1056000</v>
      </c>
      <c r="AW678" s="59" t="b">
        <f t="shared" si="133"/>
        <v>0</v>
      </c>
      <c r="AX678" s="1"/>
      <c r="AY678" s="1"/>
      <c r="AZ678" s="1"/>
      <c r="BA678" s="1"/>
      <c r="BB678" s="1"/>
      <c r="BC678" s="1"/>
    </row>
    <row r="679" spans="1:55" ht="27.6" customHeight="1" x14ac:dyDescent="0.25">
      <c r="A679" s="3">
        <v>674</v>
      </c>
      <c r="B679" s="56" t="s">
        <v>16</v>
      </c>
      <c r="C679" s="9" t="s">
        <v>1160</v>
      </c>
      <c r="D679" s="9" t="s">
        <v>506</v>
      </c>
      <c r="E679" s="9" t="str">
        <f t="shared" si="139"/>
        <v>Nguyễn Khánh Chi</v>
      </c>
      <c r="F679" s="9" t="b">
        <f t="shared" si="140"/>
        <v>0</v>
      </c>
      <c r="G679" s="9" t="s">
        <v>1161</v>
      </c>
      <c r="H679" s="9" t="str">
        <f t="shared" si="143"/>
        <v>2014</v>
      </c>
      <c r="I679" s="9" t="s">
        <v>44</v>
      </c>
      <c r="J679" s="9" t="str">
        <f t="shared" si="141"/>
        <v>4CI5</v>
      </c>
      <c r="K679" s="48">
        <v>152</v>
      </c>
      <c r="L679" s="48">
        <v>35</v>
      </c>
      <c r="M679" s="9" t="s">
        <v>45</v>
      </c>
      <c r="N679" s="9"/>
      <c r="O679" s="9"/>
      <c r="P679" s="9"/>
      <c r="Q679" s="9" t="s">
        <v>1124</v>
      </c>
      <c r="R679" s="9"/>
      <c r="S679" s="9" t="s">
        <v>1155</v>
      </c>
      <c r="T679" s="9" t="s">
        <v>1156</v>
      </c>
      <c r="U679" s="9" t="s">
        <v>1157</v>
      </c>
      <c r="V679" s="30" t="s">
        <v>4140</v>
      </c>
      <c r="W679" s="9">
        <v>1</v>
      </c>
      <c r="X679" s="48">
        <f>INDEX(table1,MATCH($K679,'Tham chiếu'!$A$3:$A$13,1),MATCH(DS!$L679,'Tham chiếu'!$B$2:$M$2,1))</f>
        <v>62</v>
      </c>
      <c r="Y679" s="9">
        <v>1</v>
      </c>
      <c r="Z679" s="48">
        <f>INDEX(table1,MATCH($K679,'Tham chiếu'!$A$3:$A$13,1),MATCH(DS!$L679,'Tham chiếu'!$B$2:$M$2,1))</f>
        <v>62</v>
      </c>
      <c r="AA679" s="9"/>
      <c r="AB679" s="50"/>
      <c r="AC679" s="9">
        <v>2</v>
      </c>
      <c r="AD679" s="73" t="str">
        <f>INDEX(table4,MATCH($K679,'Tham chiếu'!$A$41:$A$49,1),MATCH(DS!$L679,'Tham chiếu'!$B$40:$T$40,1))</f>
        <v>5A</v>
      </c>
      <c r="AE679" s="9"/>
      <c r="AF679" s="74"/>
      <c r="AG679" s="9">
        <v>1</v>
      </c>
      <c r="AH679" s="48">
        <f>INDEX(table5,MATCH($K679,'Tham chiếu'!$A$53:$A$61,1),MATCH(DS!$L679,'Tham chiếu'!$B$52:$T$52,1))</f>
        <v>5</v>
      </c>
      <c r="AI679" s="9">
        <v>1</v>
      </c>
      <c r="AJ679" s="48">
        <f>INDEX(table5,MATCH($K679,'Tham chiếu'!$A$53:$A$61,1),MATCH(DS!$L679,'Tham chiếu'!$B$52:$T$52,1))</f>
        <v>5</v>
      </c>
      <c r="AK679" s="9">
        <v>1</v>
      </c>
      <c r="AL679" s="48">
        <f>INDEX(table5,MATCH($K679,'Tham chiếu'!$A$53:$A$61,1),MATCH(DS!$L679,'Tham chiếu'!$B$52:$T$52,1))</f>
        <v>5</v>
      </c>
      <c r="AM679" s="9">
        <v>1</v>
      </c>
      <c r="AN679" s="50" t="str">
        <f>INDEX(table2,MATCH($K679,'Tham chiếu'!$A$17:$A$25,1),MATCH(DS!$L679,'Tham chiếu'!$B$16:$S$16,1))</f>
        <v>5A</v>
      </c>
      <c r="AO679" s="9">
        <v>1</v>
      </c>
      <c r="AP679" s="48" t="str">
        <f>INDEX(table3,MATCH($K679,'Tham chiếu'!$A$29:$A$37,1),MATCH(DS!$L679,'Tham chiếu'!$B$28:$T$28,1))</f>
        <v>5A</v>
      </c>
      <c r="AQ679" s="48">
        <v>1</v>
      </c>
      <c r="AR679" s="77">
        <f>INDEX(table7,MATCH($K679,'Tham chiếu'!$A$78:$A$87,1),MATCH(DS!$L679,'Tham chiếu'!$B$77:$T$77,1))</f>
        <v>5</v>
      </c>
      <c r="AS679" s="9">
        <v>1</v>
      </c>
      <c r="AT679" s="48">
        <f>INDEX(table6,MATCH($K679,'Tham chiếu'!$A$65:$A$74,1),MATCH(DS!$L679,'Tham chiếu'!$B$64:$T$64,1))</f>
        <v>6</v>
      </c>
      <c r="AU679" s="57">
        <f t="shared" si="138"/>
        <v>2225000</v>
      </c>
      <c r="AV679" s="58">
        <v>1277000</v>
      </c>
      <c r="AW679" s="59" t="b">
        <f t="shared" si="133"/>
        <v>0</v>
      </c>
      <c r="AX679" s="1"/>
      <c r="AY679" s="1"/>
      <c r="AZ679" s="1"/>
      <c r="BA679" s="1"/>
      <c r="BB679" s="1"/>
      <c r="BC679" s="1"/>
    </row>
    <row r="680" spans="1:55" ht="27.6" customHeight="1" x14ac:dyDescent="0.25">
      <c r="A680" s="3">
        <v>675</v>
      </c>
      <c r="B680" s="56" t="s">
        <v>16</v>
      </c>
      <c r="C680" s="9" t="s">
        <v>1540</v>
      </c>
      <c r="D680" s="9" t="s">
        <v>1449</v>
      </c>
      <c r="E680" s="9" t="str">
        <f t="shared" si="139"/>
        <v>Nguyễn Đăng Duy</v>
      </c>
      <c r="F680" s="9" t="b">
        <f t="shared" si="140"/>
        <v>0</v>
      </c>
      <c r="G680" s="9" t="s">
        <v>3177</v>
      </c>
      <c r="H680" s="9" t="str">
        <f t="shared" si="143"/>
        <v>2014</v>
      </c>
      <c r="I680" s="9" t="s">
        <v>18</v>
      </c>
      <c r="J680" s="9" t="str">
        <f t="shared" si="141"/>
        <v>4CI5</v>
      </c>
      <c r="K680" s="9">
        <v>138</v>
      </c>
      <c r="L680" s="9">
        <v>42</v>
      </c>
      <c r="M680" s="9" t="s">
        <v>45</v>
      </c>
      <c r="N680" s="9"/>
      <c r="O680" s="9"/>
      <c r="P680" s="9"/>
      <c r="Q680" s="9" t="s">
        <v>1124</v>
      </c>
      <c r="R680" s="9"/>
      <c r="S680" s="9" t="s">
        <v>3178</v>
      </c>
      <c r="T680" s="9" t="s">
        <v>3179</v>
      </c>
      <c r="U680" s="9" t="s">
        <v>3180</v>
      </c>
      <c r="V680" s="30" t="s">
        <v>4141</v>
      </c>
      <c r="W680" s="48"/>
      <c r="X680" s="48"/>
      <c r="Y680" s="49">
        <v>1</v>
      </c>
      <c r="Z680" s="48">
        <f>INDEX(table1,MATCH($K680,'Tham chiếu'!$A$3:$A$13,1),MATCH(DS!$L680,'Tham chiếu'!$B$2:$M$2,1))</f>
        <v>62</v>
      </c>
      <c r="AA680" s="50">
        <v>1</v>
      </c>
      <c r="AB680" s="50" t="str">
        <f>INDEX(table2,MATCH($K680,'Tham chiếu'!$A$17:$A$25,1),MATCH(DS!$L680,'Tham chiếu'!$B$16:$S$16,1))</f>
        <v>4C</v>
      </c>
      <c r="AC680" s="53"/>
      <c r="AD680" s="73">
        <f>INDEX(table4,MATCH($K680,'Tham chiếu'!$A$41:$A$49,1),MATCH(DS!$L680,'Tham chiếu'!$B$40:$T$40,1))</f>
        <v>0</v>
      </c>
      <c r="AE680" s="54">
        <v>1</v>
      </c>
      <c r="AF680" s="74" t="str">
        <f>INDEX(table3,MATCH($K680,'Tham chiếu'!$A$29:$A$37,1),MATCH(DS!$L680,'Tham chiếu'!$B$28:$T$28,1))</f>
        <v>4C</v>
      </c>
      <c r="AG680" s="48"/>
      <c r="AH680" s="48">
        <f>INDEX(table5,MATCH($K680,'Tham chiếu'!$A$53:$A$61,1),MATCH(DS!$L680,'Tham chiếu'!$B$52:$T$52,1))</f>
        <v>5</v>
      </c>
      <c r="AI680" s="49">
        <v>1</v>
      </c>
      <c r="AJ680" s="48">
        <f>INDEX(table5,MATCH($K680,'Tham chiếu'!$A$53:$A$61,1),MATCH(DS!$L680,'Tham chiếu'!$B$52:$T$52,1))</f>
        <v>5</v>
      </c>
      <c r="AK680" s="53"/>
      <c r="AL680" s="48">
        <f>INDEX(table5,MATCH($K680,'Tham chiếu'!$A$53:$A$61,1),MATCH(DS!$L680,'Tham chiếu'!$B$52:$T$52,1))</f>
        <v>5</v>
      </c>
      <c r="AM680" s="50"/>
      <c r="AN680" s="50" t="str">
        <f>INDEX(table2,MATCH($K680,'Tham chiếu'!$A$17:$A$25,1),MATCH(DS!$L680,'Tham chiếu'!$B$16:$S$16,1))</f>
        <v>4C</v>
      </c>
      <c r="AO680" s="54"/>
      <c r="AP680" s="48" t="str">
        <f>INDEX(table3,MATCH($K680,'Tham chiếu'!$A$29:$A$37,1),MATCH(DS!$L680,'Tham chiếu'!$B$28:$T$28,1))</f>
        <v>4C</v>
      </c>
      <c r="AQ680" s="48"/>
      <c r="AR680" s="77">
        <f>INDEX(table7,MATCH($K680,'Tham chiếu'!$A$78:$A$87,1),MATCH(DS!$L680,'Tham chiếu'!$B$77:$T$77,1))</f>
        <v>5</v>
      </c>
      <c r="AS680" s="49"/>
      <c r="AT680" s="48"/>
      <c r="AU680" s="57">
        <f t="shared" si="138"/>
        <v>877000</v>
      </c>
      <c r="AV680" s="58">
        <v>1287000</v>
      </c>
      <c r="AW680" s="59" t="b">
        <f t="shared" si="133"/>
        <v>0</v>
      </c>
      <c r="AX680" s="1"/>
      <c r="AY680" s="1"/>
      <c r="AZ680" s="1"/>
      <c r="BA680" s="1"/>
      <c r="BB680" s="1"/>
      <c r="BC680" s="1"/>
    </row>
    <row r="681" spans="1:55" ht="27.6" customHeight="1" x14ac:dyDescent="0.25">
      <c r="A681" s="3">
        <v>676</v>
      </c>
      <c r="B681" s="9" t="s">
        <v>16</v>
      </c>
      <c r="C681" s="9" t="s">
        <v>190</v>
      </c>
      <c r="D681" s="9" t="s">
        <v>83</v>
      </c>
      <c r="E681" s="9" t="str">
        <f t="shared" si="139"/>
        <v>Nguyễn Minh Đức</v>
      </c>
      <c r="F681" s="9" t="b">
        <f t="shared" si="140"/>
        <v>0</v>
      </c>
      <c r="G681" s="9" t="s">
        <v>1279</v>
      </c>
      <c r="H681" s="9" t="str">
        <f t="shared" si="143"/>
        <v>2014</v>
      </c>
      <c r="I681" s="9" t="s">
        <v>18</v>
      </c>
      <c r="J681" s="9" t="str">
        <f t="shared" si="141"/>
        <v>4CI5</v>
      </c>
      <c r="K681" s="48">
        <v>135</v>
      </c>
      <c r="L681" s="48">
        <v>28</v>
      </c>
      <c r="M681" s="9" t="s">
        <v>45</v>
      </c>
      <c r="N681" s="9"/>
      <c r="O681" s="9"/>
      <c r="P681" s="9"/>
      <c r="Q681" s="9" t="s">
        <v>1124</v>
      </c>
      <c r="R681" s="9"/>
      <c r="S681" s="9" t="s">
        <v>1280</v>
      </c>
      <c r="T681" s="9" t="s">
        <v>1281</v>
      </c>
      <c r="U681" s="9" t="s">
        <v>1282</v>
      </c>
      <c r="V681" s="30" t="s">
        <v>4142</v>
      </c>
      <c r="W681" s="9">
        <v>1</v>
      </c>
      <c r="X681" s="48">
        <f>INDEX(table1,MATCH($K681,'Tham chiếu'!$A$3:$A$13,1),MATCH(DS!$L681,'Tham chiếu'!$B$2:$M$2,1))</f>
        <v>58</v>
      </c>
      <c r="Y681" s="9"/>
      <c r="Z681" s="48"/>
      <c r="AA681" s="9">
        <v>2</v>
      </c>
      <c r="AB681" s="50" t="str">
        <f>INDEX(table2,MATCH($K681,'Tham chiếu'!$A$17:$A$25,1),MATCH(DS!$L681,'Tham chiếu'!$B$16:$S$16,1))</f>
        <v>3A</v>
      </c>
      <c r="AC681" s="9"/>
      <c r="AD681" s="73" t="str">
        <f>INDEX(table4,MATCH($K681,'Tham chiếu'!$A$41:$A$49,1),MATCH(DS!$L681,'Tham chiếu'!$B$40:$T$40,1))</f>
        <v>3A</v>
      </c>
      <c r="AE681" s="9">
        <v>2</v>
      </c>
      <c r="AF681" s="74" t="str">
        <f>INDEX(table3,MATCH($K681,'Tham chiếu'!$A$29:$A$37,1),MATCH(DS!$L681,'Tham chiếu'!$B$28:$T$28,1))</f>
        <v>3A</v>
      </c>
      <c r="AG681" s="9">
        <v>1</v>
      </c>
      <c r="AH681" s="48">
        <f>INDEX(table5,MATCH($K681,'Tham chiếu'!$A$53:$A$61,1),MATCH(DS!$L681,'Tham chiếu'!$B$52:$T$52,1))</f>
        <v>3</v>
      </c>
      <c r="AI681" s="9">
        <v>2</v>
      </c>
      <c r="AJ681" s="48">
        <f>INDEX(table5,MATCH($K681,'Tham chiếu'!$A$53:$A$61,1),MATCH(DS!$L681,'Tham chiếu'!$B$52:$T$52,1))</f>
        <v>3</v>
      </c>
      <c r="AK681" s="9">
        <v>2</v>
      </c>
      <c r="AL681" s="48">
        <f>INDEX(table5,MATCH($K681,'Tham chiếu'!$A$53:$A$61,1),MATCH(DS!$L681,'Tham chiếu'!$B$52:$T$52,1))</f>
        <v>3</v>
      </c>
      <c r="AM681" s="9">
        <v>1</v>
      </c>
      <c r="AN681" s="50" t="str">
        <f>INDEX(table2,MATCH($K681,'Tham chiếu'!$A$17:$A$25,1),MATCH(DS!$L681,'Tham chiếu'!$B$16:$S$16,1))</f>
        <v>3A</v>
      </c>
      <c r="AO681" s="9">
        <v>2</v>
      </c>
      <c r="AP681" s="48" t="str">
        <f>INDEX(table3,MATCH($K681,'Tham chiếu'!$A$29:$A$37,1),MATCH(DS!$L681,'Tham chiếu'!$B$28:$T$28,1))</f>
        <v>3A</v>
      </c>
      <c r="AQ681" s="48"/>
      <c r="AR681" s="77">
        <f>INDEX(table7,MATCH($K681,'Tham chiếu'!$A$78:$A$87,1),MATCH(DS!$L681,'Tham chiếu'!$B$77:$T$77,1))</f>
        <v>3</v>
      </c>
      <c r="AS681" s="9"/>
      <c r="AT681" s="48"/>
      <c r="AU681" s="57">
        <f t="shared" si="138"/>
        <v>2439000</v>
      </c>
      <c r="AV681" s="58">
        <v>2544000</v>
      </c>
      <c r="AW681" s="59" t="b">
        <f t="shared" si="133"/>
        <v>0</v>
      </c>
      <c r="AX681" s="1"/>
      <c r="AY681" s="1"/>
      <c r="AZ681" s="1"/>
      <c r="BA681" s="1"/>
      <c r="BB681" s="1"/>
      <c r="BC681" s="1"/>
    </row>
    <row r="682" spans="1:55" ht="27.6" customHeight="1" x14ac:dyDescent="0.25">
      <c r="A682" s="3">
        <v>677</v>
      </c>
      <c r="B682" s="9" t="s">
        <v>16</v>
      </c>
      <c r="C682" s="9" t="s">
        <v>439</v>
      </c>
      <c r="D682" s="9" t="s">
        <v>539</v>
      </c>
      <c r="E682" s="9" t="str">
        <f t="shared" si="139"/>
        <v>Trần Khánh Giang</v>
      </c>
      <c r="F682" s="9" t="b">
        <f t="shared" si="140"/>
        <v>0</v>
      </c>
      <c r="G682" s="9" t="s">
        <v>1202</v>
      </c>
      <c r="H682" s="9" t="str">
        <f t="shared" si="143"/>
        <v>2014</v>
      </c>
      <c r="I682" s="9" t="s">
        <v>44</v>
      </c>
      <c r="J682" s="9" t="str">
        <f t="shared" si="141"/>
        <v>4CI5</v>
      </c>
      <c r="K682" s="48">
        <v>141</v>
      </c>
      <c r="L682" s="48">
        <v>45</v>
      </c>
      <c r="M682" s="9" t="s">
        <v>45</v>
      </c>
      <c r="N682" s="9"/>
      <c r="O682" s="9"/>
      <c r="P682" s="9"/>
      <c r="Q682" s="9" t="s">
        <v>1124</v>
      </c>
      <c r="R682" s="9"/>
      <c r="S682" s="9" t="s">
        <v>1203</v>
      </c>
      <c r="T682" s="9" t="s">
        <v>1204</v>
      </c>
      <c r="U682" s="9" t="s">
        <v>1205</v>
      </c>
      <c r="V682" s="30" t="s">
        <v>4143</v>
      </c>
      <c r="W682" s="9">
        <v>1</v>
      </c>
      <c r="X682" s="48">
        <f>INDEX(table1,MATCH($K682,'Tham chiếu'!$A$3:$A$13,1),MATCH(DS!$L682,'Tham chiếu'!$B$2:$M$2,1))</f>
        <v>62</v>
      </c>
      <c r="Y682" s="9"/>
      <c r="Z682" s="48"/>
      <c r="AA682" s="9"/>
      <c r="AB682" s="50"/>
      <c r="AC682" s="9"/>
      <c r="AD682" s="73"/>
      <c r="AE682" s="9"/>
      <c r="AF682" s="74"/>
      <c r="AG682" s="9"/>
      <c r="AH682" s="48"/>
      <c r="AI682" s="9">
        <v>1</v>
      </c>
      <c r="AJ682" s="48">
        <f>INDEX(table5,MATCH($K682,'Tham chiếu'!$A$53:$A$61,1),MATCH(DS!$L682,'Tham chiếu'!$B$52:$T$52,1))</f>
        <v>6</v>
      </c>
      <c r="AK682" s="9">
        <v>1</v>
      </c>
      <c r="AL682" s="48">
        <f>INDEX(table5,MATCH($K682,'Tham chiếu'!$A$53:$A$61,1),MATCH(DS!$L682,'Tham chiếu'!$B$52:$T$52,1))</f>
        <v>6</v>
      </c>
      <c r="AM682" s="9">
        <v>1</v>
      </c>
      <c r="AN682" s="50" t="str">
        <f>INDEX(table2,MATCH($K682,'Tham chiếu'!$A$17:$A$25,1),MATCH(DS!$L682,'Tham chiếu'!$B$16:$S$16,1))</f>
        <v>5C</v>
      </c>
      <c r="AO682" s="9"/>
      <c r="AP682" s="48"/>
      <c r="AQ682" s="48"/>
      <c r="AR682" s="77"/>
      <c r="AS682" s="9"/>
      <c r="AT682" s="48"/>
      <c r="AU682" s="57">
        <f t="shared" si="138"/>
        <v>694000</v>
      </c>
      <c r="AV682" s="58">
        <v>1122000</v>
      </c>
      <c r="AW682" s="59" t="b">
        <f t="shared" si="133"/>
        <v>0</v>
      </c>
      <c r="AX682" s="1"/>
      <c r="AY682" s="1"/>
      <c r="AZ682" s="1"/>
      <c r="BA682" s="1"/>
      <c r="BB682" s="1"/>
      <c r="BC682" s="1"/>
    </row>
    <row r="683" spans="1:55" ht="27.6" customHeight="1" x14ac:dyDescent="0.25">
      <c r="A683" s="3">
        <v>678</v>
      </c>
      <c r="B683" s="9" t="s">
        <v>16</v>
      </c>
      <c r="C683" s="9" t="s">
        <v>3181</v>
      </c>
      <c r="D683" s="9" t="s">
        <v>2106</v>
      </c>
      <c r="E683" s="9" t="str">
        <f t="shared" si="139"/>
        <v>Phạm Gia Hiếu Hiếu</v>
      </c>
      <c r="F683" s="9" t="b">
        <f t="shared" si="140"/>
        <v>0</v>
      </c>
      <c r="G683" s="9" t="s">
        <v>1161</v>
      </c>
      <c r="H683" s="9" t="str">
        <f t="shared" si="143"/>
        <v>2014</v>
      </c>
      <c r="I683" s="9" t="s">
        <v>18</v>
      </c>
      <c r="J683" s="9" t="str">
        <f t="shared" si="141"/>
        <v>4CI5</v>
      </c>
      <c r="K683" s="9">
        <v>140</v>
      </c>
      <c r="L683" s="9">
        <v>28</v>
      </c>
      <c r="M683" s="9" t="s">
        <v>45</v>
      </c>
      <c r="N683" s="9"/>
      <c r="O683" s="9"/>
      <c r="P683" s="9"/>
      <c r="Q683" s="9" t="s">
        <v>1124</v>
      </c>
      <c r="R683" s="9"/>
      <c r="S683" s="9" t="s">
        <v>3182</v>
      </c>
      <c r="T683" s="9" t="s">
        <v>3183</v>
      </c>
      <c r="U683" s="9" t="s">
        <v>3184</v>
      </c>
      <c r="V683" s="30" t="s">
        <v>4144</v>
      </c>
      <c r="W683" s="48">
        <v>1</v>
      </c>
      <c r="X683" s="48">
        <f>INDEX(table1,MATCH($K683,'Tham chiếu'!$A$3:$A$13,1),MATCH(DS!$L683,'Tham chiếu'!$B$2:$M$2,1))</f>
        <v>60</v>
      </c>
      <c r="Y683" s="49"/>
      <c r="Z683" s="48"/>
      <c r="AA683" s="50"/>
      <c r="AB683" s="50"/>
      <c r="AC683" s="53"/>
      <c r="AD683" s="73"/>
      <c r="AE683" s="54"/>
      <c r="AF683" s="74"/>
      <c r="AG683" s="48">
        <v>1</v>
      </c>
      <c r="AH683" s="48">
        <f>INDEX(table5,MATCH($K683,'Tham chiếu'!$A$53:$A$61,1),MATCH(DS!$L683,'Tham chiếu'!$B$52:$T$52,1))</f>
        <v>4</v>
      </c>
      <c r="AI683" s="49">
        <v>1</v>
      </c>
      <c r="AJ683" s="48">
        <f>INDEX(table5,MATCH($K683,'Tham chiếu'!$A$53:$A$61,1),MATCH(DS!$L683,'Tham chiếu'!$B$52:$T$52,1))</f>
        <v>4</v>
      </c>
      <c r="AK683" s="53">
        <v>1</v>
      </c>
      <c r="AL683" s="48">
        <f>INDEX(table5,MATCH($K683,'Tham chiếu'!$A$53:$A$61,1),MATCH(DS!$L683,'Tham chiếu'!$B$52:$T$52,1))</f>
        <v>4</v>
      </c>
      <c r="AM683" s="50">
        <v>1</v>
      </c>
      <c r="AN683" s="50">
        <f>INDEX(table2,MATCH($K683,'Tham chiếu'!$A$17:$A$25,1),MATCH(DS!$L683,'Tham chiếu'!$B$16:$S$16,1))</f>
        <v>4</v>
      </c>
      <c r="AO683" s="54">
        <v>1</v>
      </c>
      <c r="AP683" s="48">
        <f>INDEX(table3,MATCH($K683,'Tham chiếu'!$A$29:$A$37,1),MATCH(DS!$L683,'Tham chiếu'!$B$28:$T$28,1))</f>
        <v>4</v>
      </c>
      <c r="AQ683" s="48">
        <v>1</v>
      </c>
      <c r="AR683" s="77">
        <f>INDEX(table7,MATCH($K683,'Tham chiếu'!$A$78:$A$87,1),MATCH(DS!$L683,'Tham chiếu'!$B$77:$T$77,1))</f>
        <v>3</v>
      </c>
      <c r="AS683" s="49"/>
      <c r="AT683" s="48"/>
      <c r="AU683" s="57">
        <f t="shared" si="138"/>
        <v>1289000</v>
      </c>
      <c r="AV683" s="58">
        <v>3411000</v>
      </c>
      <c r="AW683" s="59" t="b">
        <f t="shared" si="133"/>
        <v>0</v>
      </c>
      <c r="AX683" s="1"/>
      <c r="AY683" s="1"/>
      <c r="AZ683" s="1"/>
      <c r="BA683" s="1"/>
      <c r="BB683" s="1"/>
      <c r="BC683" s="1"/>
    </row>
    <row r="684" spans="1:55" ht="27.6" customHeight="1" x14ac:dyDescent="0.25">
      <c r="A684" s="3">
        <v>679</v>
      </c>
      <c r="B684" s="9" t="s">
        <v>16</v>
      </c>
      <c r="C684" s="9" t="s">
        <v>2175</v>
      </c>
      <c r="D684" s="9" t="s">
        <v>474</v>
      </c>
      <c r="E684" s="9" t="str">
        <f t="shared" si="139"/>
        <v>Hà Minh Hoàng</v>
      </c>
      <c r="F684" s="9" t="b">
        <f t="shared" si="140"/>
        <v>0</v>
      </c>
      <c r="G684" s="9" t="s">
        <v>2176</v>
      </c>
      <c r="H684" s="9" t="str">
        <f t="shared" si="143"/>
        <v>2014</v>
      </c>
      <c r="I684" s="9" t="s">
        <v>18</v>
      </c>
      <c r="J684" s="9" t="str">
        <f t="shared" si="141"/>
        <v>4CI5</v>
      </c>
      <c r="K684" s="48">
        <v>140</v>
      </c>
      <c r="L684" s="48">
        <v>30</v>
      </c>
      <c r="M684" s="9" t="s">
        <v>45</v>
      </c>
      <c r="N684" s="9"/>
      <c r="O684" s="9"/>
      <c r="P684" s="9"/>
      <c r="Q684" s="9" t="s">
        <v>1124</v>
      </c>
      <c r="R684" s="9"/>
      <c r="S684" s="9" t="s">
        <v>2083</v>
      </c>
      <c r="T684" s="9" t="s">
        <v>2177</v>
      </c>
      <c r="U684" s="9" t="s">
        <v>2085</v>
      </c>
      <c r="V684" s="30" t="s">
        <v>3731</v>
      </c>
      <c r="W684" s="9">
        <v>1</v>
      </c>
      <c r="X684" s="48">
        <f>INDEX(table1,MATCH($K684,'Tham chiếu'!$A$3:$A$13,1),MATCH(DS!$L684,'Tham chiếu'!$B$2:$M$2,1))</f>
        <v>60</v>
      </c>
      <c r="Y684" s="9">
        <v>1</v>
      </c>
      <c r="Z684" s="48">
        <f>INDEX(table1,MATCH($K684,'Tham chiếu'!$A$3:$A$13,1),MATCH(DS!$L684,'Tham chiếu'!$B$2:$M$2,1))</f>
        <v>60</v>
      </c>
      <c r="AA684" s="9">
        <v>1</v>
      </c>
      <c r="AB684" s="50" t="str">
        <f>INDEX(table2,MATCH($K684,'Tham chiếu'!$A$17:$A$25,1),MATCH(DS!$L684,'Tham chiếu'!$B$16:$S$16,1))</f>
        <v>4A</v>
      </c>
      <c r="AC684" s="9"/>
      <c r="AD684" s="73">
        <f>INDEX(table4,MATCH($K684,'Tham chiếu'!$A$41:$A$49,1),MATCH(DS!$L684,'Tham chiếu'!$B$40:$T$40,1))</f>
        <v>4</v>
      </c>
      <c r="AE684" s="9">
        <v>1</v>
      </c>
      <c r="AF684" s="74" t="str">
        <f>INDEX(table3,MATCH($K684,'Tham chiếu'!$A$29:$A$37,1),MATCH(DS!$L684,'Tham chiếu'!$B$28:$T$28,1))</f>
        <v>4A</v>
      </c>
      <c r="AG684" s="9">
        <v>1</v>
      </c>
      <c r="AH684" s="48">
        <f>INDEX(table5,MATCH($K684,'Tham chiếu'!$A$53:$A$61,1),MATCH(DS!$L684,'Tham chiếu'!$B$52:$T$52,1))</f>
        <v>4</v>
      </c>
      <c r="AI684" s="9">
        <v>1</v>
      </c>
      <c r="AJ684" s="48">
        <f>INDEX(table5,MATCH($K684,'Tham chiếu'!$A$53:$A$61,1),MATCH(DS!$L684,'Tham chiếu'!$B$52:$T$52,1))</f>
        <v>4</v>
      </c>
      <c r="AK684" s="9">
        <v>1</v>
      </c>
      <c r="AL684" s="48">
        <f>INDEX(table5,MATCH($K684,'Tham chiếu'!$A$53:$A$61,1),MATCH(DS!$L684,'Tham chiếu'!$B$52:$T$52,1))</f>
        <v>4</v>
      </c>
      <c r="AM684" s="9">
        <v>1</v>
      </c>
      <c r="AN684" s="50" t="str">
        <f>INDEX(table2,MATCH($K684,'Tham chiếu'!$A$17:$A$25,1),MATCH(DS!$L684,'Tham chiếu'!$B$16:$S$16,1))</f>
        <v>4A</v>
      </c>
      <c r="AO684" s="9">
        <v>1</v>
      </c>
      <c r="AP684" s="48" t="str">
        <f>INDEX(table3,MATCH($K684,'Tham chiếu'!$A$29:$A$37,1),MATCH(DS!$L684,'Tham chiếu'!$B$28:$T$28,1))</f>
        <v>4A</v>
      </c>
      <c r="AQ684" s="48">
        <v>1</v>
      </c>
      <c r="AR684" s="77">
        <f>INDEX(table7,MATCH($K684,'Tham chiếu'!$A$78:$A$87,1),MATCH(DS!$L684,'Tham chiếu'!$B$77:$T$77,1))</f>
        <v>3</v>
      </c>
      <c r="AS684" s="9">
        <v>1</v>
      </c>
      <c r="AT684" s="48">
        <f>INDEX(table6,MATCH($K684,'Tham chiếu'!$A$65:$A$74,1),MATCH(DS!$L684,'Tham chiếu'!$B$64:$T$64,1))</f>
        <v>4</v>
      </c>
      <c r="AU684" s="57">
        <f t="shared" si="138"/>
        <v>2352000</v>
      </c>
      <c r="AV684" s="58">
        <v>1259000</v>
      </c>
      <c r="AW684" s="59" t="b">
        <f t="shared" si="133"/>
        <v>0</v>
      </c>
      <c r="AX684" s="1"/>
      <c r="AY684" s="1"/>
      <c r="AZ684" s="1"/>
      <c r="BA684" s="1"/>
      <c r="BB684" s="1"/>
      <c r="BC684" s="1"/>
    </row>
    <row r="685" spans="1:55" ht="27.6" customHeight="1" x14ac:dyDescent="0.25">
      <c r="A685" s="3">
        <v>680</v>
      </c>
      <c r="B685" s="9" t="s">
        <v>16</v>
      </c>
      <c r="C685" s="69" t="s">
        <v>834</v>
      </c>
      <c r="D685" s="69" t="s">
        <v>343</v>
      </c>
      <c r="E685" s="69" t="str">
        <f t="shared" si="139"/>
        <v>Nguyễn Gia Khánh</v>
      </c>
      <c r="F685" s="9" t="b">
        <f t="shared" si="140"/>
        <v>0</v>
      </c>
      <c r="G685" s="9" t="s">
        <v>3185</v>
      </c>
      <c r="H685" s="9" t="str">
        <f t="shared" si="143"/>
        <v>2014</v>
      </c>
      <c r="I685" s="9" t="s">
        <v>18</v>
      </c>
      <c r="J685" s="9" t="str">
        <f t="shared" si="141"/>
        <v>4CI5</v>
      </c>
      <c r="K685" s="9">
        <v>144</v>
      </c>
      <c r="L685" s="9">
        <v>52</v>
      </c>
      <c r="M685" s="9" t="s">
        <v>45</v>
      </c>
      <c r="N685" s="9"/>
      <c r="O685" s="9"/>
      <c r="P685" s="9"/>
      <c r="Q685" s="9" t="s">
        <v>1124</v>
      </c>
      <c r="R685" s="9"/>
      <c r="S685" s="9" t="s">
        <v>272</v>
      </c>
      <c r="T685" s="9" t="s">
        <v>3186</v>
      </c>
      <c r="U685" s="9" t="s">
        <v>3187</v>
      </c>
      <c r="V685" s="30" t="s">
        <v>3719</v>
      </c>
      <c r="W685" s="48">
        <v>1</v>
      </c>
      <c r="X685" s="79"/>
      <c r="Y685" s="49">
        <v>1</v>
      </c>
      <c r="Z685" s="79"/>
      <c r="AA685" s="50">
        <v>1</v>
      </c>
      <c r="AB685" s="56" t="str">
        <f>INDEX(table2,MATCH($K685,'Tham chiếu'!$A$17:$A$25,1),MATCH(DS!$L685,'Tham chiếu'!$B$16:$S$16,1))</f>
        <v>6C</v>
      </c>
      <c r="AC685" s="53"/>
      <c r="AD685" s="73">
        <f>INDEX(table4,MATCH($K685,'Tham chiếu'!$A$41:$A$49,1),MATCH(DS!$L685,'Tham chiếu'!$B$40:$T$40,1))</f>
        <v>0</v>
      </c>
      <c r="AE685" s="54">
        <v>2</v>
      </c>
      <c r="AF685" s="74" t="str">
        <f>INDEX(table3,MATCH($K685,'Tham chiếu'!$A$29:$A$37,1),MATCH(DS!$L685,'Tham chiếu'!$B$28:$T$28,1))</f>
        <v>7B</v>
      </c>
      <c r="AG685" s="48">
        <v>2</v>
      </c>
      <c r="AH685" s="48">
        <f>INDEX(table5,MATCH($K685,'Tham chiếu'!$A$53:$A$61,1),MATCH(DS!$L685,'Tham chiếu'!$B$52:$T$52,1))</f>
        <v>6</v>
      </c>
      <c r="AI685" s="49">
        <v>2</v>
      </c>
      <c r="AJ685" s="48">
        <f>INDEX(table5,MATCH($K685,'Tham chiếu'!$A$53:$A$61,1),MATCH(DS!$L685,'Tham chiếu'!$B$52:$T$52,1))</f>
        <v>6</v>
      </c>
      <c r="AK685" s="53">
        <v>1</v>
      </c>
      <c r="AL685" s="48">
        <f>INDEX(table5,MATCH($K685,'Tham chiếu'!$A$53:$A$61,1),MATCH(DS!$L685,'Tham chiếu'!$B$52:$T$52,1))</f>
        <v>6</v>
      </c>
      <c r="AM685" s="50">
        <v>1</v>
      </c>
      <c r="AN685" s="50" t="str">
        <f>INDEX(table2,MATCH($K685,'Tham chiếu'!$A$17:$A$25,1),MATCH(DS!$L685,'Tham chiếu'!$B$16:$S$16,1))</f>
        <v>6C</v>
      </c>
      <c r="AO685" s="54">
        <v>1</v>
      </c>
      <c r="AP685" s="48" t="str">
        <f>INDEX(table3,MATCH($K685,'Tham chiếu'!$A$29:$A$37,1),MATCH(DS!$L685,'Tham chiếu'!$B$28:$T$28,1))</f>
        <v>7B</v>
      </c>
      <c r="AQ685" s="48">
        <v>1</v>
      </c>
      <c r="AR685" s="77">
        <f>INDEX(table7,MATCH($K685,'Tham chiếu'!$A$78:$A$87,1),MATCH(DS!$L685,'Tham chiếu'!$B$77:$T$77,1))</f>
        <v>6</v>
      </c>
      <c r="AS685" s="49"/>
      <c r="AT685" s="48"/>
      <c r="AU685" s="57">
        <f t="shared" si="138"/>
        <v>2576000</v>
      </c>
      <c r="AV685" s="58">
        <v>2242000</v>
      </c>
      <c r="AW685" s="59" t="b">
        <f t="shared" ref="AW685:AW747" si="144">AV685=AU685</f>
        <v>0</v>
      </c>
      <c r="AX685" s="1"/>
      <c r="AY685" s="1"/>
      <c r="AZ685" s="1"/>
      <c r="BA685" s="1"/>
      <c r="BB685" s="1"/>
      <c r="BC685" s="1"/>
    </row>
    <row r="686" spans="1:55" ht="27.6" customHeight="1" x14ac:dyDescent="0.25">
      <c r="A686" s="3">
        <v>681</v>
      </c>
      <c r="B686" s="9" t="s">
        <v>16</v>
      </c>
      <c r="C686" s="9" t="s">
        <v>1540</v>
      </c>
      <c r="D686" s="9" t="s">
        <v>64</v>
      </c>
      <c r="E686" s="9" t="str">
        <f t="shared" si="139"/>
        <v>Nguyễn Đăng Khoa</v>
      </c>
      <c r="F686" s="9" t="b">
        <f t="shared" si="140"/>
        <v>0</v>
      </c>
      <c r="G686" s="9" t="s">
        <v>494</v>
      </c>
      <c r="H686" s="9" t="str">
        <f t="shared" si="143"/>
        <v>2014</v>
      </c>
      <c r="I686" s="9" t="s">
        <v>18</v>
      </c>
      <c r="J686" s="9" t="str">
        <f t="shared" si="141"/>
        <v>4CI5</v>
      </c>
      <c r="K686" s="9">
        <v>138</v>
      </c>
      <c r="L686" s="9">
        <v>45</v>
      </c>
      <c r="M686" s="9" t="s">
        <v>45</v>
      </c>
      <c r="N686" s="9"/>
      <c r="O686" s="9"/>
      <c r="P686" s="9"/>
      <c r="Q686" s="9" t="s">
        <v>1124</v>
      </c>
      <c r="R686" s="9"/>
      <c r="S686" s="9" t="s">
        <v>3188</v>
      </c>
      <c r="T686" s="9" t="s">
        <v>3189</v>
      </c>
      <c r="U686" s="9" t="s">
        <v>3190</v>
      </c>
      <c r="V686" s="30" t="s">
        <v>3977</v>
      </c>
      <c r="W686" s="48"/>
      <c r="X686" s="48"/>
      <c r="Y686" s="49">
        <v>1</v>
      </c>
      <c r="Z686" s="48">
        <f>INDEX(table1,MATCH($K686,'Tham chiếu'!$A$3:$A$13,1),MATCH(DS!$L686,'Tham chiếu'!$B$2:$M$2,1))</f>
        <v>62</v>
      </c>
      <c r="AA686" s="50"/>
      <c r="AB686" s="50"/>
      <c r="AC686" s="53"/>
      <c r="AD686" s="73"/>
      <c r="AE686" s="54"/>
      <c r="AF686" s="74"/>
      <c r="AG686" s="48"/>
      <c r="AH686" s="48"/>
      <c r="AI686" s="49">
        <v>1</v>
      </c>
      <c r="AJ686" s="48">
        <f>INDEX(table5,MATCH($K686,'Tham chiếu'!$A$53:$A$61,1),MATCH(DS!$L686,'Tham chiếu'!$B$52:$T$52,1))</f>
        <v>6</v>
      </c>
      <c r="AK686" s="53">
        <v>1</v>
      </c>
      <c r="AL686" s="48">
        <f>INDEX(table5,MATCH($K686,'Tham chiếu'!$A$53:$A$61,1),MATCH(DS!$L686,'Tham chiếu'!$B$52:$T$52,1))</f>
        <v>6</v>
      </c>
      <c r="AM686" s="50"/>
      <c r="AN686" s="50"/>
      <c r="AO686" s="54">
        <v>1</v>
      </c>
      <c r="AP686" s="48" t="str">
        <f>INDEX(table3,MATCH($K686,'Tham chiếu'!$A$29:$A$37,1),MATCH(DS!$L686,'Tham chiếu'!$B$28:$T$28,1))</f>
        <v>5C</v>
      </c>
      <c r="AQ686" s="48"/>
      <c r="AR686" s="77"/>
      <c r="AS686" s="49"/>
      <c r="AT686" s="48"/>
      <c r="AU686" s="57">
        <f t="shared" si="138"/>
        <v>644000</v>
      </c>
      <c r="AV686" s="58">
        <v>3118000</v>
      </c>
      <c r="AW686" s="59" t="b">
        <f t="shared" si="144"/>
        <v>0</v>
      </c>
      <c r="AX686" s="1"/>
      <c r="AY686" s="1"/>
      <c r="AZ686" s="1"/>
      <c r="BA686" s="1"/>
      <c r="BB686" s="1"/>
      <c r="BC686" s="1"/>
    </row>
    <row r="687" spans="1:55" ht="27.6" customHeight="1" x14ac:dyDescent="0.25">
      <c r="A687" s="3">
        <v>682</v>
      </c>
      <c r="B687" s="9" t="s">
        <v>16</v>
      </c>
      <c r="C687" s="9" t="s">
        <v>3191</v>
      </c>
      <c r="D687" s="9" t="s">
        <v>724</v>
      </c>
      <c r="E687" s="9" t="str">
        <f t="shared" si="139"/>
        <v>TRẦN LÊ ĐĂNG KHÔI</v>
      </c>
      <c r="F687" s="9" t="b">
        <f t="shared" si="140"/>
        <v>0</v>
      </c>
      <c r="G687" s="9" t="s">
        <v>3192</v>
      </c>
      <c r="H687" s="9" t="str">
        <f t="shared" si="143"/>
        <v>2014</v>
      </c>
      <c r="I687" s="9" t="s">
        <v>18</v>
      </c>
      <c r="J687" s="9" t="str">
        <f t="shared" si="141"/>
        <v>4CI5</v>
      </c>
      <c r="K687" s="9">
        <v>135</v>
      </c>
      <c r="L687" s="9">
        <v>33</v>
      </c>
      <c r="M687" s="9" t="s">
        <v>45</v>
      </c>
      <c r="N687" s="9"/>
      <c r="O687" s="9"/>
      <c r="P687" s="9"/>
      <c r="Q687" s="9" t="s">
        <v>1124</v>
      </c>
      <c r="R687" s="9"/>
      <c r="S687" s="9" t="s">
        <v>3193</v>
      </c>
      <c r="T687" s="9" t="s">
        <v>3194</v>
      </c>
      <c r="U687" s="9" t="s">
        <v>3195</v>
      </c>
      <c r="V687" s="30" t="s">
        <v>3731</v>
      </c>
      <c r="W687" s="48">
        <v>1</v>
      </c>
      <c r="X687" s="48">
        <f>INDEX(table1,MATCH($K687,'Tham chiếu'!$A$3:$A$13,1),MATCH(DS!$L687,'Tham chiếu'!$B$2:$M$2,1))</f>
        <v>58</v>
      </c>
      <c r="Y687" s="49">
        <v>1</v>
      </c>
      <c r="Z687" s="48">
        <f>INDEX(table1,MATCH($K687,'Tham chiếu'!$A$3:$A$13,1),MATCH(DS!$L687,'Tham chiếu'!$B$2:$M$2,1))</f>
        <v>58</v>
      </c>
      <c r="AA687" s="50">
        <v>1</v>
      </c>
      <c r="AB687" s="50" t="str">
        <f>INDEX(table2,MATCH($K687,'Tham chiếu'!$A$17:$A$25,1),MATCH(DS!$L687,'Tham chiếu'!$B$16:$S$16,1))</f>
        <v>3C</v>
      </c>
      <c r="AC687" s="53"/>
      <c r="AD687" s="73" t="str">
        <f>INDEX(table4,MATCH($K687,'Tham chiếu'!$A$41:$A$49,1),MATCH(DS!$L687,'Tham chiếu'!$B$40:$T$40,1))</f>
        <v>3C</v>
      </c>
      <c r="AE687" s="54">
        <v>1</v>
      </c>
      <c r="AF687" s="74" t="str">
        <f>INDEX(table3,MATCH($K687,'Tham chiếu'!$A$29:$A$37,1),MATCH(DS!$L687,'Tham chiếu'!$B$28:$T$28,1))</f>
        <v>4A</v>
      </c>
      <c r="AG687" s="48">
        <v>1</v>
      </c>
      <c r="AH687" s="48">
        <f>INDEX(table5,MATCH($K687,'Tham chiếu'!$A$53:$A$61,1),MATCH(DS!$L687,'Tham chiếu'!$B$52:$T$52,1))</f>
        <v>4</v>
      </c>
      <c r="AI687" s="49">
        <v>1</v>
      </c>
      <c r="AJ687" s="48">
        <f>INDEX(table5,MATCH($K687,'Tham chiếu'!$A$53:$A$61,1),MATCH(DS!$L687,'Tham chiếu'!$B$52:$T$52,1))</f>
        <v>4</v>
      </c>
      <c r="AK687" s="53">
        <v>1</v>
      </c>
      <c r="AL687" s="48">
        <f>INDEX(table5,MATCH($K687,'Tham chiếu'!$A$53:$A$61,1),MATCH(DS!$L687,'Tham chiếu'!$B$52:$T$52,1))</f>
        <v>4</v>
      </c>
      <c r="AM687" s="50">
        <v>1</v>
      </c>
      <c r="AN687" s="50" t="str">
        <f>INDEX(table2,MATCH($K687,'Tham chiếu'!$A$17:$A$25,1),MATCH(DS!$L687,'Tham chiếu'!$B$16:$S$16,1))</f>
        <v>3C</v>
      </c>
      <c r="AO687" s="54">
        <v>1</v>
      </c>
      <c r="AP687" s="48" t="str">
        <f>INDEX(table3,MATCH($K687,'Tham chiếu'!$A$29:$A$37,1),MATCH(DS!$L687,'Tham chiếu'!$B$28:$T$28,1))</f>
        <v>4A</v>
      </c>
      <c r="AQ687" s="48">
        <v>1</v>
      </c>
      <c r="AR687" s="77">
        <f>INDEX(table7,MATCH($K687,'Tham chiếu'!$A$78:$A$87,1),MATCH(DS!$L687,'Tham chiếu'!$B$77:$T$77,1))</f>
        <v>3</v>
      </c>
      <c r="AS687" s="49">
        <v>1</v>
      </c>
      <c r="AT687" s="48">
        <f>INDEX(table6,MATCH($K687,'Tham chiếu'!$A$65:$A$74,1),MATCH(DS!$L687,'Tham chiếu'!$B$64:$T$64,1))</f>
        <v>4</v>
      </c>
      <c r="AU687" s="57">
        <f t="shared" si="138"/>
        <v>2352000</v>
      </c>
      <c r="AV687" s="58">
        <v>2297000</v>
      </c>
      <c r="AW687" s="59" t="b">
        <f t="shared" si="144"/>
        <v>0</v>
      </c>
      <c r="AX687" s="1"/>
      <c r="AY687" s="1"/>
      <c r="AZ687" s="1"/>
      <c r="BA687" s="1"/>
      <c r="BB687" s="1"/>
      <c r="BC687" s="1"/>
    </row>
    <row r="688" spans="1:55" ht="27.6" customHeight="1" x14ac:dyDescent="0.25">
      <c r="A688" s="3">
        <v>683</v>
      </c>
      <c r="B688" s="9" t="s">
        <v>16</v>
      </c>
      <c r="C688" s="9" t="s">
        <v>3196</v>
      </c>
      <c r="D688" s="9" t="s">
        <v>34</v>
      </c>
      <c r="E688" s="9" t="str">
        <f t="shared" si="139"/>
        <v>Bùi Cao Minh</v>
      </c>
      <c r="F688" s="9" t="b">
        <f t="shared" si="140"/>
        <v>0</v>
      </c>
      <c r="G688" s="9" t="s">
        <v>2545</v>
      </c>
      <c r="H688" s="9" t="str">
        <f t="shared" si="143"/>
        <v>2014</v>
      </c>
      <c r="I688" s="9" t="s">
        <v>18</v>
      </c>
      <c r="J688" s="9" t="str">
        <f t="shared" si="141"/>
        <v>4CI5</v>
      </c>
      <c r="K688" s="9">
        <v>145</v>
      </c>
      <c r="L688" s="9">
        <v>40</v>
      </c>
      <c r="M688" s="9" t="s">
        <v>45</v>
      </c>
      <c r="N688" s="9"/>
      <c r="O688" s="9"/>
      <c r="P688" s="9"/>
      <c r="Q688" s="9" t="s">
        <v>1124</v>
      </c>
      <c r="R688" s="9"/>
      <c r="S688" s="9" t="s">
        <v>3197</v>
      </c>
      <c r="T688" s="9" t="s">
        <v>3198</v>
      </c>
      <c r="U688" s="9" t="s">
        <v>3199</v>
      </c>
      <c r="V688" s="30" t="s">
        <v>4145</v>
      </c>
      <c r="W688" s="48">
        <v>1</v>
      </c>
      <c r="X688" s="48">
        <f>INDEX(table1,MATCH($K688,'Tham chiếu'!$A$3:$A$13,1),MATCH(DS!$L688,'Tham chiếu'!$B$2:$M$2,1))</f>
        <v>62</v>
      </c>
      <c r="Y688" s="49"/>
      <c r="Z688" s="48"/>
      <c r="AA688" s="50"/>
      <c r="AB688" s="50"/>
      <c r="AC688" s="53"/>
      <c r="AD688" s="73"/>
      <c r="AE688" s="54">
        <v>1</v>
      </c>
      <c r="AF688" s="74" t="str">
        <f>INDEX(table3,MATCH($K688,'Tham chiếu'!$A$29:$A$37,1),MATCH(DS!$L688,'Tham chiếu'!$B$28:$T$28,1))</f>
        <v>4C</v>
      </c>
      <c r="AG688" s="48"/>
      <c r="AH688" s="48"/>
      <c r="AI688" s="49"/>
      <c r="AJ688" s="48"/>
      <c r="AK688" s="53"/>
      <c r="AL688" s="48"/>
      <c r="AM688" s="50"/>
      <c r="AN688" s="50"/>
      <c r="AO688" s="54"/>
      <c r="AP688" s="48"/>
      <c r="AQ688" s="48"/>
      <c r="AR688" s="77"/>
      <c r="AS688" s="49">
        <v>1</v>
      </c>
      <c r="AT688" s="48">
        <f>INDEX(table6,MATCH($K688,'Tham chiếu'!$A$65:$A$74,1),MATCH(DS!$L688,'Tham chiếu'!$B$64:$T$64,1))</f>
        <v>5</v>
      </c>
      <c r="AU688" s="57">
        <f t="shared" si="138"/>
        <v>785000</v>
      </c>
      <c r="AV688" s="58">
        <v>1459000</v>
      </c>
      <c r="AW688" s="59" t="b">
        <f t="shared" si="144"/>
        <v>0</v>
      </c>
      <c r="AX688" s="1"/>
      <c r="AY688" s="1"/>
      <c r="AZ688" s="1"/>
      <c r="BA688" s="1"/>
      <c r="BB688" s="1"/>
      <c r="BC688" s="1"/>
    </row>
    <row r="689" spans="1:55" ht="27.6" customHeight="1" x14ac:dyDescent="0.25">
      <c r="A689" s="3">
        <v>684</v>
      </c>
      <c r="B689" s="9" t="s">
        <v>16</v>
      </c>
      <c r="C689" s="9" t="s">
        <v>852</v>
      </c>
      <c r="D689" s="9" t="s">
        <v>34</v>
      </c>
      <c r="E689" s="9" t="str">
        <f t="shared" si="139"/>
        <v>Bùi Tuấn Minh</v>
      </c>
      <c r="F689" s="9" t="b">
        <f t="shared" si="140"/>
        <v>0</v>
      </c>
      <c r="G689" s="9" t="s">
        <v>1473</v>
      </c>
      <c r="H689" s="9" t="str">
        <f t="shared" si="143"/>
        <v>2014</v>
      </c>
      <c r="I689" s="9" t="s">
        <v>18</v>
      </c>
      <c r="J689" s="9" t="str">
        <f t="shared" si="141"/>
        <v>4CI5</v>
      </c>
      <c r="K689" s="48">
        <v>150</v>
      </c>
      <c r="L689" s="48">
        <v>30</v>
      </c>
      <c r="M689" s="9" t="s">
        <v>45</v>
      </c>
      <c r="N689" s="9"/>
      <c r="O689" s="9"/>
      <c r="P689" s="9"/>
      <c r="Q689" s="9" t="s">
        <v>1124</v>
      </c>
      <c r="R689" s="9"/>
      <c r="S689" s="9" t="s">
        <v>1474</v>
      </c>
      <c r="T689" s="9" t="s">
        <v>1475</v>
      </c>
      <c r="U689" s="9" t="s">
        <v>1476</v>
      </c>
      <c r="V689" s="30" t="s">
        <v>4146</v>
      </c>
      <c r="W689" s="9">
        <v>2</v>
      </c>
      <c r="X689" s="48">
        <f>INDEX(table1,MATCH($K689,'Tham chiếu'!$A$3:$A$13,1),MATCH(DS!$L689,'Tham chiếu'!$B$2:$M$2,1))</f>
        <v>62</v>
      </c>
      <c r="Y689" s="9">
        <v>2</v>
      </c>
      <c r="Z689" s="48">
        <f>INDEX(table1,MATCH($K689,'Tham chiếu'!$A$3:$A$13,1),MATCH(DS!$L689,'Tham chiếu'!$B$2:$M$2,1))</f>
        <v>62</v>
      </c>
      <c r="AA689" s="9">
        <v>2</v>
      </c>
      <c r="AB689" s="56">
        <f>INDEX(table2,MATCH($K689,'Tham chiếu'!$A$17:$A$25,1),MATCH(DS!$L689,'Tham chiếu'!$B$16:$S$16,1))</f>
        <v>5</v>
      </c>
      <c r="AC689" s="9"/>
      <c r="AD689" s="73">
        <f>INDEX(table4,MATCH($K689,'Tham chiếu'!$A$41:$A$49,1),MATCH(DS!$L689,'Tham chiếu'!$B$40:$T$40,1))</f>
        <v>0</v>
      </c>
      <c r="AE689" s="9">
        <v>1</v>
      </c>
      <c r="AF689" s="74">
        <f>INDEX(table3,MATCH($K689,'Tham chiếu'!$A$29:$A$37,1),MATCH(DS!$L689,'Tham chiếu'!$B$28:$T$28,1))</f>
        <v>5</v>
      </c>
      <c r="AG689" s="9">
        <v>1</v>
      </c>
      <c r="AH689" s="48">
        <f>INDEX(table5,MATCH($K689,'Tham chiếu'!$A$53:$A$61,1),MATCH(DS!$L689,'Tham chiếu'!$B$52:$T$52,1))</f>
        <v>5</v>
      </c>
      <c r="AI689" s="9">
        <v>1</v>
      </c>
      <c r="AJ689" s="48">
        <f>INDEX(table5,MATCH($K689,'Tham chiếu'!$A$53:$A$61,1),MATCH(DS!$L689,'Tham chiếu'!$B$52:$T$52,1))</f>
        <v>5</v>
      </c>
      <c r="AK689" s="9">
        <v>1</v>
      </c>
      <c r="AL689" s="48">
        <f>INDEX(table5,MATCH($K689,'Tham chiếu'!$A$53:$A$61,1),MATCH(DS!$L689,'Tham chiếu'!$B$52:$T$52,1))</f>
        <v>5</v>
      </c>
      <c r="AM689" s="9">
        <v>1</v>
      </c>
      <c r="AN689" s="50">
        <f>INDEX(table2,MATCH($K689,'Tham chiếu'!$A$17:$A$25,1),MATCH(DS!$L689,'Tham chiếu'!$B$16:$S$16,1))</f>
        <v>5</v>
      </c>
      <c r="AO689" s="9">
        <v>1</v>
      </c>
      <c r="AP689" s="48">
        <f>INDEX(table3,MATCH($K689,'Tham chiếu'!$A$29:$A$37,1),MATCH(DS!$L689,'Tham chiếu'!$B$28:$T$28,1))</f>
        <v>5</v>
      </c>
      <c r="AQ689" s="48">
        <v>2</v>
      </c>
      <c r="AR689" s="77">
        <f>INDEX(table7,MATCH($K689,'Tham chiếu'!$A$78:$A$87,1),MATCH(DS!$L689,'Tham chiếu'!$B$77:$T$77,1))</f>
        <v>5</v>
      </c>
      <c r="AS689" s="9">
        <v>1</v>
      </c>
      <c r="AT689" s="48">
        <f>INDEX(table6,MATCH($K689,'Tham chiếu'!$A$65:$A$74,1),MATCH(DS!$L689,'Tham chiếu'!$B$64:$T$64,1))</f>
        <v>6</v>
      </c>
      <c r="AU689" s="57">
        <f t="shared" si="138"/>
        <v>3310000</v>
      </c>
      <c r="AV689" s="58">
        <v>1389000</v>
      </c>
      <c r="AW689" s="59" t="b">
        <f t="shared" si="144"/>
        <v>0</v>
      </c>
      <c r="AX689" s="1"/>
      <c r="AY689" s="1"/>
      <c r="AZ689" s="1"/>
      <c r="BA689" s="1"/>
      <c r="BB689" s="1"/>
      <c r="BC689" s="1"/>
    </row>
    <row r="690" spans="1:55" ht="27.6" customHeight="1" x14ac:dyDescent="0.25">
      <c r="A690" s="3">
        <v>685</v>
      </c>
      <c r="B690" s="9" t="s">
        <v>16</v>
      </c>
      <c r="C690" s="9" t="s">
        <v>3200</v>
      </c>
      <c r="D690" s="9" t="s">
        <v>34</v>
      </c>
      <c r="E690" s="9" t="str">
        <f t="shared" si="139"/>
        <v>Trần Tuấn Minh</v>
      </c>
      <c r="F690" s="9" t="b">
        <f t="shared" si="140"/>
        <v>0</v>
      </c>
      <c r="G690" s="9" t="s">
        <v>3201</v>
      </c>
      <c r="H690" s="9" t="str">
        <f t="shared" si="143"/>
        <v>2014</v>
      </c>
      <c r="I690" s="9" t="s">
        <v>18</v>
      </c>
      <c r="J690" s="9" t="str">
        <f t="shared" si="141"/>
        <v>4CI5</v>
      </c>
      <c r="K690" s="9">
        <v>140</v>
      </c>
      <c r="L690" s="9">
        <v>40</v>
      </c>
      <c r="M690" s="9" t="s">
        <v>45</v>
      </c>
      <c r="N690" s="9"/>
      <c r="O690" s="9"/>
      <c r="P690" s="9"/>
      <c r="Q690" s="9" t="s">
        <v>1124</v>
      </c>
      <c r="R690" s="9"/>
      <c r="S690" s="9" t="s">
        <v>3202</v>
      </c>
      <c r="T690" s="9" t="s">
        <v>3203</v>
      </c>
      <c r="U690" s="9" t="s">
        <v>3204</v>
      </c>
      <c r="V690" s="30" t="s">
        <v>4147</v>
      </c>
      <c r="W690" s="48">
        <v>1</v>
      </c>
      <c r="X690" s="48">
        <f>INDEX(table1,MATCH($K69,'Tham chiếu'!$A$3:$A$13,1),MATCH(DS!$L69,'Tham chiếu'!$B$2:$M$2,1))</f>
        <v>50</v>
      </c>
      <c r="Y690" s="49">
        <v>2</v>
      </c>
      <c r="Z690" s="48">
        <f>INDEX(table1,MATCH($K690,'Tham chiếu'!$A$3:$A$13,1),MATCH(DS!$L690,'Tham chiếu'!$B$2:$M$2,1))</f>
        <v>62</v>
      </c>
      <c r="AA690" s="50">
        <v>2</v>
      </c>
      <c r="AB690" s="50" t="str">
        <f>INDEX(table2,MATCH($K690,'Tham chiếu'!$A$17:$A$25,1),MATCH(DS!$L690,'Tham chiếu'!$B$16:$S$16,1))</f>
        <v>4C</v>
      </c>
      <c r="AC690" s="53"/>
      <c r="AD690" s="73" t="str">
        <f>INDEX(table4,MATCH($K690,'Tham chiếu'!$A$41:$A$49,1),MATCH(DS!$L690,'Tham chiếu'!$B$40:$T$40,1))</f>
        <v>4C</v>
      </c>
      <c r="AE690" s="54">
        <v>3</v>
      </c>
      <c r="AF690" s="74" t="str">
        <f>INDEX(table3,MATCH($K690,'Tham chiếu'!$A$29:$A$37,1),MATCH(DS!$L690,'Tham chiếu'!$B$28:$T$28,1))</f>
        <v>4C</v>
      </c>
      <c r="AG690" s="48">
        <v>1</v>
      </c>
      <c r="AH690" s="48">
        <f>INDEX(table5,MATCH($K690,'Tham chiếu'!$A$53:$A$61,1),MATCH(DS!$L690,'Tham chiếu'!$B$52:$T$52,1))</f>
        <v>5</v>
      </c>
      <c r="AI690" s="49">
        <v>3</v>
      </c>
      <c r="AJ690" s="48">
        <f>INDEX(table5,MATCH($K690,'Tham chiếu'!$A$53:$A$61,1),MATCH(DS!$L690,'Tham chiếu'!$B$52:$T$52,1))</f>
        <v>5</v>
      </c>
      <c r="AK690" s="53">
        <v>1</v>
      </c>
      <c r="AL690" s="48">
        <f>INDEX(table5,MATCH($K690,'Tham chiếu'!$A$53:$A$61,1),MATCH(DS!$L690,'Tham chiếu'!$B$52:$T$52,1))</f>
        <v>5</v>
      </c>
      <c r="AM690" s="50">
        <v>1</v>
      </c>
      <c r="AN690" s="50" t="str">
        <f>INDEX(table2,MATCH($K690,'Tham chiếu'!$A$17:$A$25,1),MATCH(DS!$L690,'Tham chiếu'!$B$16:$S$16,1))</f>
        <v>4C</v>
      </c>
      <c r="AO690" s="54">
        <v>1</v>
      </c>
      <c r="AP690" s="48" t="str">
        <f>INDEX(table3,MATCH($K690,'Tham chiếu'!$A$29:$A$37,1),MATCH(DS!$L690,'Tham chiếu'!$B$28:$T$28,1))</f>
        <v>4C</v>
      </c>
      <c r="AQ690" s="48">
        <v>1</v>
      </c>
      <c r="AR690" s="77">
        <f>INDEX(table7,MATCH($K690,'Tham chiếu'!$A$78:$A$87,1),MATCH(DS!$L690,'Tham chiếu'!$B$77:$T$77,1))</f>
        <v>4</v>
      </c>
      <c r="AS690" s="49">
        <v>1</v>
      </c>
      <c r="AT690" s="48">
        <f>INDEX(table6,MATCH($K690,'Tham chiếu'!$A$65:$A$74,1),MATCH(DS!$L690,'Tham chiếu'!$B$64:$T$64,1))</f>
        <v>5</v>
      </c>
      <c r="AU690" s="57">
        <f t="shared" si="138"/>
        <v>3628000</v>
      </c>
      <c r="AV690" s="58">
        <v>1489000</v>
      </c>
      <c r="AW690" s="59" t="b">
        <f t="shared" si="144"/>
        <v>0</v>
      </c>
      <c r="AX690" s="1"/>
      <c r="AY690" s="1"/>
      <c r="AZ690" s="1"/>
      <c r="BA690" s="1"/>
      <c r="BB690" s="1"/>
      <c r="BC690" s="1"/>
    </row>
    <row r="691" spans="1:55" ht="27.6" customHeight="1" x14ac:dyDescent="0.25">
      <c r="A691" s="3">
        <v>686</v>
      </c>
      <c r="B691" s="9" t="s">
        <v>16</v>
      </c>
      <c r="C691" s="9" t="s">
        <v>190</v>
      </c>
      <c r="D691" s="9" t="s">
        <v>1084</v>
      </c>
      <c r="E691" s="9" t="str">
        <f t="shared" si="139"/>
        <v>Nguyễn Minh Quang</v>
      </c>
      <c r="F691" s="9" t="b">
        <f t="shared" si="140"/>
        <v>0</v>
      </c>
      <c r="G691" s="9" t="s">
        <v>3205</v>
      </c>
      <c r="H691" s="9" t="str">
        <f t="shared" si="143"/>
        <v>2014</v>
      </c>
      <c r="I691" s="9" t="s">
        <v>18</v>
      </c>
      <c r="J691" s="9" t="str">
        <f t="shared" si="141"/>
        <v>4CI5</v>
      </c>
      <c r="K691" s="9">
        <v>130</v>
      </c>
      <c r="L691" s="9">
        <v>27</v>
      </c>
      <c r="M691" s="9" t="s">
        <v>45</v>
      </c>
      <c r="N691" s="9"/>
      <c r="O691" s="9"/>
      <c r="P691" s="9"/>
      <c r="Q691" s="9" t="s">
        <v>1124</v>
      </c>
      <c r="R691" s="9"/>
      <c r="S691" s="9" t="s">
        <v>2160</v>
      </c>
      <c r="T691" s="9" t="s">
        <v>2811</v>
      </c>
      <c r="U691" s="9" t="s">
        <v>2812</v>
      </c>
      <c r="V691" s="30" t="s">
        <v>4148</v>
      </c>
      <c r="W691" s="48"/>
      <c r="X691" s="48"/>
      <c r="Y691" s="49">
        <v>1</v>
      </c>
      <c r="Z691" s="48">
        <f>INDEX(table1,MATCH($K691,'Tham chiếu'!$A$3:$A$13,1),MATCH(DS!$L691,'Tham chiếu'!$B$2:$M$2,1))</f>
        <v>55</v>
      </c>
      <c r="AA691" s="50">
        <v>1</v>
      </c>
      <c r="AB691" s="50" t="str">
        <f>INDEX(table2,MATCH($K691,'Tham chiếu'!$A$17:$A$25,1),MATCH(DS!$L691,'Tham chiếu'!$B$16:$S$16,1))</f>
        <v>2C</v>
      </c>
      <c r="AC691" s="53"/>
      <c r="AD691" s="73" t="str">
        <f>INDEX(table4,MATCH($K691,'Tham chiếu'!$A$41:$A$49,1),MATCH(DS!$L691,'Tham chiếu'!$B$40:$T$40,1))</f>
        <v>3A</v>
      </c>
      <c r="AE691" s="54">
        <v>1</v>
      </c>
      <c r="AF691" s="74" t="str">
        <f>INDEX(table3,MATCH($K691,'Tham chiếu'!$A$29:$A$37,1),MATCH(DS!$L691,'Tham chiếu'!$B$28:$T$28,1))</f>
        <v>3A</v>
      </c>
      <c r="AG691" s="48">
        <v>1</v>
      </c>
      <c r="AH691" s="48">
        <f>INDEX(table5,MATCH($K691,'Tham chiếu'!$A$53:$A$61,1),MATCH(DS!$L691,'Tham chiếu'!$B$52:$T$52,1))</f>
        <v>3</v>
      </c>
      <c r="AI691" s="49">
        <v>1</v>
      </c>
      <c r="AJ691" s="48">
        <f>INDEX(table5,MATCH($K691,'Tham chiếu'!$A$53:$A$61,1),MATCH(DS!$L691,'Tham chiếu'!$B$52:$T$52,1))</f>
        <v>3</v>
      </c>
      <c r="AK691" s="53"/>
      <c r="AL691" s="48">
        <f>INDEX(table5,MATCH($K691,'Tham chiếu'!$A$53:$A$61,1),MATCH(DS!$L691,'Tham chiếu'!$B$52:$T$52,1))</f>
        <v>3</v>
      </c>
      <c r="AM691" s="50">
        <v>1</v>
      </c>
      <c r="AN691" s="50" t="str">
        <f>INDEX(table2,MATCH($K691,'Tham chiếu'!$A$17:$A$25,1),MATCH(DS!$L691,'Tham chiếu'!$B$16:$S$16,1))</f>
        <v>2C</v>
      </c>
      <c r="AO691" s="54">
        <v>1</v>
      </c>
      <c r="AP691" s="48" t="str">
        <f>INDEX(table3,MATCH($K691,'Tham chiếu'!$A$29:$A$37,1),MATCH(DS!$L691,'Tham chiếu'!$B$28:$T$28,1))</f>
        <v>3A</v>
      </c>
      <c r="AQ691" s="48"/>
      <c r="AR691" s="77">
        <f>INDEX(table7,MATCH($K691,'Tham chiếu'!$A$78:$A$87,1),MATCH(DS!$L691,'Tham chiếu'!$B$77:$T$77,1))</f>
        <v>3</v>
      </c>
      <c r="AS691" s="49"/>
      <c r="AT691" s="48"/>
      <c r="AU691" s="57">
        <f t="shared" si="138"/>
        <v>1362000</v>
      </c>
      <c r="AV691" s="58">
        <v>2152000</v>
      </c>
      <c r="AW691" s="59" t="b">
        <f t="shared" si="144"/>
        <v>0</v>
      </c>
      <c r="AX691" s="1"/>
      <c r="AY691" s="1"/>
      <c r="AZ691" s="1"/>
      <c r="BA691" s="1"/>
      <c r="BB691" s="1"/>
      <c r="BC691" s="1"/>
    </row>
    <row r="692" spans="1:55" ht="27.6" customHeight="1" x14ac:dyDescent="0.25">
      <c r="A692" s="3">
        <v>687</v>
      </c>
      <c r="B692" s="9" t="s">
        <v>16</v>
      </c>
      <c r="C692" s="9" t="s">
        <v>1842</v>
      </c>
      <c r="D692" s="9" t="s">
        <v>1110</v>
      </c>
      <c r="E692" s="9" t="str">
        <f t="shared" si="139"/>
        <v>Đỗ Hoàng Minh Quân</v>
      </c>
      <c r="F692" s="9" t="b">
        <f t="shared" si="140"/>
        <v>0</v>
      </c>
      <c r="G692" s="9" t="s">
        <v>1744</v>
      </c>
      <c r="H692" s="9" t="str">
        <f t="shared" si="143"/>
        <v>2014</v>
      </c>
      <c r="I692" s="9" t="s">
        <v>18</v>
      </c>
      <c r="J692" s="9" t="str">
        <f t="shared" si="141"/>
        <v>4CI5</v>
      </c>
      <c r="K692" s="48">
        <v>145</v>
      </c>
      <c r="L692" s="48">
        <v>42</v>
      </c>
      <c r="M692" s="9" t="s">
        <v>45</v>
      </c>
      <c r="N692" s="9"/>
      <c r="O692" s="9"/>
      <c r="P692" s="9"/>
      <c r="Q692" s="9" t="s">
        <v>1124</v>
      </c>
      <c r="R692" s="9"/>
      <c r="S692" s="9" t="s">
        <v>1843</v>
      </c>
      <c r="T692" s="9" t="s">
        <v>1844</v>
      </c>
      <c r="U692" s="9" t="s">
        <v>1845</v>
      </c>
      <c r="V692" s="30" t="s">
        <v>4149</v>
      </c>
      <c r="W692" s="9"/>
      <c r="X692" s="48"/>
      <c r="Y692" s="9">
        <v>1</v>
      </c>
      <c r="Z692" s="48">
        <f>INDEX(table1,MATCH($K692,'Tham chiếu'!$A$3:$A$13,1),MATCH(DS!$L692,'Tham chiếu'!$B$2:$M$2,1))</f>
        <v>62</v>
      </c>
      <c r="AA692" s="9"/>
      <c r="AB692" s="50"/>
      <c r="AC692" s="9"/>
      <c r="AD692" s="73"/>
      <c r="AE692" s="9"/>
      <c r="AF692" s="74"/>
      <c r="AG692" s="9"/>
      <c r="AH692" s="48"/>
      <c r="AI692" s="9"/>
      <c r="AJ692" s="48"/>
      <c r="AK692" s="9">
        <v>1</v>
      </c>
      <c r="AL692" s="48">
        <f>INDEX(table5,MATCH($K692,'Tham chiếu'!$A$53:$A$61,1),MATCH(DS!$L692,'Tham chiếu'!$B$52:$T$52,1))</f>
        <v>5</v>
      </c>
      <c r="AM692" s="9"/>
      <c r="AN692" s="50"/>
      <c r="AO692" s="9"/>
      <c r="AP692" s="48"/>
      <c r="AQ692" s="48"/>
      <c r="AR692" s="77"/>
      <c r="AS692" s="9"/>
      <c r="AT692" s="48"/>
      <c r="AU692" s="57">
        <f t="shared" si="138"/>
        <v>340000</v>
      </c>
      <c r="AV692" s="58">
        <v>1340000</v>
      </c>
      <c r="AW692" s="59" t="b">
        <f t="shared" si="144"/>
        <v>0</v>
      </c>
      <c r="AX692" s="1"/>
      <c r="AY692" s="1"/>
      <c r="AZ692" s="1"/>
      <c r="BA692" s="1"/>
      <c r="BB692" s="1"/>
      <c r="BC692" s="1"/>
    </row>
    <row r="693" spans="1:55" ht="25.15" customHeight="1" x14ac:dyDescent="0.25">
      <c r="A693" s="3">
        <v>688</v>
      </c>
      <c r="B693" s="9" t="s">
        <v>16</v>
      </c>
      <c r="C693" s="9" t="s">
        <v>3210</v>
      </c>
      <c r="D693" s="9" t="s">
        <v>115</v>
      </c>
      <c r="E693" s="9" t="str">
        <f t="shared" si="139"/>
        <v>Bùi Chí Thành</v>
      </c>
      <c r="F693" s="9" t="b">
        <f t="shared" si="140"/>
        <v>0</v>
      </c>
      <c r="G693" s="9" t="s">
        <v>3211</v>
      </c>
      <c r="H693" s="9" t="str">
        <f t="shared" si="143"/>
        <v>2014</v>
      </c>
      <c r="I693" s="9" t="s">
        <v>18</v>
      </c>
      <c r="J693" s="9" t="str">
        <f t="shared" si="141"/>
        <v>4CI5</v>
      </c>
      <c r="K693" s="9">
        <v>140</v>
      </c>
      <c r="L693" s="9">
        <v>50</v>
      </c>
      <c r="M693" s="9" t="s">
        <v>45</v>
      </c>
      <c r="N693" s="9"/>
      <c r="O693" s="9"/>
      <c r="P693" s="9"/>
      <c r="Q693" s="9" t="s">
        <v>1124</v>
      </c>
      <c r="R693" s="9"/>
      <c r="S693" s="9" t="s">
        <v>3212</v>
      </c>
      <c r="T693" s="9" t="s">
        <v>3213</v>
      </c>
      <c r="U693" s="9" t="s">
        <v>3214</v>
      </c>
      <c r="V693" s="30" t="s">
        <v>4150</v>
      </c>
      <c r="W693" s="48">
        <v>2</v>
      </c>
      <c r="X693" s="79"/>
      <c r="Y693" s="49">
        <v>2</v>
      </c>
      <c r="Z693" s="79"/>
      <c r="AA693" s="50">
        <v>2</v>
      </c>
      <c r="AB693" s="56" t="str">
        <f>INDEX(table2,MATCH($K693,'Tham chiếu'!$A$17:$A$25,1),MATCH(DS!$L693,'Tham chiếu'!$B$16:$S$16,1))</f>
        <v>6C</v>
      </c>
      <c r="AC693" s="53"/>
      <c r="AD693" s="73">
        <f>INDEX(table4,MATCH($K693,'Tham chiếu'!$A$41:$A$49,1),MATCH(DS!$L693,'Tham chiếu'!$B$40:$T$40,1))</f>
        <v>0</v>
      </c>
      <c r="AE693" s="54"/>
      <c r="AF693" s="74"/>
      <c r="AG693" s="48">
        <v>1</v>
      </c>
      <c r="AH693" s="48">
        <f>INDEX(table5,MATCH($K693,'Tham chiếu'!$A$53:$A$61,1),MATCH(DS!$L693,'Tham chiếu'!$B$52:$T$52,1))</f>
        <v>6</v>
      </c>
      <c r="AI693" s="49">
        <v>1</v>
      </c>
      <c r="AJ693" s="48">
        <f>INDEX(table5,MATCH($K693,'Tham chiếu'!$A$53:$A$61,1),MATCH(DS!$L693,'Tham chiếu'!$B$52:$T$52,1))</f>
        <v>6</v>
      </c>
      <c r="AK693" s="53"/>
      <c r="AL693" s="48">
        <f>INDEX(table5,MATCH($K693,'Tham chiếu'!$A$53:$A$61,1),MATCH(DS!$L693,'Tham chiếu'!$B$52:$T$52,1))</f>
        <v>6</v>
      </c>
      <c r="AM693" s="50">
        <v>1</v>
      </c>
      <c r="AN693" s="50" t="str">
        <f>INDEX(table2,MATCH($K693,'Tham chiếu'!$A$17:$A$25,1),MATCH(DS!$L693,'Tham chiếu'!$B$16:$S$16,1))</f>
        <v>6C</v>
      </c>
      <c r="AO693" s="54">
        <v>1</v>
      </c>
      <c r="AP693" s="48" t="str">
        <f>INDEX(table3,MATCH($K693,'Tham chiếu'!$A$29:$A$37,1),MATCH(DS!$L693,'Tham chiếu'!$B$28:$T$28,1))</f>
        <v>7B</v>
      </c>
      <c r="AQ693" s="48"/>
      <c r="AR693" s="77">
        <f>INDEX(table7,MATCH($K693,'Tham chiếu'!$A$78:$A$87,1),MATCH(DS!$L693,'Tham chiếu'!$B$77:$T$77,1))</f>
        <v>6</v>
      </c>
      <c r="AS693" s="49"/>
      <c r="AT693" s="48"/>
      <c r="AU693" s="57">
        <f t="shared" si="138"/>
        <v>2025000</v>
      </c>
      <c r="AV693" s="58">
        <v>3918000</v>
      </c>
      <c r="AW693" s="59" t="b">
        <f t="shared" si="144"/>
        <v>0</v>
      </c>
      <c r="AX693" s="1"/>
      <c r="AY693" s="1"/>
      <c r="AZ693" s="1"/>
      <c r="BA693" s="1"/>
      <c r="BB693" s="1"/>
      <c r="BC693" s="1"/>
    </row>
    <row r="694" spans="1:55" ht="27.6" customHeight="1" x14ac:dyDescent="0.25">
      <c r="A694" s="3">
        <v>689</v>
      </c>
      <c r="B694" s="9" t="s">
        <v>16</v>
      </c>
      <c r="C694" s="9" t="s">
        <v>1121</v>
      </c>
      <c r="D694" s="9" t="s">
        <v>1122</v>
      </c>
      <c r="E694" s="9" t="str">
        <f t="shared" si="139"/>
        <v>Đặng Diễm Vi</v>
      </c>
      <c r="F694" s="9" t="b">
        <f t="shared" si="140"/>
        <v>0</v>
      </c>
      <c r="G694" s="9" t="s">
        <v>1123</v>
      </c>
      <c r="H694" s="9" t="str">
        <f t="shared" si="143"/>
        <v>2014</v>
      </c>
      <c r="I694" s="9" t="s">
        <v>44</v>
      </c>
      <c r="J694" s="9" t="str">
        <f t="shared" si="141"/>
        <v>4CI5</v>
      </c>
      <c r="K694" s="48">
        <v>145</v>
      </c>
      <c r="L694" s="48">
        <v>35</v>
      </c>
      <c r="M694" s="9" t="s">
        <v>45</v>
      </c>
      <c r="N694" s="9"/>
      <c r="O694" s="9"/>
      <c r="P694" s="9"/>
      <c r="Q694" s="9" t="s">
        <v>1124</v>
      </c>
      <c r="R694" s="9"/>
      <c r="S694" s="9" t="s">
        <v>1125</v>
      </c>
      <c r="T694" s="9" t="s">
        <v>1126</v>
      </c>
      <c r="U694" s="9" t="s">
        <v>1127</v>
      </c>
      <c r="V694" s="30" t="s">
        <v>4151</v>
      </c>
      <c r="W694" s="9">
        <v>1</v>
      </c>
      <c r="X694" s="48">
        <f>INDEX(table1,MATCH($K694,'Tham chiếu'!$A$3:$A$13,1),MATCH(DS!$L694,'Tham chiếu'!$B$2:$M$2,1))</f>
        <v>62</v>
      </c>
      <c r="Y694" s="9"/>
      <c r="Z694" s="48"/>
      <c r="AA694" s="9"/>
      <c r="AB694" s="50"/>
      <c r="AC694" s="9">
        <v>1</v>
      </c>
      <c r="AD694" s="73">
        <f>INDEX(table4,MATCH($K694,'Tham chiếu'!$A$41:$A$49,1),MATCH(DS!$L694,'Tham chiếu'!$B$40:$T$40,1))</f>
        <v>5</v>
      </c>
      <c r="AE694" s="9"/>
      <c r="AF694" s="74"/>
      <c r="AG694" s="9">
        <v>1</v>
      </c>
      <c r="AH694" s="48">
        <f>INDEX(table5,MATCH($K694,'Tham chiếu'!$A$53:$A$61,1),MATCH(DS!$L694,'Tham chiếu'!$B$52:$T$52,1))</f>
        <v>5</v>
      </c>
      <c r="AI694" s="9">
        <v>1</v>
      </c>
      <c r="AJ694" s="48">
        <f>INDEX(table5,MATCH($K694,'Tham chiếu'!$A$53:$A$61,1),MATCH(DS!$L694,'Tham chiếu'!$B$52:$T$52,1))</f>
        <v>5</v>
      </c>
      <c r="AK694" s="9">
        <v>1</v>
      </c>
      <c r="AL694" s="48">
        <f>INDEX(table5,MATCH($K694,'Tham chiếu'!$A$53:$A$61,1),MATCH(DS!$L694,'Tham chiếu'!$B$52:$T$52,1))</f>
        <v>5</v>
      </c>
      <c r="AM694" s="9"/>
      <c r="AN694" s="50"/>
      <c r="AO694" s="9">
        <v>1</v>
      </c>
      <c r="AP694" s="48" t="str">
        <f>INDEX(table3,MATCH($K694,'Tham chiếu'!$A$29:$A$37,1),MATCH(DS!$L694,'Tham chiếu'!$B$28:$T$28,1))</f>
        <v>4B</v>
      </c>
      <c r="AQ694" s="48">
        <v>1</v>
      </c>
      <c r="AR694" s="77">
        <f>INDEX(table7,MATCH($K694,'Tham chiếu'!$A$78:$A$87,1),MATCH(DS!$L694,'Tham chiếu'!$B$77:$T$77,1))</f>
        <v>4</v>
      </c>
      <c r="AS694" s="9"/>
      <c r="AT694" s="48"/>
      <c r="AU694" s="57">
        <f t="shared" si="138"/>
        <v>1302000</v>
      </c>
      <c r="AV694" s="58">
        <v>2001000</v>
      </c>
      <c r="AW694" s="59" t="b">
        <f t="shared" si="144"/>
        <v>0</v>
      </c>
      <c r="AX694" s="1"/>
      <c r="AY694" s="1"/>
      <c r="AZ694" s="1"/>
      <c r="BA694" s="1"/>
      <c r="BB694" s="1"/>
      <c r="BC694" s="1"/>
    </row>
    <row r="695" spans="1:55" ht="21.6" customHeight="1" x14ac:dyDescent="0.25">
      <c r="A695" s="3">
        <v>690</v>
      </c>
      <c r="B695" s="9" t="s">
        <v>4613</v>
      </c>
      <c r="C695" s="9" t="s">
        <v>4760</v>
      </c>
      <c r="D695" s="9" t="s">
        <v>219</v>
      </c>
      <c r="E695" s="9" t="s">
        <v>4761</v>
      </c>
      <c r="F695" s="9"/>
      <c r="G695" s="9" t="s">
        <v>1795</v>
      </c>
      <c r="H695" s="9" t="s">
        <v>4671</v>
      </c>
      <c r="I695" s="9" t="s">
        <v>44</v>
      </c>
      <c r="J695" s="9" t="s">
        <v>46</v>
      </c>
      <c r="K695" s="9">
        <v>145</v>
      </c>
      <c r="L695" s="9">
        <v>43</v>
      </c>
      <c r="M695" s="9" t="s">
        <v>45</v>
      </c>
      <c r="N695" s="9"/>
      <c r="O695" s="9"/>
      <c r="P695" s="9"/>
      <c r="Q695" s="9" t="s">
        <v>46</v>
      </c>
      <c r="R695" s="9"/>
      <c r="S695" s="9" t="s">
        <v>4762</v>
      </c>
      <c r="T695" s="9" t="s">
        <v>4763</v>
      </c>
      <c r="U695" s="9" t="s">
        <v>4764</v>
      </c>
      <c r="V695" s="61" t="s">
        <v>4765</v>
      </c>
      <c r="W695" s="9">
        <v>1</v>
      </c>
      <c r="X695" s="48">
        <f>INDEX(table1,MATCH($K695,'Tham chiếu'!$A$3:$A$13,1),MATCH(DS!$L695,'Tham chiếu'!$B$2:$M$2,1))</f>
        <v>62</v>
      </c>
      <c r="Y695" s="9">
        <v>1</v>
      </c>
      <c r="Z695" s="48">
        <f>INDEX(table1,MATCH($K695,'Tham chiếu'!$A$3:$A$13,1),MATCH(DS!$L695,'Tham chiếu'!$B$2:$M$2,1))</f>
        <v>62</v>
      </c>
      <c r="AA695" s="9"/>
      <c r="AB695" s="50"/>
      <c r="AC695" s="9">
        <v>2</v>
      </c>
      <c r="AD695" s="73" t="str">
        <f>INDEX(table4,MATCH($K695,'Tham chiếu'!$A$41:$A$49,1),MATCH(DS!$L695,'Tham chiếu'!$B$40:$T$40,1))</f>
        <v>5C</v>
      </c>
      <c r="AE695" s="9"/>
      <c r="AF695" s="74" t="str">
        <f>INDEX(table3,MATCH($K695,'Tham chiếu'!$A$29:$A$37,1),MATCH(DS!$L695,'Tham chiếu'!$B$28:$T$28,1))</f>
        <v>5C</v>
      </c>
      <c r="AG695" s="9">
        <v>2</v>
      </c>
      <c r="AH695" s="48">
        <f>INDEX(table5,MATCH($K695,'Tham chiếu'!$A$53:$A$61,1),MATCH(DS!$L695,'Tham chiếu'!$B$52:$T$52,1))</f>
        <v>5</v>
      </c>
      <c r="AI695" s="9">
        <v>2</v>
      </c>
      <c r="AJ695" s="48">
        <f>INDEX(table5,MATCH($K695,'Tham chiếu'!$A$53:$A$61,1),MATCH(DS!$L695,'Tham chiếu'!$B$52:$T$52,1))</f>
        <v>5</v>
      </c>
      <c r="AK695" s="9">
        <v>2</v>
      </c>
      <c r="AL695" s="48">
        <f>INDEX(table5,MATCH($K695,'Tham chiếu'!$A$53:$A$61,1),MATCH(DS!$L695,'Tham chiếu'!$B$52:$T$52,1))</f>
        <v>5</v>
      </c>
      <c r="AM695" s="9">
        <v>1</v>
      </c>
      <c r="AN695" s="50" t="str">
        <f>INDEX(table2,MATCH($K695,'Tham chiếu'!$A$17:$A$25,1),MATCH(DS!$L695,'Tham chiếu'!$B$16:$S$16,1))</f>
        <v>5B</v>
      </c>
      <c r="AO695" s="9">
        <v>2</v>
      </c>
      <c r="AP695" s="48" t="str">
        <f>INDEX(table3,MATCH($K695,'Tham chiếu'!$A$29:$A$37,1),MATCH(DS!$L695,'Tham chiếu'!$B$28:$T$28,1))</f>
        <v>5C</v>
      </c>
      <c r="AQ695" s="9">
        <v>1</v>
      </c>
      <c r="AR695" s="77">
        <f>INDEX(table7,MATCH($K695,'Tham chiếu'!$A$78:$A$87,1),MATCH(DS!$L695,'Tham chiếu'!$B$77:$T$77,1))</f>
        <v>5</v>
      </c>
      <c r="AS695" s="9">
        <v>1</v>
      </c>
      <c r="AT695" s="48">
        <f>INDEX(table6,MATCH($K695,'Tham chiếu'!$A$65:$A$74,1),MATCH(DS!$L695,'Tham chiếu'!$B$64:$T$64,1))</f>
        <v>6</v>
      </c>
      <c r="AU695" s="57">
        <f t="shared" si="138"/>
        <v>2864000</v>
      </c>
      <c r="AV695" s="58">
        <v>1386000</v>
      </c>
      <c r="AW695" s="59" t="b">
        <f t="shared" si="144"/>
        <v>0</v>
      </c>
      <c r="AX695" s="1"/>
      <c r="AY695" s="1"/>
      <c r="AZ695" s="1"/>
      <c r="BA695" s="1"/>
      <c r="BB695" s="1"/>
      <c r="BC695" s="1"/>
    </row>
    <row r="696" spans="1:55" ht="27.6" customHeight="1" x14ac:dyDescent="0.25">
      <c r="A696" s="3">
        <v>691</v>
      </c>
      <c r="B696" s="9" t="s">
        <v>16</v>
      </c>
      <c r="C696" s="9" t="s">
        <v>4920</v>
      </c>
      <c r="D696" s="9" t="s">
        <v>166</v>
      </c>
      <c r="E696" s="9" t="str">
        <f t="shared" ref="E696:E705" si="145">C696&amp;" "&amp;D696</f>
        <v>Trịnh Nguyễn Thùy Anh</v>
      </c>
      <c r="F696" s="9" t="b">
        <f t="shared" ref="F696:F705" si="146">E696=E697</f>
        <v>0</v>
      </c>
      <c r="G696" s="9" t="s">
        <v>3224</v>
      </c>
      <c r="H696" s="9" t="str">
        <f>RIGHT(G696,4)</f>
        <v>2014</v>
      </c>
      <c r="I696" s="9" t="s">
        <v>44</v>
      </c>
      <c r="J696" s="9" t="str">
        <f t="shared" ref="J696:J705" si="147">N696&amp;O696&amp;P696&amp;Q696&amp;R696</f>
        <v>4CI6</v>
      </c>
      <c r="K696" s="9">
        <v>130</v>
      </c>
      <c r="L696" s="9">
        <v>24</v>
      </c>
      <c r="M696" s="9" t="s">
        <v>45</v>
      </c>
      <c r="N696" s="9"/>
      <c r="O696" s="9"/>
      <c r="P696" s="9"/>
      <c r="Q696" s="9" t="s">
        <v>46</v>
      </c>
      <c r="R696" s="9"/>
      <c r="S696" s="9" t="s">
        <v>3225</v>
      </c>
      <c r="T696" s="9" t="s">
        <v>3226</v>
      </c>
      <c r="U696" s="9" t="s">
        <v>3227</v>
      </c>
      <c r="V696" s="30" t="s">
        <v>4153</v>
      </c>
      <c r="W696" s="48">
        <v>1</v>
      </c>
      <c r="X696" s="48">
        <f>INDEX(table1,MATCH($K696,'Tham chiếu'!$A$3:$A$13,1),MATCH(DS!$L696,'Tham chiếu'!$B$2:$M$2,1))</f>
        <v>55</v>
      </c>
      <c r="Y696" s="49">
        <v>1</v>
      </c>
      <c r="Z696" s="48">
        <f>INDEX(table1,MATCH($K696,'Tham chiếu'!$A$3:$A$13,1),MATCH(DS!$L696,'Tham chiếu'!$B$2:$M$2,1))</f>
        <v>55</v>
      </c>
      <c r="AA696" s="50">
        <v>1</v>
      </c>
      <c r="AB696" s="50" t="str">
        <f>INDEX(table2,MATCH($K696,'Tham chiếu'!$A$17:$A$25,1),MATCH(DS!$L696,'Tham chiếu'!$B$16:$S$16,1))</f>
        <v>2B</v>
      </c>
      <c r="AC696" s="53">
        <v>1</v>
      </c>
      <c r="AD696" s="73">
        <f>INDEX(table4,MATCH($K696,'Tham chiếu'!$A$41:$A$49,1),MATCH(DS!$L696,'Tham chiếu'!$B$40:$T$40,1))</f>
        <v>4</v>
      </c>
      <c r="AE696" s="54"/>
      <c r="AF696" s="74"/>
      <c r="AG696" s="48"/>
      <c r="AH696" s="48">
        <f>INDEX(table5,MATCH($K696,'Tham chiếu'!$A$53:$A$61,1),MATCH(DS!$L696,'Tham chiếu'!$B$52:$T$52,1))</f>
        <v>4</v>
      </c>
      <c r="AI696" s="49">
        <v>1</v>
      </c>
      <c r="AJ696" s="48">
        <f>INDEX(table5,MATCH($K696,'Tham chiếu'!$A$53:$A$61,1),MATCH(DS!$L696,'Tham chiếu'!$B$52:$T$52,1))</f>
        <v>4</v>
      </c>
      <c r="AK696" s="53"/>
      <c r="AL696" s="48">
        <f>INDEX(table5,MATCH($K696,'Tham chiếu'!$A$53:$A$61,1),MATCH(DS!$L696,'Tham chiếu'!$B$52:$T$52,1))</f>
        <v>4</v>
      </c>
      <c r="AM696" s="50">
        <v>1</v>
      </c>
      <c r="AN696" s="50" t="str">
        <f>INDEX(table2,MATCH($K696,'Tham chiếu'!$A$17:$A$25,1),MATCH(DS!$L696,'Tham chiếu'!$B$16:$S$16,1))</f>
        <v>2B</v>
      </c>
      <c r="AO696" s="54"/>
      <c r="AP696" s="48">
        <f>INDEX(table3,MATCH($K696,'Tham chiếu'!$A$29:$A$37,1),MATCH(DS!$L696,'Tham chiếu'!$B$28:$T$28,1))</f>
        <v>3</v>
      </c>
      <c r="AQ696" s="48"/>
      <c r="AR696" s="77">
        <f>INDEX(table7,MATCH($K696,'Tham chiếu'!$A$78:$A$87,1),MATCH(DS!$L696,'Tham chiếu'!$B$77:$T$77,1))</f>
        <v>2</v>
      </c>
      <c r="AS696" s="49"/>
      <c r="AT696" s="48"/>
      <c r="AU696" s="57">
        <f t="shared" si="138"/>
        <v>1215000</v>
      </c>
      <c r="AV696" s="58">
        <v>2002000</v>
      </c>
      <c r="AW696" s="59" t="b">
        <f t="shared" si="144"/>
        <v>0</v>
      </c>
      <c r="AX696" s="1"/>
      <c r="AY696" s="1"/>
      <c r="AZ696" s="1"/>
      <c r="BA696" s="1"/>
      <c r="BB696" s="1"/>
      <c r="BC696" s="1"/>
    </row>
    <row r="697" spans="1:55" ht="27.6" customHeight="1" x14ac:dyDescent="0.25">
      <c r="A697" s="3">
        <v>692</v>
      </c>
      <c r="B697" s="9" t="s">
        <v>16</v>
      </c>
      <c r="C697" s="9" t="s">
        <v>742</v>
      </c>
      <c r="D697" s="9" t="s">
        <v>378</v>
      </c>
      <c r="E697" s="9" t="str">
        <f t="shared" si="145"/>
        <v>Phạm Trần Lâm Dũng</v>
      </c>
      <c r="F697" s="9" t="b">
        <f t="shared" si="146"/>
        <v>0</v>
      </c>
      <c r="G697" s="9" t="s">
        <v>743</v>
      </c>
      <c r="H697" s="9" t="str">
        <f>RIGHT(G697,4)</f>
        <v>2014</v>
      </c>
      <c r="I697" s="9" t="s">
        <v>18</v>
      </c>
      <c r="J697" s="9" t="str">
        <f t="shared" si="147"/>
        <v>4CI6</v>
      </c>
      <c r="K697" s="48">
        <v>137</v>
      </c>
      <c r="L697" s="48">
        <v>33</v>
      </c>
      <c r="M697" s="9" t="s">
        <v>45</v>
      </c>
      <c r="N697" s="9"/>
      <c r="O697" s="9"/>
      <c r="P697" s="9"/>
      <c r="Q697" s="9" t="s">
        <v>46</v>
      </c>
      <c r="R697" s="9"/>
      <c r="S697" s="9" t="s">
        <v>739</v>
      </c>
      <c r="T697" s="9" t="s">
        <v>740</v>
      </c>
      <c r="U697" s="9" t="s">
        <v>744</v>
      </c>
      <c r="V697" s="30" t="s">
        <v>4031</v>
      </c>
      <c r="W697" s="9">
        <v>1</v>
      </c>
      <c r="X697" s="48">
        <f>INDEX(table1,MATCH($K697,'Tham chiếu'!$A$3:$A$13,1),MATCH(DS!$L697,'Tham chiếu'!$B$2:$M$2,1))</f>
        <v>58</v>
      </c>
      <c r="Y697" s="9">
        <v>2</v>
      </c>
      <c r="Z697" s="48">
        <f>INDEX(table1,MATCH($K697,'Tham chiếu'!$A$3:$A$13,1),MATCH(DS!$L697,'Tham chiếu'!$B$2:$M$2,1))</f>
        <v>58</v>
      </c>
      <c r="AA697" s="9">
        <v>1</v>
      </c>
      <c r="AB697" s="50" t="str">
        <f>INDEX(table2,MATCH($K697,'Tham chiếu'!$A$17:$A$25,1),MATCH(DS!$L697,'Tham chiếu'!$B$16:$S$16,1))</f>
        <v>3C</v>
      </c>
      <c r="AC697" s="9"/>
      <c r="AD697" s="73" t="str">
        <f>INDEX(table4,MATCH($K697,'Tham chiếu'!$A$41:$A$49,1),MATCH(DS!$L697,'Tham chiếu'!$B$40:$T$40,1))</f>
        <v>3C</v>
      </c>
      <c r="AE697" s="9">
        <v>2</v>
      </c>
      <c r="AF697" s="74" t="str">
        <f>INDEX(table3,MATCH($K697,'Tham chiếu'!$A$29:$A$37,1),MATCH(DS!$L697,'Tham chiếu'!$B$28:$T$28,1))</f>
        <v>4A</v>
      </c>
      <c r="AG697" s="9">
        <v>1</v>
      </c>
      <c r="AH697" s="48">
        <f>INDEX(table5,MATCH($K697,'Tham chiếu'!$A$53:$A$61,1),MATCH(DS!$L697,'Tham chiếu'!$B$52:$T$52,1))</f>
        <v>4</v>
      </c>
      <c r="AI697" s="9">
        <v>2</v>
      </c>
      <c r="AJ697" s="48">
        <f>INDEX(table5,MATCH($K697,'Tham chiếu'!$A$53:$A$61,1),MATCH(DS!$L697,'Tham chiếu'!$B$52:$T$52,1))</f>
        <v>4</v>
      </c>
      <c r="AK697" s="9">
        <v>1</v>
      </c>
      <c r="AL697" s="48">
        <f>INDEX(table5,MATCH($K697,'Tham chiếu'!$A$53:$A$61,1),MATCH(DS!$L697,'Tham chiếu'!$B$52:$T$52,1))</f>
        <v>4</v>
      </c>
      <c r="AM697" s="9">
        <v>1</v>
      </c>
      <c r="AN697" s="50" t="str">
        <f>INDEX(table2,MATCH($K697,'Tham chiếu'!$A$17:$A$25,1),MATCH(DS!$L697,'Tham chiếu'!$B$16:$S$16,1))</f>
        <v>3C</v>
      </c>
      <c r="AO697" s="9">
        <v>1</v>
      </c>
      <c r="AP697" s="48" t="str">
        <f>INDEX(table3,MATCH($K697,'Tham chiếu'!$A$29:$A$37,1),MATCH(DS!$L697,'Tham chiếu'!$B$28:$T$28,1))</f>
        <v>4A</v>
      </c>
      <c r="AQ697" s="48">
        <v>1</v>
      </c>
      <c r="AR697" s="77">
        <f>INDEX(table7,MATCH($K697,'Tham chiếu'!$A$78:$A$87,1),MATCH(DS!$L697,'Tham chiếu'!$B$77:$T$77,1))</f>
        <v>3</v>
      </c>
      <c r="AS697" s="9">
        <v>1</v>
      </c>
      <c r="AT697" s="48">
        <f>INDEX(table6,MATCH($K697,'Tham chiếu'!$A$65:$A$74,1),MATCH(DS!$L697,'Tham chiếu'!$B$64:$T$64,1))</f>
        <v>4</v>
      </c>
      <c r="AU697" s="57">
        <f t="shared" si="138"/>
        <v>2951000</v>
      </c>
      <c r="AV697" s="58">
        <v>2261000</v>
      </c>
      <c r="AW697" s="59" t="b">
        <f t="shared" si="144"/>
        <v>0</v>
      </c>
      <c r="AX697" s="1"/>
      <c r="AY697" s="1"/>
      <c r="AZ697" s="1"/>
      <c r="BA697" s="1"/>
      <c r="BB697" s="1"/>
      <c r="BC697" s="1"/>
    </row>
    <row r="698" spans="1:55" ht="27.6" customHeight="1" x14ac:dyDescent="0.25">
      <c r="A698" s="3">
        <v>693</v>
      </c>
      <c r="B698" s="9" t="s">
        <v>2364</v>
      </c>
      <c r="C698" s="9" t="s">
        <v>772</v>
      </c>
      <c r="D698" s="9" t="s">
        <v>51</v>
      </c>
      <c r="E698" s="9" t="str">
        <f t="shared" si="145"/>
        <v>Nguyễn Ngọc Ngân Hà</v>
      </c>
      <c r="F698" s="9" t="b">
        <f t="shared" si="146"/>
        <v>0</v>
      </c>
      <c r="G698" s="9" t="s">
        <v>773</v>
      </c>
      <c r="H698" s="9" t="str">
        <f>RIGHT(G698,4)</f>
        <v>2014</v>
      </c>
      <c r="I698" s="9" t="s">
        <v>44</v>
      </c>
      <c r="J698" s="9" t="str">
        <f t="shared" si="147"/>
        <v>4CI6</v>
      </c>
      <c r="K698" s="48">
        <v>146</v>
      </c>
      <c r="L698" s="48">
        <v>33</v>
      </c>
      <c r="M698" s="9" t="s">
        <v>45</v>
      </c>
      <c r="N698" s="9"/>
      <c r="O698" s="9"/>
      <c r="P698" s="9"/>
      <c r="Q698" s="9" t="s">
        <v>46</v>
      </c>
      <c r="R698" s="9"/>
      <c r="S698" s="9" t="s">
        <v>774</v>
      </c>
      <c r="T698" s="9" t="s">
        <v>775</v>
      </c>
      <c r="U698" s="9" t="s">
        <v>776</v>
      </c>
      <c r="V698" s="30" t="s">
        <v>4152</v>
      </c>
      <c r="W698" s="9"/>
      <c r="X698" s="48"/>
      <c r="Y698" s="9">
        <v>1</v>
      </c>
      <c r="Z698" s="48">
        <f>INDEX(table1,MATCH($K698,'Tham chiếu'!$A$3:$A$13,1),MATCH(DS!$L698,'Tham chiếu'!$B$2:$M$2,1))</f>
        <v>62</v>
      </c>
      <c r="AA698" s="9"/>
      <c r="AB698" s="50"/>
      <c r="AC698" s="9"/>
      <c r="AD698" s="73"/>
      <c r="AE698" s="9">
        <v>1</v>
      </c>
      <c r="AF698" s="74" t="str">
        <f>INDEX(table3,MATCH($K698,'Tham chiếu'!$A$29:$A$37,1),MATCH(DS!$L698,'Tham chiếu'!$B$28:$T$28,1))</f>
        <v>4A</v>
      </c>
      <c r="AG698" s="9"/>
      <c r="AH698" s="48"/>
      <c r="AI698" s="9">
        <v>1</v>
      </c>
      <c r="AJ698" s="48">
        <f>INDEX(table5,MATCH($K698,'Tham chiếu'!$A$53:$A$61,1),MATCH(DS!$L698,'Tham chiếu'!$B$52:$T$52,1))</f>
        <v>4</v>
      </c>
      <c r="AK698" s="9">
        <v>1</v>
      </c>
      <c r="AL698" s="48">
        <f>INDEX(table5,MATCH($K698,'Tham chiếu'!$A$53:$A$61,1),MATCH(DS!$L698,'Tham chiếu'!$B$52:$T$52,1))</f>
        <v>4</v>
      </c>
      <c r="AM698" s="9">
        <v>1</v>
      </c>
      <c r="AN698" s="50" t="str">
        <f>INDEX(table2,MATCH($K698,'Tham chiếu'!$A$17:$A$25,1),MATCH(DS!$L698,'Tham chiếu'!$B$16:$S$16,1))</f>
        <v>4A</v>
      </c>
      <c r="AO698" s="9"/>
      <c r="AP698" s="48"/>
      <c r="AQ698" s="48"/>
      <c r="AR698" s="77"/>
      <c r="AS698" s="9"/>
      <c r="AT698" s="48"/>
      <c r="AU698" s="57">
        <f t="shared" si="138"/>
        <v>909000</v>
      </c>
      <c r="AV698" s="58">
        <v>570000</v>
      </c>
      <c r="AW698" s="59" t="b">
        <f t="shared" si="144"/>
        <v>0</v>
      </c>
      <c r="AX698" s="1"/>
      <c r="AY698" s="1"/>
      <c r="AZ698" s="1"/>
      <c r="BA698" s="1"/>
      <c r="BB698" s="1"/>
      <c r="BC698" s="1"/>
    </row>
    <row r="699" spans="1:55" ht="27.6" customHeight="1" x14ac:dyDescent="0.25">
      <c r="A699" s="3">
        <v>694</v>
      </c>
      <c r="B699" s="9" t="s">
        <v>16</v>
      </c>
      <c r="C699" s="9" t="s">
        <v>3346</v>
      </c>
      <c r="D699" s="9" t="s">
        <v>77</v>
      </c>
      <c r="E699" s="9" t="str">
        <f t="shared" si="145"/>
        <v>Nguyễn Phúc Khang</v>
      </c>
      <c r="F699" s="9" t="b">
        <f t="shared" si="146"/>
        <v>0</v>
      </c>
      <c r="G699" s="9" t="s">
        <v>1288</v>
      </c>
      <c r="H699" s="9" t="str">
        <f>RIGHT(G699,4)</f>
        <v>2014</v>
      </c>
      <c r="I699" s="9" t="s">
        <v>18</v>
      </c>
      <c r="J699" s="9" t="str">
        <f t="shared" si="147"/>
        <v>4CI6</v>
      </c>
      <c r="K699" s="48">
        <v>161</v>
      </c>
      <c r="L699" s="48">
        <v>60.5</v>
      </c>
      <c r="M699" s="9" t="s">
        <v>45</v>
      </c>
      <c r="N699" s="9"/>
      <c r="O699" s="9"/>
      <c r="P699" s="9"/>
      <c r="Q699" s="9" t="s">
        <v>46</v>
      </c>
      <c r="R699" s="9"/>
      <c r="S699" s="9" t="s">
        <v>1289</v>
      </c>
      <c r="T699" s="9" t="s">
        <v>1290</v>
      </c>
      <c r="U699" s="9" t="s">
        <v>1291</v>
      </c>
      <c r="V699" s="30" t="s">
        <v>3706</v>
      </c>
      <c r="W699" s="9">
        <v>1</v>
      </c>
      <c r="X699" s="78"/>
      <c r="Y699" s="9">
        <v>1</v>
      </c>
      <c r="Z699" s="78"/>
      <c r="AA699" s="9">
        <v>1</v>
      </c>
      <c r="AB699" s="50" t="str">
        <f>INDEX(table2,MATCH($K699,'Tham chiếu'!$A$17:$A$25,1),MATCH(DS!$L699,'Tham chiếu'!$B$16:$S$16,1))</f>
        <v>7C</v>
      </c>
      <c r="AC699" s="9"/>
      <c r="AD699" s="73" t="str">
        <f>INDEX(table4,MATCH($K699,'Tham chiếu'!$A$41:$A$49,1),MATCH(DS!$L699,'Tham chiếu'!$B$40:$T$40,1))</f>
        <v>7C</v>
      </c>
      <c r="AE699" s="9">
        <v>2</v>
      </c>
      <c r="AF699" s="74" t="str">
        <f>INDEX(table3,MATCH($K699,'Tham chiếu'!$A$29:$A$37,1),MATCH(DS!$L699,'Tham chiếu'!$B$28:$T$28,1))</f>
        <v>7C</v>
      </c>
      <c r="AG699" s="9">
        <v>1</v>
      </c>
      <c r="AH699" s="48">
        <f>INDEX(table5,MATCH($K699,'Tham chiếu'!$A$53:$A$61,1),MATCH(DS!$L699,'Tham chiếu'!$B$52:$T$52,1))</f>
        <v>7</v>
      </c>
      <c r="AI699" s="9">
        <v>2</v>
      </c>
      <c r="AJ699" s="48">
        <f>INDEX(table5,MATCH($K699,'Tham chiếu'!$A$53:$A$61,1),MATCH(DS!$L699,'Tham chiếu'!$B$52:$T$52,1))</f>
        <v>7</v>
      </c>
      <c r="AK699" s="9">
        <v>1</v>
      </c>
      <c r="AL699" s="48">
        <f>INDEX(table5,MATCH($K699,'Tham chiếu'!$A$53:$A$61,1),MATCH(DS!$L699,'Tham chiếu'!$B$52:$T$52,1))</f>
        <v>7</v>
      </c>
      <c r="AM699" s="9">
        <v>1</v>
      </c>
      <c r="AN699" s="50" t="str">
        <f>INDEX(table2,MATCH($K699,'Tham chiếu'!$A$17:$A$25,1),MATCH(DS!$L699,'Tham chiếu'!$B$16:$S$16,1))</f>
        <v>7C</v>
      </c>
      <c r="AO699" s="9">
        <v>1</v>
      </c>
      <c r="AP699" s="48" t="str">
        <f>INDEX(table3,MATCH($K699,'Tham chiếu'!$A$29:$A$37,1),MATCH(DS!$L699,'Tham chiếu'!$B$28:$T$28,1))</f>
        <v>7C</v>
      </c>
      <c r="AQ699" s="48">
        <v>1</v>
      </c>
      <c r="AR699" s="77">
        <f>INDEX(table7,MATCH($K699,'Tham chiếu'!$A$78:$A$87,1),MATCH(DS!$L699,'Tham chiếu'!$B$77:$T$77,1))</f>
        <v>7</v>
      </c>
      <c r="AS699" s="9">
        <v>1</v>
      </c>
      <c r="AT699" s="48">
        <f>INDEX(table6,MATCH($K699,'Tham chiếu'!$A$65:$A$74,1),MATCH(DS!$L699,'Tham chiếu'!$B$64:$T$64,1))</f>
        <v>7</v>
      </c>
      <c r="AU699" s="57">
        <f t="shared" si="138"/>
        <v>2751000</v>
      </c>
      <c r="AV699" s="58">
        <v>1548000</v>
      </c>
      <c r="AW699" s="59" t="b">
        <f t="shared" si="144"/>
        <v>0</v>
      </c>
      <c r="AX699" s="1"/>
      <c r="AY699" s="1"/>
      <c r="AZ699" s="1"/>
      <c r="BA699" s="1"/>
      <c r="BB699" s="1"/>
      <c r="BC699" s="1"/>
    </row>
    <row r="700" spans="1:55" ht="27.6" customHeight="1" x14ac:dyDescent="0.25">
      <c r="A700" s="3">
        <v>695</v>
      </c>
      <c r="B700" s="9" t="s">
        <v>16</v>
      </c>
      <c r="C700" s="9" t="s">
        <v>41</v>
      </c>
      <c r="D700" s="9" t="s">
        <v>200</v>
      </c>
      <c r="E700" s="9" t="str">
        <f t="shared" si="145"/>
        <v>Nguyễn Bảo Khôi</v>
      </c>
      <c r="F700" s="9" t="b">
        <f t="shared" si="146"/>
        <v>0</v>
      </c>
      <c r="G700" s="9" t="s">
        <v>3215</v>
      </c>
      <c r="H700" s="9" t="str">
        <f>RIGHT(G700,4)</f>
        <v>2014</v>
      </c>
      <c r="I700" s="9" t="s">
        <v>18</v>
      </c>
      <c r="J700" s="9" t="str">
        <f t="shared" si="147"/>
        <v>4CI6</v>
      </c>
      <c r="K700" s="9">
        <v>132</v>
      </c>
      <c r="L700" s="9">
        <v>35</v>
      </c>
      <c r="M700" s="9" t="s">
        <v>45</v>
      </c>
      <c r="N700" s="9"/>
      <c r="O700" s="9"/>
      <c r="P700" s="9"/>
      <c r="Q700" s="9" t="s">
        <v>46</v>
      </c>
      <c r="R700" s="9"/>
      <c r="S700" s="9" t="s">
        <v>3216</v>
      </c>
      <c r="T700" s="9" t="s">
        <v>3217</v>
      </c>
      <c r="U700" s="9" t="s">
        <v>3218</v>
      </c>
      <c r="V700" s="30" t="s">
        <v>3727</v>
      </c>
      <c r="W700" s="48">
        <v>1</v>
      </c>
      <c r="X700" s="48">
        <f>INDEX(table1,MATCH($K7,'Tham chiếu'!$A$3:$A$13,1),MATCH(DS!$L7,'Tham chiếu'!$B$2:$M$2,1))</f>
        <v>55</v>
      </c>
      <c r="Y700" s="49">
        <v>1</v>
      </c>
      <c r="Z700" s="48">
        <f>INDEX(table1,MATCH($K700,'Tham chiếu'!$A$3:$A$13,1),MATCH(DS!$L700,'Tham chiếu'!$B$2:$M$2,1))</f>
        <v>60</v>
      </c>
      <c r="AA700" s="50">
        <v>2</v>
      </c>
      <c r="AB700" s="50" t="str">
        <f>INDEX(table2,MATCH($K700,'Tham chiếu'!$A$17:$A$25,1),MATCH(DS!$L700,'Tham chiếu'!$B$16:$S$16,1))</f>
        <v>4B</v>
      </c>
      <c r="AC700" s="53"/>
      <c r="AD700" s="73" t="str">
        <f>INDEX(table4,MATCH($K700,'Tham chiếu'!$A$41:$A$49,1),MATCH(DS!$L700,'Tham chiếu'!$B$40:$T$40,1))</f>
        <v>4B</v>
      </c>
      <c r="AE700" s="54">
        <v>2</v>
      </c>
      <c r="AF700" s="74" t="str">
        <f>INDEX(table3,MATCH($K700,'Tham chiếu'!$A$29:$A$37,1),MATCH(DS!$L700,'Tham chiếu'!$B$28:$T$28,1))</f>
        <v>4A</v>
      </c>
      <c r="AG700" s="48">
        <v>2</v>
      </c>
      <c r="AH700" s="48">
        <f>INDEX(table5,MATCH($K700,'Tham chiếu'!$A$53:$A$61,1),MATCH(DS!$L700,'Tham chiếu'!$B$52:$T$52,1))</f>
        <v>5</v>
      </c>
      <c r="AI700" s="49">
        <v>2</v>
      </c>
      <c r="AJ700" s="48">
        <f>INDEX(table5,MATCH($K700,'Tham chiếu'!$A$53:$A$61,1),MATCH(DS!$L700,'Tham chiếu'!$B$52:$T$52,1))</f>
        <v>5</v>
      </c>
      <c r="AK700" s="53">
        <v>1</v>
      </c>
      <c r="AL700" s="48">
        <f>INDEX(table5,MATCH($K700,'Tham chiếu'!$A$53:$A$61,1),MATCH(DS!$L700,'Tham chiếu'!$B$52:$T$52,1))</f>
        <v>5</v>
      </c>
      <c r="AM700" s="50">
        <v>1</v>
      </c>
      <c r="AN700" s="50" t="str">
        <f>INDEX(table2,MATCH($K700,'Tham chiếu'!$A$17:$A$25,1),MATCH(DS!$L700,'Tham chiếu'!$B$16:$S$16,1))</f>
        <v>4B</v>
      </c>
      <c r="AO700" s="54">
        <v>1</v>
      </c>
      <c r="AP700" s="48" t="str">
        <f>INDEX(table3,MATCH($K700,'Tham chiếu'!$A$29:$A$37,1),MATCH(DS!$L700,'Tham chiếu'!$B$28:$T$28,1))</f>
        <v>4A</v>
      </c>
      <c r="AQ700" s="48">
        <v>1</v>
      </c>
      <c r="AR700" s="77">
        <f>INDEX(table7,MATCH($K700,'Tham chiếu'!$A$78:$A$87,1),MATCH(DS!$L700,'Tham chiếu'!$B$77:$T$77,1))</f>
        <v>3</v>
      </c>
      <c r="AS700" s="49">
        <v>1</v>
      </c>
      <c r="AT700" s="48">
        <f>INDEX(table6,MATCH($K700,'Tham chiếu'!$A$65:$A$74,1),MATCH(DS!$L700,'Tham chiếu'!$B$64:$T$64,1))</f>
        <v>4</v>
      </c>
      <c r="AU700" s="57">
        <f t="shared" si="138"/>
        <v>3224000</v>
      </c>
      <c r="AV700" s="58">
        <v>928000</v>
      </c>
      <c r="AW700" s="59" t="b">
        <f t="shared" si="144"/>
        <v>0</v>
      </c>
      <c r="AX700" s="1"/>
      <c r="AY700" s="1"/>
      <c r="AZ700" s="1"/>
      <c r="BA700" s="1"/>
      <c r="BB700" s="1"/>
      <c r="BC700" s="1"/>
    </row>
    <row r="701" spans="1:55" ht="27.6" customHeight="1" x14ac:dyDescent="0.25">
      <c r="A701" s="3">
        <v>696</v>
      </c>
      <c r="B701" s="9" t="s">
        <v>2364</v>
      </c>
      <c r="C701" s="9" t="s">
        <v>1029</v>
      </c>
      <c r="D701" s="9" t="s">
        <v>1425</v>
      </c>
      <c r="E701" s="9" t="str">
        <f t="shared" si="145"/>
        <v>Nguyễn Quang Long</v>
      </c>
      <c r="F701" s="9" t="b">
        <f t="shared" si="146"/>
        <v>0</v>
      </c>
      <c r="G701" s="9" t="s">
        <v>3479</v>
      </c>
      <c r="H701" s="9"/>
      <c r="I701" s="9" t="s">
        <v>18</v>
      </c>
      <c r="J701" s="9" t="str">
        <f t="shared" si="147"/>
        <v>4CI6</v>
      </c>
      <c r="K701" s="9">
        <v>150</v>
      </c>
      <c r="L701" s="9">
        <v>38</v>
      </c>
      <c r="M701" s="9" t="s">
        <v>45</v>
      </c>
      <c r="N701" s="9"/>
      <c r="O701" s="9"/>
      <c r="P701" s="9"/>
      <c r="Q701" s="9" t="s">
        <v>46</v>
      </c>
      <c r="R701" s="9"/>
      <c r="S701" s="9" t="s">
        <v>3480</v>
      </c>
      <c r="T701" s="9" t="s">
        <v>3481</v>
      </c>
      <c r="U701" s="9" t="s">
        <v>3482</v>
      </c>
      <c r="V701" s="30" t="s">
        <v>4291</v>
      </c>
      <c r="W701" s="48">
        <v>1</v>
      </c>
      <c r="X701" s="48">
        <f>INDEX(table1,MATCH($K71,'Tham chiếu'!$A$3:$A$13,1),MATCH(DS!$L71,'Tham chiếu'!$B$2:$M$2,1))</f>
        <v>50</v>
      </c>
      <c r="Y701" s="49"/>
      <c r="Z701" s="48"/>
      <c r="AA701" s="50">
        <v>1</v>
      </c>
      <c r="AB701" s="50" t="str">
        <f>INDEX(table2,MATCH($K701,'Tham chiếu'!$A$17:$A$25,1),MATCH(DS!$L701,'Tham chiếu'!$B$16:$S$16,1))</f>
        <v>5A</v>
      </c>
      <c r="AC701" s="53"/>
      <c r="AD701" s="73" t="str">
        <f>INDEX(table4,MATCH($K701,'Tham chiếu'!$A$41:$A$49,1),MATCH(DS!$L701,'Tham chiếu'!$B$40:$T$40,1))</f>
        <v>5A</v>
      </c>
      <c r="AE701" s="54"/>
      <c r="AF701" s="74"/>
      <c r="AG701" s="48">
        <v>1</v>
      </c>
      <c r="AH701" s="48">
        <f>INDEX(table5,MATCH($K701,'Tham chiếu'!$A$53:$A$61,1),MATCH(DS!$L701,'Tham chiếu'!$B$52:$T$52,1))</f>
        <v>5</v>
      </c>
      <c r="AI701" s="49">
        <v>1</v>
      </c>
      <c r="AJ701" s="48">
        <f>INDEX(table5,MATCH($K701,'Tham chiếu'!$A$53:$A$61,1),MATCH(DS!$L701,'Tham chiếu'!$B$52:$T$52,1))</f>
        <v>5</v>
      </c>
      <c r="AK701" s="50">
        <v>1</v>
      </c>
      <c r="AL701" s="48">
        <f>INDEX(table5,MATCH($K701,'Tham chiếu'!$A$53:$A$61,1),MATCH(DS!$L701,'Tham chiếu'!$B$52:$T$52,1))</f>
        <v>5</v>
      </c>
      <c r="AM701" s="53">
        <v>1</v>
      </c>
      <c r="AN701" s="50" t="str">
        <f>INDEX(table2,MATCH($K701,'Tham chiếu'!$A$17:$A$25,1),MATCH(DS!$L701,'Tham chiếu'!$B$16:$S$16,1))</f>
        <v>5A</v>
      </c>
      <c r="AO701" s="54"/>
      <c r="AP701" s="48" t="str">
        <f>INDEX(table3,MATCH($K701,'Tham chiếu'!$A$29:$A$37,1),MATCH(DS!$L701,'Tham chiếu'!$B$28:$T$28,1))</f>
        <v>5A</v>
      </c>
      <c r="AQ701" s="48">
        <v>1</v>
      </c>
      <c r="AR701" s="77">
        <f>INDEX(table7,MATCH($K701,'Tham chiếu'!$A$78:$A$87,1),MATCH(DS!$L701,'Tham chiếu'!$B$77:$T$77,1))</f>
        <v>5</v>
      </c>
      <c r="AS701" s="49"/>
      <c r="AT701" s="48"/>
      <c r="AU701" s="57">
        <f t="shared" si="138"/>
        <v>1447000</v>
      </c>
      <c r="AV701" s="58">
        <v>2258000</v>
      </c>
      <c r="AW701" s="59" t="b">
        <f t="shared" si="144"/>
        <v>0</v>
      </c>
      <c r="AX701" s="1"/>
      <c r="AY701" s="1"/>
      <c r="AZ701" s="1"/>
      <c r="BA701" s="1"/>
      <c r="BB701" s="1"/>
      <c r="BC701" s="1"/>
    </row>
    <row r="702" spans="1:55" ht="27.6" customHeight="1" x14ac:dyDescent="0.25">
      <c r="A702" s="3">
        <v>697</v>
      </c>
      <c r="B702" s="9" t="s">
        <v>2364</v>
      </c>
      <c r="C702" s="9" t="s">
        <v>3504</v>
      </c>
      <c r="D702" s="9" t="s">
        <v>178</v>
      </c>
      <c r="E702" s="9" t="str">
        <f t="shared" si="145"/>
        <v>Phùng Hữu Phong</v>
      </c>
      <c r="F702" s="9" t="b">
        <f t="shared" si="146"/>
        <v>0</v>
      </c>
      <c r="G702" s="9" t="s">
        <v>3505</v>
      </c>
      <c r="H702" s="9"/>
      <c r="I702" s="9" t="s">
        <v>18</v>
      </c>
      <c r="J702" s="9" t="str">
        <f t="shared" si="147"/>
        <v>4CI6</v>
      </c>
      <c r="K702" s="9">
        <v>140</v>
      </c>
      <c r="L702" s="9">
        <v>34</v>
      </c>
      <c r="M702" s="9" t="s">
        <v>45</v>
      </c>
      <c r="N702" s="9"/>
      <c r="O702" s="9"/>
      <c r="P702" s="9"/>
      <c r="Q702" s="9" t="s">
        <v>46</v>
      </c>
      <c r="R702" s="9"/>
      <c r="S702" s="9" t="s">
        <v>3506</v>
      </c>
      <c r="T702" s="9" t="s">
        <v>3507</v>
      </c>
      <c r="U702" s="9" t="s">
        <v>3508</v>
      </c>
      <c r="V702" s="30" t="s">
        <v>4301</v>
      </c>
      <c r="W702" s="48">
        <v>1</v>
      </c>
      <c r="X702" s="48">
        <f>INDEX(table1,MATCH($K72,'Tham chiếu'!$A$3:$A$13,1),MATCH(DS!$L72,'Tham chiếu'!$B$2:$M$2,1))</f>
        <v>55</v>
      </c>
      <c r="Y702" s="49">
        <v>1</v>
      </c>
      <c r="Z702" s="48" t="str">
        <f>INDEX(table1,MATCH($K702,'Tham chiếu'!$A$3:$A$13,1),MATCH(DS!$L702,'Tham chiếu'!$B$2:$M$2,1))</f>
        <v>60A</v>
      </c>
      <c r="AA702" s="50">
        <v>1</v>
      </c>
      <c r="AB702" s="50" t="str">
        <f>INDEX(table2,MATCH($K702,'Tham chiếu'!$A$17:$A$25,1),MATCH(DS!$L702,'Tham chiếu'!$B$16:$S$16,1))</f>
        <v>4A</v>
      </c>
      <c r="AC702" s="53"/>
      <c r="AD702" s="73">
        <f>INDEX(table4,MATCH($K702,'Tham chiếu'!$A$41:$A$49,1),MATCH(DS!$L702,'Tham chiếu'!$B$40:$T$40,1))</f>
        <v>5</v>
      </c>
      <c r="AE702" s="54">
        <v>1</v>
      </c>
      <c r="AF702" s="74" t="str">
        <f>INDEX(table3,MATCH($K702,'Tham chiếu'!$A$29:$A$37,1),MATCH(DS!$L702,'Tham chiếu'!$B$28:$T$28,1))</f>
        <v>4A</v>
      </c>
      <c r="AG702" s="48">
        <v>2</v>
      </c>
      <c r="AH702" s="48">
        <f>INDEX(table5,MATCH($K702,'Tham chiếu'!$A$53:$A$61,1),MATCH(DS!$L702,'Tham chiếu'!$B$52:$T$52,1))</f>
        <v>4</v>
      </c>
      <c r="AI702" s="49">
        <v>2</v>
      </c>
      <c r="AJ702" s="48">
        <f>INDEX(table5,MATCH($K702,'Tham chiếu'!$A$53:$A$61,1),MATCH(DS!$L702,'Tham chiếu'!$B$52:$T$52,1))</f>
        <v>4</v>
      </c>
      <c r="AK702" s="50">
        <v>2</v>
      </c>
      <c r="AL702" s="48">
        <f>INDEX(table5,MATCH($K702,'Tham chiếu'!$A$53:$A$61,1),MATCH(DS!$L702,'Tham chiếu'!$B$52:$T$52,1))</f>
        <v>4</v>
      </c>
      <c r="AM702" s="53">
        <v>2</v>
      </c>
      <c r="AN702" s="50" t="str">
        <f>INDEX(table2,MATCH($K702,'Tham chiếu'!$A$17:$A$25,1),MATCH(DS!$L702,'Tham chiếu'!$B$16:$S$16,1))</f>
        <v>4A</v>
      </c>
      <c r="AO702" s="54">
        <v>2</v>
      </c>
      <c r="AP702" s="48" t="str">
        <f>INDEX(table3,MATCH($K702,'Tham chiếu'!$A$29:$A$37,1),MATCH(DS!$L702,'Tham chiếu'!$B$28:$T$28,1))</f>
        <v>4A</v>
      </c>
      <c r="AQ702" s="48"/>
      <c r="AR702" s="77">
        <f>INDEX(table7,MATCH($K702,'Tham chiếu'!$A$78:$A$87,1),MATCH(DS!$L702,'Tham chiếu'!$B$77:$T$77,1))</f>
        <v>3</v>
      </c>
      <c r="AS702" s="49"/>
      <c r="AT702" s="48"/>
      <c r="AU702" s="57">
        <f t="shared" si="138"/>
        <v>2511000</v>
      </c>
      <c r="AV702" s="58">
        <v>3594000</v>
      </c>
      <c r="AW702" s="59" t="b">
        <f t="shared" si="144"/>
        <v>0</v>
      </c>
      <c r="AX702" s="1"/>
      <c r="AY702" s="1"/>
      <c r="AZ702" s="1"/>
      <c r="BA702" s="1"/>
      <c r="BB702" s="1"/>
      <c r="BC702" s="1"/>
    </row>
    <row r="703" spans="1:55" ht="27.6" customHeight="1" x14ac:dyDescent="0.25">
      <c r="A703" s="3">
        <v>698</v>
      </c>
      <c r="B703" s="9" t="s">
        <v>16</v>
      </c>
      <c r="C703" s="9" t="s">
        <v>41</v>
      </c>
      <c r="D703" s="9" t="s">
        <v>42</v>
      </c>
      <c r="E703" s="9" t="str">
        <f t="shared" si="145"/>
        <v>Nguyễn Bảo Quyên</v>
      </c>
      <c r="F703" s="9" t="b">
        <f t="shared" si="146"/>
        <v>0</v>
      </c>
      <c r="G703" s="9" t="s">
        <v>43</v>
      </c>
      <c r="H703" s="9" t="str">
        <f>RIGHT(G703,4)</f>
        <v>2014</v>
      </c>
      <c r="I703" s="9" t="s">
        <v>44</v>
      </c>
      <c r="J703" s="9" t="str">
        <f t="shared" si="147"/>
        <v>4CI6</v>
      </c>
      <c r="K703" s="48">
        <v>152</v>
      </c>
      <c r="L703" s="48">
        <v>47</v>
      </c>
      <c r="M703" s="9" t="s">
        <v>45</v>
      </c>
      <c r="N703" s="9"/>
      <c r="O703" s="9"/>
      <c r="P703" s="9"/>
      <c r="Q703" s="9" t="s">
        <v>46</v>
      </c>
      <c r="R703" s="9"/>
      <c r="S703" s="9" t="s">
        <v>47</v>
      </c>
      <c r="T703" s="9" t="s">
        <v>48</v>
      </c>
      <c r="U703" s="9" t="s">
        <v>49</v>
      </c>
      <c r="V703" s="30" t="s">
        <v>3812</v>
      </c>
      <c r="W703" s="9">
        <v>1</v>
      </c>
      <c r="X703" s="48">
        <f>INDEX(table1,MATCH($K73,'Tham chiếu'!$A$3:$A$13,1),MATCH(DS!$L73,'Tham chiếu'!$B$2:$M$2,1))</f>
        <v>45</v>
      </c>
      <c r="Y703" s="9">
        <v>1</v>
      </c>
      <c r="Z703" s="48">
        <f>INDEX(table1,MATCH($K703,'Tham chiếu'!$A$3:$A$13,1),MATCH(DS!$L703,'Tham chiếu'!$B$2:$M$2,1))</f>
        <v>65</v>
      </c>
      <c r="AA703" s="9">
        <v>1</v>
      </c>
      <c r="AB703" s="50" t="str">
        <f>INDEX(table2,MATCH($K703,'Tham chiếu'!$A$17:$A$25,1),MATCH(DS!$L703,'Tham chiếu'!$B$16:$S$16,1))</f>
        <v>5C</v>
      </c>
      <c r="AC703" s="9">
        <v>1</v>
      </c>
      <c r="AD703" s="73" t="str">
        <f>INDEX(table4,MATCH($K703,'Tham chiếu'!$A$41:$A$49,1),MATCH(DS!$L703,'Tham chiếu'!$B$40:$T$40,1))</f>
        <v>5C</v>
      </c>
      <c r="AE703" s="9">
        <v>1</v>
      </c>
      <c r="AF703" s="74" t="str">
        <f>INDEX(table3,MATCH($K703,'Tham chiếu'!$A$29:$A$37,1),MATCH(DS!$L703,'Tham chiếu'!$B$28:$T$28,1))</f>
        <v>5C</v>
      </c>
      <c r="AG703" s="9">
        <v>1</v>
      </c>
      <c r="AH703" s="48">
        <f>INDEX(table5,MATCH($K703,'Tham chiếu'!$A$53:$A$61,1),MATCH(DS!$L703,'Tham chiếu'!$B$52:$T$52,1))</f>
        <v>6</v>
      </c>
      <c r="AI703" s="9">
        <v>1</v>
      </c>
      <c r="AJ703" s="48">
        <f>INDEX(table5,MATCH($K703,'Tham chiếu'!$A$53:$A$61,1),MATCH(DS!$L703,'Tham chiếu'!$B$52:$T$52,1))</f>
        <v>6</v>
      </c>
      <c r="AK703" s="9">
        <v>1</v>
      </c>
      <c r="AL703" s="48">
        <f>INDEX(table5,MATCH($K703,'Tham chiếu'!$A$53:$A$61,1),MATCH(DS!$L703,'Tham chiếu'!$B$52:$T$52,1))</f>
        <v>6</v>
      </c>
      <c r="AM703" s="9">
        <v>1</v>
      </c>
      <c r="AN703" s="50" t="str">
        <f>INDEX(table2,MATCH($K703,'Tham chiếu'!$A$17:$A$25,1),MATCH(DS!$L703,'Tham chiếu'!$B$16:$S$16,1))</f>
        <v>5C</v>
      </c>
      <c r="AO703" s="9">
        <v>1</v>
      </c>
      <c r="AP703" s="48" t="str">
        <f>INDEX(table3,MATCH($K703,'Tham chiếu'!$A$29:$A$37,1),MATCH(DS!$L703,'Tham chiếu'!$B$28:$T$28,1))</f>
        <v>5C</v>
      </c>
      <c r="AQ703" s="48">
        <v>1</v>
      </c>
      <c r="AR703" s="77">
        <f>INDEX(table7,MATCH($K703,'Tham chiếu'!$A$78:$A$87,1),MATCH(DS!$L703,'Tham chiếu'!$B$77:$T$77,1))</f>
        <v>6</v>
      </c>
      <c r="AS703" s="9">
        <v>1</v>
      </c>
      <c r="AT703" s="48">
        <f>INDEX(table6,MATCH($K703,'Tham chiếu'!$A$65:$A$74,1),MATCH(DS!$L703,'Tham chiếu'!$B$64:$T$64,1))</f>
        <v>7</v>
      </c>
      <c r="AU703" s="57">
        <f t="shared" si="138"/>
        <v>2535000</v>
      </c>
      <c r="AV703" s="58">
        <v>2352000</v>
      </c>
      <c r="AW703" s="59" t="b">
        <f t="shared" si="144"/>
        <v>0</v>
      </c>
      <c r="AX703" s="1"/>
      <c r="AY703" s="1"/>
      <c r="AZ703" s="1"/>
      <c r="BA703" s="1"/>
      <c r="BB703" s="1"/>
      <c r="BC703" s="1"/>
    </row>
    <row r="704" spans="1:55" ht="26.45" customHeight="1" x14ac:dyDescent="0.25">
      <c r="A704" s="3">
        <v>699</v>
      </c>
      <c r="B704" s="9" t="s">
        <v>16</v>
      </c>
      <c r="C704" s="9" t="s">
        <v>3219</v>
      </c>
      <c r="D704" s="9" t="s">
        <v>115</v>
      </c>
      <c r="E704" s="9" t="str">
        <f t="shared" si="145"/>
        <v>Nguyễn Hữu Chí Thành</v>
      </c>
      <c r="F704" s="9" t="b">
        <f t="shared" si="146"/>
        <v>0</v>
      </c>
      <c r="G704" s="9" t="s">
        <v>3220</v>
      </c>
      <c r="H704" s="9" t="str">
        <f>RIGHT(G704,4)</f>
        <v>2014</v>
      </c>
      <c r="I704" s="9" t="s">
        <v>18</v>
      </c>
      <c r="J704" s="9" t="str">
        <f t="shared" si="147"/>
        <v>4CI6</v>
      </c>
      <c r="K704" s="9">
        <v>135</v>
      </c>
      <c r="L704" s="9">
        <v>36</v>
      </c>
      <c r="M704" s="9" t="s">
        <v>45</v>
      </c>
      <c r="N704" s="9"/>
      <c r="O704" s="9"/>
      <c r="P704" s="9"/>
      <c r="Q704" s="9" t="s">
        <v>46</v>
      </c>
      <c r="R704" s="9"/>
      <c r="S704" s="9" t="s">
        <v>3221</v>
      </c>
      <c r="T704" s="9" t="s">
        <v>3222</v>
      </c>
      <c r="U704" s="9" t="s">
        <v>3223</v>
      </c>
      <c r="V704" s="30" t="s">
        <v>4017</v>
      </c>
      <c r="W704" s="48">
        <v>1</v>
      </c>
      <c r="X704" s="48">
        <f>INDEX(table1,MATCH($K74,'Tham chiếu'!$A$3:$A$13,1),MATCH(DS!$L74,'Tham chiếu'!$B$2:$M$2,1))</f>
        <v>45</v>
      </c>
      <c r="Y704" s="49">
        <v>1</v>
      </c>
      <c r="Z704" s="48">
        <f>INDEX(table1,MATCH($K704,'Tham chiếu'!$A$3:$A$13,1),MATCH(DS!$L704,'Tham chiếu'!$B$2:$M$2,1))</f>
        <v>60</v>
      </c>
      <c r="AA704" s="50"/>
      <c r="AB704" s="50"/>
      <c r="AC704" s="53"/>
      <c r="AD704" s="73"/>
      <c r="AE704" s="54"/>
      <c r="AF704" s="74"/>
      <c r="AG704" s="48">
        <v>1</v>
      </c>
      <c r="AH704" s="48">
        <f>INDEX(table5,MATCH($K704,'Tham chiếu'!$A$53:$A$61,1),MATCH(DS!$L704,'Tham chiếu'!$B$52:$T$52,1))</f>
        <v>5</v>
      </c>
      <c r="AI704" s="49">
        <v>1</v>
      </c>
      <c r="AJ704" s="48">
        <f>INDEX(table5,MATCH($K704,'Tham chiếu'!$A$53:$A$61,1),MATCH(DS!$L704,'Tham chiếu'!$B$52:$T$52,1))</f>
        <v>5</v>
      </c>
      <c r="AK704" s="53">
        <v>1</v>
      </c>
      <c r="AL704" s="48">
        <f>INDEX(table5,MATCH($K704,'Tham chiếu'!$A$53:$A$61,1),MATCH(DS!$L704,'Tham chiếu'!$B$52:$T$52,1))</f>
        <v>5</v>
      </c>
      <c r="AM704" s="50">
        <v>1</v>
      </c>
      <c r="AN704" s="50" t="str">
        <f>INDEX(table2,MATCH($K704,'Tham chiếu'!$A$17:$A$25,1),MATCH(DS!$L704,'Tham chiếu'!$B$16:$S$16,1))</f>
        <v>4B</v>
      </c>
      <c r="AO704" s="54">
        <v>1</v>
      </c>
      <c r="AP704" s="48" t="str">
        <f>INDEX(table3,MATCH($K704,'Tham chiếu'!$A$29:$A$37,1),MATCH(DS!$L704,'Tham chiếu'!$B$28:$T$28,1))</f>
        <v>4A</v>
      </c>
      <c r="AQ704" s="48">
        <v>1</v>
      </c>
      <c r="AR704" s="77">
        <f>INDEX(table7,MATCH($K704,'Tham chiếu'!$A$78:$A$87,1),MATCH(DS!$L704,'Tham chiếu'!$B$77:$T$77,1))</f>
        <v>3</v>
      </c>
      <c r="AS704" s="49">
        <v>1</v>
      </c>
      <c r="AT704" s="48">
        <f>INDEX(table6,MATCH($K704,'Tham chiếu'!$A$65:$A$74,1),MATCH(DS!$L704,'Tham chiếu'!$B$64:$T$64,1))</f>
        <v>4</v>
      </c>
      <c r="AU704" s="57">
        <f t="shared" si="138"/>
        <v>1859000</v>
      </c>
      <c r="AV704" s="58">
        <v>2564000</v>
      </c>
      <c r="AW704" s="59" t="b">
        <f t="shared" si="144"/>
        <v>0</v>
      </c>
      <c r="AX704" s="1"/>
      <c r="AY704" s="1"/>
      <c r="AZ704" s="1"/>
      <c r="BA704" s="1"/>
      <c r="BB704" s="1"/>
      <c r="BC704" s="1"/>
    </row>
    <row r="705" spans="1:55" ht="27.6" customHeight="1" x14ac:dyDescent="0.25">
      <c r="A705" s="3">
        <v>700</v>
      </c>
      <c r="B705" s="9" t="s">
        <v>16</v>
      </c>
      <c r="C705" s="9" t="s">
        <v>3228</v>
      </c>
      <c r="D705" s="9" t="s">
        <v>148</v>
      </c>
      <c r="E705" s="9" t="str">
        <f t="shared" si="145"/>
        <v>Hoàng Hà Vy</v>
      </c>
      <c r="F705" s="9" t="b">
        <f t="shared" si="146"/>
        <v>0</v>
      </c>
      <c r="G705" s="9" t="s">
        <v>3229</v>
      </c>
      <c r="H705" s="9" t="str">
        <f>RIGHT(G705,4)</f>
        <v>2014</v>
      </c>
      <c r="I705" s="9" t="s">
        <v>44</v>
      </c>
      <c r="J705" s="9" t="str">
        <f t="shared" si="147"/>
        <v>4CI6</v>
      </c>
      <c r="K705" s="9">
        <v>138</v>
      </c>
      <c r="L705" s="9">
        <v>35</v>
      </c>
      <c r="M705" s="9" t="s">
        <v>45</v>
      </c>
      <c r="N705" s="9"/>
      <c r="O705" s="9"/>
      <c r="P705" s="9"/>
      <c r="Q705" s="9" t="s">
        <v>46</v>
      </c>
      <c r="R705" s="9"/>
      <c r="S705" s="9" t="s">
        <v>3230</v>
      </c>
      <c r="T705" s="9" t="s">
        <v>3231</v>
      </c>
      <c r="U705" s="9" t="s">
        <v>3232</v>
      </c>
      <c r="V705" s="30" t="s">
        <v>3718</v>
      </c>
      <c r="W705" s="48">
        <v>1</v>
      </c>
      <c r="X705" s="48">
        <f>INDEX(table1,MATCH($K75,'Tham chiếu'!$A$3:$A$13,1),MATCH(DS!$L75,'Tham chiếu'!$B$2:$M$2,1))</f>
        <v>58</v>
      </c>
      <c r="Y705" s="49">
        <v>1</v>
      </c>
      <c r="Z705" s="48">
        <f>INDEX(table1,MATCH($K705,'Tham chiếu'!$A$3:$A$13,1),MATCH(DS!$L705,'Tham chiếu'!$B$2:$M$2,1))</f>
        <v>60</v>
      </c>
      <c r="AA705" s="50"/>
      <c r="AB705" s="50"/>
      <c r="AC705" s="53">
        <v>1</v>
      </c>
      <c r="AD705" s="73" t="str">
        <f>INDEX(table4,MATCH($K705,'Tham chiếu'!$A$41:$A$49,1),MATCH(DS!$L705,'Tham chiếu'!$B$40:$T$40,1))</f>
        <v>4B</v>
      </c>
      <c r="AE705" s="54">
        <v>1</v>
      </c>
      <c r="AF705" s="74" t="str">
        <f>INDEX(table3,MATCH($K705,'Tham chiếu'!$A$29:$A$37,1),MATCH(DS!$L705,'Tham chiếu'!$B$28:$T$28,1))</f>
        <v>4A</v>
      </c>
      <c r="AG705" s="48">
        <v>1</v>
      </c>
      <c r="AH705" s="48">
        <f>INDEX(table5,MATCH($K705,'Tham chiếu'!$A$53:$A$61,1),MATCH(DS!$L705,'Tham chiếu'!$B$52:$T$52,1))</f>
        <v>5</v>
      </c>
      <c r="AI705" s="49">
        <v>1</v>
      </c>
      <c r="AJ705" s="48">
        <f>INDEX(table5,MATCH($K705,'Tham chiếu'!$A$53:$A$61,1),MATCH(DS!$L705,'Tham chiếu'!$B$52:$T$52,1))</f>
        <v>5</v>
      </c>
      <c r="AK705" s="53">
        <v>1</v>
      </c>
      <c r="AL705" s="48">
        <f>INDEX(table5,MATCH($K705,'Tham chiếu'!$A$53:$A$61,1),MATCH(DS!$L705,'Tham chiếu'!$B$52:$T$52,1))</f>
        <v>5</v>
      </c>
      <c r="AM705" s="50">
        <v>1</v>
      </c>
      <c r="AN705" s="50" t="str">
        <f>INDEX(table2,MATCH($K705,'Tham chiếu'!$A$17:$A$25,1),MATCH(DS!$L705,'Tham chiếu'!$B$16:$S$16,1))</f>
        <v>4B</v>
      </c>
      <c r="AO705" s="54">
        <v>1</v>
      </c>
      <c r="AP705" s="48" t="str">
        <f>INDEX(table3,MATCH($K705,'Tham chiếu'!$A$29:$A$37,1),MATCH(DS!$L705,'Tham chiếu'!$B$28:$T$28,1))</f>
        <v>4A</v>
      </c>
      <c r="AQ705" s="48">
        <v>1</v>
      </c>
      <c r="AR705" s="77">
        <f>INDEX(table7,MATCH($K705,'Tham chiếu'!$A$78:$A$87,1),MATCH(DS!$L705,'Tham chiếu'!$B$77:$T$77,1))</f>
        <v>3</v>
      </c>
      <c r="AS705" s="49">
        <v>1</v>
      </c>
      <c r="AT705" s="48">
        <f>INDEX(table6,MATCH($K705,'Tham chiếu'!$A$65:$A$74,1),MATCH(DS!$L705,'Tham chiếu'!$B$64:$T$64,1))</f>
        <v>4</v>
      </c>
      <c r="AU705" s="57">
        <f t="shared" si="138"/>
        <v>2257000</v>
      </c>
      <c r="AV705" s="58">
        <v>1232000</v>
      </c>
      <c r="AW705" s="59" t="b">
        <f t="shared" si="144"/>
        <v>0</v>
      </c>
      <c r="AX705" s="1"/>
      <c r="AY705" s="1"/>
      <c r="AZ705" s="1"/>
      <c r="BA705" s="1"/>
      <c r="BB705" s="1"/>
      <c r="BC705" s="1"/>
    </row>
    <row r="706" spans="1:55" ht="27.6" customHeight="1" x14ac:dyDescent="0.25">
      <c r="A706" s="3">
        <v>701</v>
      </c>
      <c r="B706" s="9" t="s">
        <v>4636</v>
      </c>
      <c r="C706" s="9" t="s">
        <v>4773</v>
      </c>
      <c r="D706" s="9" t="s">
        <v>166</v>
      </c>
      <c r="E706" s="9" t="s">
        <v>4774</v>
      </c>
      <c r="F706" s="9"/>
      <c r="G706" s="9" t="s">
        <v>4775</v>
      </c>
      <c r="H706" s="9" t="s">
        <v>4671</v>
      </c>
      <c r="I706" s="9" t="s">
        <v>44</v>
      </c>
      <c r="J706" s="9" t="s">
        <v>914</v>
      </c>
      <c r="K706" s="9">
        <v>140</v>
      </c>
      <c r="L706" s="9">
        <v>33</v>
      </c>
      <c r="M706" s="9" t="s">
        <v>45</v>
      </c>
      <c r="N706" s="9"/>
      <c r="O706" s="9"/>
      <c r="P706" s="9"/>
      <c r="Q706" s="9" t="s">
        <v>914</v>
      </c>
      <c r="R706" s="9"/>
      <c r="S706" s="9" t="s">
        <v>4776</v>
      </c>
      <c r="T706" s="9" t="s">
        <v>4777</v>
      </c>
      <c r="U706" s="9" t="s">
        <v>4778</v>
      </c>
      <c r="V706" s="61" t="s">
        <v>4779</v>
      </c>
      <c r="W706" s="9">
        <v>1</v>
      </c>
      <c r="X706" s="48">
        <f>INDEX(table1,MATCH($K76,'Tham chiếu'!$A$3:$A$13,1),MATCH(DS!$L76,'Tham chiếu'!$B$2:$M$2,1))</f>
        <v>45</v>
      </c>
      <c r="Y706" s="9">
        <v>1</v>
      </c>
      <c r="Z706" s="48" t="str">
        <f>INDEX(table1,MATCH($K706,'Tham chiếu'!$A$3:$A$13,1),MATCH(DS!$L706,'Tham chiếu'!$B$2:$M$2,1))</f>
        <v>60A</v>
      </c>
      <c r="AA706" s="9">
        <v>1</v>
      </c>
      <c r="AB706" s="50" t="str">
        <f>INDEX(table2,MATCH($K706,'Tham chiếu'!$A$17:$A$25,1),MATCH(DS!$L706,'Tham chiếu'!$B$16:$S$16,1))</f>
        <v>4A</v>
      </c>
      <c r="AC706" s="9">
        <v>2</v>
      </c>
      <c r="AD706" s="73">
        <f>INDEX(table4,MATCH($K706,'Tham chiếu'!$A$41:$A$49,1),MATCH(DS!$L706,'Tham chiếu'!$B$40:$T$40,1))</f>
        <v>5</v>
      </c>
      <c r="AE706" s="9"/>
      <c r="AF706" s="74" t="str">
        <f>INDEX(table3,MATCH($K706,'Tham chiếu'!$A$29:$A$37,1),MATCH(DS!$L706,'Tham chiếu'!$B$28:$T$28,1))</f>
        <v>4A</v>
      </c>
      <c r="AG706" s="9">
        <v>2</v>
      </c>
      <c r="AH706" s="48">
        <f>INDEX(table5,MATCH($K706,'Tham chiếu'!$A$53:$A$61,1),MATCH(DS!$L706,'Tham chiếu'!$B$52:$T$52,1))</f>
        <v>4</v>
      </c>
      <c r="AI706" s="9">
        <v>2</v>
      </c>
      <c r="AJ706" s="48">
        <f>INDEX(table5,MATCH($K706,'Tham chiếu'!$A$53:$A$61,1),MATCH(DS!$L706,'Tham chiếu'!$B$52:$T$52,1))</f>
        <v>4</v>
      </c>
      <c r="AK706" s="9">
        <v>1</v>
      </c>
      <c r="AL706" s="48">
        <f>INDEX(table5,MATCH($K706,'Tham chiếu'!$A$53:$A$61,1),MATCH(DS!$L706,'Tham chiếu'!$B$52:$T$52,1))</f>
        <v>4</v>
      </c>
      <c r="AM706" s="9">
        <v>1</v>
      </c>
      <c r="AN706" s="50" t="str">
        <f>INDEX(table2,MATCH($K706,'Tham chiếu'!$A$17:$A$25,1),MATCH(DS!$L706,'Tham chiếu'!$B$16:$S$16,1))</f>
        <v>4A</v>
      </c>
      <c r="AO706" s="9">
        <v>1</v>
      </c>
      <c r="AP706" s="48" t="str">
        <f>INDEX(table3,MATCH($K706,'Tham chiếu'!$A$29:$A$37,1),MATCH(DS!$L706,'Tham chiếu'!$B$28:$T$28,1))</f>
        <v>4A</v>
      </c>
      <c r="AQ706" s="9">
        <v>1</v>
      </c>
      <c r="AR706" s="77">
        <f>INDEX(table7,MATCH($K706,'Tham chiếu'!$A$78:$A$87,1),MATCH(DS!$L706,'Tham chiếu'!$B$77:$T$77,1))</f>
        <v>3</v>
      </c>
      <c r="AS706" s="9">
        <v>1</v>
      </c>
      <c r="AT706" s="48">
        <f>INDEX(table6,MATCH($K706,'Tham chiếu'!$A$65:$A$74,1),MATCH(DS!$L706,'Tham chiếu'!$B$64:$T$64,1))</f>
        <v>4</v>
      </c>
      <c r="AU706" s="57">
        <f t="shared" si="138"/>
        <v>2882000</v>
      </c>
      <c r="AV706" s="58">
        <v>960000</v>
      </c>
      <c r="AW706" s="59" t="b">
        <f t="shared" si="144"/>
        <v>0</v>
      </c>
      <c r="AX706" s="1"/>
      <c r="AY706" s="1"/>
      <c r="AZ706" s="1"/>
      <c r="BA706" s="1"/>
      <c r="BB706" s="1"/>
      <c r="BC706" s="1"/>
    </row>
    <row r="707" spans="1:55" ht="27.6" customHeight="1" x14ac:dyDescent="0.25">
      <c r="A707" s="3">
        <v>702</v>
      </c>
      <c r="B707" s="9" t="s">
        <v>16</v>
      </c>
      <c r="C707" s="9" t="s">
        <v>3233</v>
      </c>
      <c r="D707" s="9" t="s">
        <v>166</v>
      </c>
      <c r="E707" s="9" t="str">
        <f t="shared" ref="E707:E717" si="148">C707&amp;" "&amp;D707</f>
        <v>Lê Huyền Anh</v>
      </c>
      <c r="F707" s="9" t="b">
        <f t="shared" ref="F707:F717" si="149">E707=E708</f>
        <v>0</v>
      </c>
      <c r="G707" s="9" t="s">
        <v>694</v>
      </c>
      <c r="H707" s="9" t="str">
        <f>RIGHT(G707,4)</f>
        <v>2014</v>
      </c>
      <c r="I707" s="9" t="s">
        <v>44</v>
      </c>
      <c r="J707" s="9" t="str">
        <f t="shared" ref="J707:J717" si="150">N707&amp;O707&amp;P707&amp;Q707&amp;R707</f>
        <v>4CI7</v>
      </c>
      <c r="K707" s="9">
        <v>140</v>
      </c>
      <c r="L707" s="9">
        <v>39</v>
      </c>
      <c r="M707" s="9" t="s">
        <v>45</v>
      </c>
      <c r="N707" s="9"/>
      <c r="O707" s="9"/>
      <c r="P707" s="9"/>
      <c r="Q707" s="9" t="s">
        <v>914</v>
      </c>
      <c r="R707" s="9"/>
      <c r="S707" s="9" t="s">
        <v>3234</v>
      </c>
      <c r="T707" s="9" t="s">
        <v>3235</v>
      </c>
      <c r="U707" s="9" t="s">
        <v>3236</v>
      </c>
      <c r="V707" s="30" t="s">
        <v>4154</v>
      </c>
      <c r="W707" s="48"/>
      <c r="X707" s="48"/>
      <c r="Y707" s="49">
        <v>1</v>
      </c>
      <c r="Z707" s="48" t="str">
        <f>INDEX(table1,MATCH($K707,'Tham chiếu'!$A$3:$A$13,1),MATCH(DS!$L707,'Tham chiếu'!$B$2:$M$2,1))</f>
        <v>60A</v>
      </c>
      <c r="AA707" s="50">
        <v>1</v>
      </c>
      <c r="AB707" s="50" t="str">
        <f>INDEX(table2,MATCH($K707,'Tham chiếu'!$A$17:$A$25,1),MATCH(DS!$L707,'Tham chiếu'!$B$16:$S$16,1))</f>
        <v>4C</v>
      </c>
      <c r="AC707" s="53">
        <v>1</v>
      </c>
      <c r="AD707" s="73" t="str">
        <f>INDEX(table4,MATCH($K707,'Tham chiếu'!$A$41:$A$49,1),MATCH(DS!$L707,'Tham chiếu'!$B$40:$T$40,1))</f>
        <v>4B</v>
      </c>
      <c r="AE707" s="54"/>
      <c r="AF707" s="74"/>
      <c r="AG707" s="48"/>
      <c r="AH707" s="48">
        <f>INDEX(table5,MATCH($K707,'Tham chiếu'!$A$53:$A$61,1),MATCH(DS!$L707,'Tham chiếu'!$B$52:$T$52,1))</f>
        <v>5</v>
      </c>
      <c r="AI707" s="49">
        <v>1</v>
      </c>
      <c r="AJ707" s="48">
        <f>INDEX(table5,MATCH($K707,'Tham chiếu'!$A$53:$A$61,1),MATCH(DS!$L707,'Tham chiếu'!$B$52:$T$52,1))</f>
        <v>5</v>
      </c>
      <c r="AK707" s="53"/>
      <c r="AL707" s="48">
        <f>INDEX(table5,MATCH($K707,'Tham chiếu'!$A$53:$A$61,1),MATCH(DS!$L707,'Tham chiếu'!$B$52:$T$52,1))</f>
        <v>5</v>
      </c>
      <c r="AM707" s="50"/>
      <c r="AN707" s="50" t="str">
        <f>INDEX(table2,MATCH($K707,'Tham chiếu'!$A$17:$A$25,1),MATCH(DS!$L707,'Tham chiếu'!$B$16:$S$16,1))</f>
        <v>4C</v>
      </c>
      <c r="AO707" s="54"/>
      <c r="AP707" s="48" t="str">
        <f>INDEX(table3,MATCH($K707,'Tham chiếu'!$A$29:$A$37,1),MATCH(DS!$L707,'Tham chiếu'!$B$28:$T$28,1))</f>
        <v>4B</v>
      </c>
      <c r="AQ707" s="48">
        <v>1</v>
      </c>
      <c r="AR707" s="77">
        <f>INDEX(table7,MATCH($K707,'Tham chiếu'!$A$78:$A$87,1),MATCH(DS!$L707,'Tham chiếu'!$B$77:$T$77,1))</f>
        <v>4</v>
      </c>
      <c r="AS707" s="49">
        <v>1</v>
      </c>
      <c r="AT707" s="48">
        <f>INDEX(table6,MATCH($K707,'Tham chiếu'!$A$65:$A$74,1),MATCH(DS!$L707,'Tham chiếu'!$B$64:$T$64,1))</f>
        <v>5</v>
      </c>
      <c r="AU707" s="57">
        <f t="shared" si="138"/>
        <v>1495000</v>
      </c>
      <c r="AV707" s="58">
        <v>2225000</v>
      </c>
      <c r="AW707" s="59" t="b">
        <f t="shared" si="144"/>
        <v>0</v>
      </c>
      <c r="AX707" s="1"/>
      <c r="AY707" s="1"/>
      <c r="AZ707" s="1"/>
      <c r="BA707" s="1"/>
      <c r="BB707" s="1"/>
      <c r="BC707" s="1"/>
    </row>
    <row r="708" spans="1:55" ht="27.6" customHeight="1" x14ac:dyDescent="0.25">
      <c r="A708" s="3">
        <v>703</v>
      </c>
      <c r="B708" s="9" t="s">
        <v>16</v>
      </c>
      <c r="C708" s="9" t="s">
        <v>3237</v>
      </c>
      <c r="D708" s="9" t="s">
        <v>166</v>
      </c>
      <c r="E708" s="9" t="str">
        <f t="shared" si="148"/>
        <v>Lê Vũ Minh Anh</v>
      </c>
      <c r="F708" s="9" t="b">
        <f t="shared" si="149"/>
        <v>0</v>
      </c>
      <c r="G708" s="9" t="s">
        <v>3238</v>
      </c>
      <c r="H708" s="9" t="str">
        <f>RIGHT(G708,4)</f>
        <v>2014</v>
      </c>
      <c r="I708" s="9" t="s">
        <v>44</v>
      </c>
      <c r="J708" s="9" t="str">
        <f t="shared" si="150"/>
        <v>4CI7</v>
      </c>
      <c r="K708" s="9">
        <v>140</v>
      </c>
      <c r="L708" s="9">
        <v>44</v>
      </c>
      <c r="M708" s="9" t="s">
        <v>45</v>
      </c>
      <c r="N708" s="9"/>
      <c r="O708" s="9"/>
      <c r="P708" s="9"/>
      <c r="Q708" s="9" t="s">
        <v>914</v>
      </c>
      <c r="R708" s="9"/>
      <c r="S708" s="9" t="s">
        <v>3239</v>
      </c>
      <c r="T708" s="9" t="s">
        <v>3240</v>
      </c>
      <c r="U708" s="9" t="s">
        <v>3241</v>
      </c>
      <c r="V708" s="30" t="s">
        <v>3742</v>
      </c>
      <c r="W708" s="48">
        <v>1</v>
      </c>
      <c r="X708" s="48">
        <f>INDEX(table1,MATCH($K78,'Tham chiếu'!$A$3:$A$13,1),MATCH(DS!$L78,'Tham chiếu'!$B$2:$M$2,1))</f>
        <v>50</v>
      </c>
      <c r="Y708" s="49">
        <v>1</v>
      </c>
      <c r="Z708" s="48">
        <f>INDEX(table1,MATCH($K708,'Tham chiếu'!$A$3:$A$13,1),MATCH(DS!$L708,'Tham chiếu'!$B$2:$M$2,1))</f>
        <v>62</v>
      </c>
      <c r="AA708" s="50"/>
      <c r="AB708" s="50"/>
      <c r="AC708" s="53">
        <v>2</v>
      </c>
      <c r="AD708" s="73" t="str">
        <f>INDEX(table4,MATCH($K708,'Tham chiếu'!$A$41:$A$49,1),MATCH(DS!$L708,'Tham chiếu'!$B$40:$T$40,1))</f>
        <v>5C</v>
      </c>
      <c r="AE708" s="54"/>
      <c r="AF708" s="74"/>
      <c r="AG708" s="48">
        <v>2</v>
      </c>
      <c r="AH708" s="48">
        <f>INDEX(table5,MATCH($K708,'Tham chiếu'!$A$53:$A$61,1),MATCH(DS!$L708,'Tham chiếu'!$B$52:$T$52,1))</f>
        <v>5</v>
      </c>
      <c r="AI708" s="49">
        <v>2</v>
      </c>
      <c r="AJ708" s="48">
        <f>INDEX(table5,MATCH($K708,'Tham chiếu'!$A$53:$A$61,1),MATCH(DS!$L708,'Tham chiếu'!$B$52:$T$52,1))</f>
        <v>5</v>
      </c>
      <c r="AK708" s="53">
        <v>1</v>
      </c>
      <c r="AL708" s="48">
        <f>INDEX(table5,MATCH($K708,'Tham chiếu'!$A$53:$A$61,1),MATCH(DS!$L708,'Tham chiếu'!$B$52:$T$52,1))</f>
        <v>5</v>
      </c>
      <c r="AM708" s="50">
        <v>1</v>
      </c>
      <c r="AN708" s="50" t="str">
        <f>INDEX(table2,MATCH($K708,'Tham chiếu'!$A$17:$A$25,1),MATCH(DS!$L708,'Tham chiếu'!$B$16:$S$16,1))</f>
        <v>5B</v>
      </c>
      <c r="AO708" s="54">
        <v>1</v>
      </c>
      <c r="AP708" s="48" t="str">
        <f>INDEX(table3,MATCH($K708,'Tham chiếu'!$A$29:$A$37,1),MATCH(DS!$L708,'Tham chiếu'!$B$28:$T$28,1))</f>
        <v>5C</v>
      </c>
      <c r="AQ708" s="48">
        <v>1</v>
      </c>
      <c r="AR708" s="77">
        <f>INDEX(table7,MATCH($K708,'Tham chiếu'!$A$78:$A$87,1),MATCH(DS!$L708,'Tham chiếu'!$B$77:$T$77,1))</f>
        <v>5</v>
      </c>
      <c r="AS708" s="49">
        <v>1</v>
      </c>
      <c r="AT708" s="48">
        <f>INDEX(table6,MATCH($K708,'Tham chiếu'!$A$65:$A$74,1),MATCH(DS!$L708,'Tham chiếu'!$B$64:$T$64,1))</f>
        <v>6</v>
      </c>
      <c r="AU708" s="57">
        <f t="shared" si="138"/>
        <v>2604000</v>
      </c>
      <c r="AV708" s="58">
        <v>598000</v>
      </c>
      <c r="AW708" s="59" t="b">
        <f t="shared" si="144"/>
        <v>0</v>
      </c>
      <c r="AX708" s="1"/>
      <c r="AY708" s="1"/>
      <c r="AZ708" s="1"/>
      <c r="BA708" s="1"/>
      <c r="BB708" s="1"/>
      <c r="BC708" s="1"/>
    </row>
    <row r="709" spans="1:55" ht="27.6" customHeight="1" x14ac:dyDescent="0.25">
      <c r="A709" s="3">
        <v>704</v>
      </c>
      <c r="B709" s="9" t="s">
        <v>2364</v>
      </c>
      <c r="C709" s="9" t="s">
        <v>3579</v>
      </c>
      <c r="D709" s="9" t="s">
        <v>506</v>
      </c>
      <c r="E709" s="9" t="str">
        <f t="shared" si="148"/>
        <v>Trần Xuân CHi Chi</v>
      </c>
      <c r="F709" s="9" t="b">
        <f t="shared" si="149"/>
        <v>0</v>
      </c>
      <c r="G709" s="9" t="s">
        <v>3580</v>
      </c>
      <c r="H709" s="9"/>
      <c r="I709" s="9" t="s">
        <v>44</v>
      </c>
      <c r="J709" s="9" t="str">
        <f t="shared" si="150"/>
        <v>4CI7</v>
      </c>
      <c r="K709" s="9">
        <v>134</v>
      </c>
      <c r="L709" s="9">
        <v>33</v>
      </c>
      <c r="M709" s="9" t="s">
        <v>45</v>
      </c>
      <c r="N709" s="9"/>
      <c r="O709" s="9"/>
      <c r="P709" s="9"/>
      <c r="Q709" s="9" t="s">
        <v>914</v>
      </c>
      <c r="R709" s="9"/>
      <c r="S709" s="9" t="s">
        <v>3581</v>
      </c>
      <c r="T709" s="9" t="s">
        <v>3582</v>
      </c>
      <c r="U709" s="9" t="s">
        <v>3583</v>
      </c>
      <c r="V709" s="30" t="s">
        <v>4277</v>
      </c>
      <c r="W709" s="48">
        <v>1</v>
      </c>
      <c r="X709" s="48">
        <f>INDEX(table1,MATCH($K79,'Tham chiếu'!$A$3:$A$13,1),MATCH(DS!$L79,'Tham chiếu'!$B$2:$M$2,1))</f>
        <v>55</v>
      </c>
      <c r="Y709" s="49">
        <v>1</v>
      </c>
      <c r="Z709" s="48">
        <f>INDEX(table1,MATCH($K709,'Tham chiếu'!$A$3:$A$13,1),MATCH(DS!$L709,'Tham chiếu'!$B$2:$M$2,1))</f>
        <v>60</v>
      </c>
      <c r="AA709" s="50"/>
      <c r="AB709" s="50"/>
      <c r="AC709" s="53">
        <v>1</v>
      </c>
      <c r="AD709" s="73" t="str">
        <f>INDEX(table4,MATCH($K709,'Tham chiếu'!$A$41:$A$49,1),MATCH(DS!$L709,'Tham chiếu'!$B$40:$T$40,1))</f>
        <v>3C</v>
      </c>
      <c r="AE709" s="54"/>
      <c r="AF709" s="74"/>
      <c r="AG709" s="48">
        <v>1</v>
      </c>
      <c r="AH709" s="48">
        <f>INDEX(table5,MATCH($K709,'Tham chiếu'!$A$53:$A$61,1),MATCH(DS!$L709,'Tham chiếu'!$B$52:$T$52,1))</f>
        <v>4</v>
      </c>
      <c r="AI709" s="49">
        <v>2</v>
      </c>
      <c r="AJ709" s="48">
        <f>INDEX(table5,MATCH($K709,'Tham chiếu'!$A$53:$A$61,1),MATCH(DS!$L709,'Tham chiếu'!$B$52:$T$52,1))</f>
        <v>4</v>
      </c>
      <c r="AK709" s="50">
        <v>1</v>
      </c>
      <c r="AL709" s="48">
        <f>INDEX(table5,MATCH($K709,'Tham chiếu'!$A$53:$A$61,1),MATCH(DS!$L709,'Tham chiếu'!$B$52:$T$52,1))</f>
        <v>4</v>
      </c>
      <c r="AM709" s="53">
        <v>1</v>
      </c>
      <c r="AN709" s="50" t="str">
        <f>INDEX(table2,MATCH($K709,'Tham chiếu'!$A$17:$A$25,1),MATCH(DS!$L709,'Tham chiếu'!$B$16:$S$16,1))</f>
        <v>3C</v>
      </c>
      <c r="AO709" s="54"/>
      <c r="AP709" s="48"/>
      <c r="AQ709" s="48"/>
      <c r="AR709" s="77"/>
      <c r="AS709" s="49"/>
      <c r="AT709" s="48"/>
      <c r="AU709" s="57">
        <f t="shared" si="138"/>
        <v>1456000</v>
      </c>
      <c r="AV709" s="58">
        <v>1215000</v>
      </c>
      <c r="AW709" s="59" t="b">
        <f t="shared" si="144"/>
        <v>0</v>
      </c>
      <c r="AX709" s="1"/>
      <c r="AY709" s="1"/>
      <c r="AZ709" s="1"/>
      <c r="BA709" s="1"/>
      <c r="BB709" s="1"/>
      <c r="BC709" s="1"/>
    </row>
    <row r="710" spans="1:55" ht="22.9" customHeight="1" x14ac:dyDescent="0.25">
      <c r="A710" s="3">
        <v>705</v>
      </c>
      <c r="B710" s="9" t="s">
        <v>16</v>
      </c>
      <c r="C710" s="9" t="s">
        <v>997</v>
      </c>
      <c r="D710" s="9" t="s">
        <v>1880</v>
      </c>
      <c r="E710" s="9" t="str">
        <f t="shared" si="148"/>
        <v>Nguyễn Ngọc Diệp</v>
      </c>
      <c r="F710" s="9" t="b">
        <f t="shared" si="149"/>
        <v>0</v>
      </c>
      <c r="G710" s="9" t="s">
        <v>1387</v>
      </c>
      <c r="H710" s="9" t="str">
        <f>RIGHT(G710,4)</f>
        <v>2014</v>
      </c>
      <c r="I710" s="9" t="s">
        <v>44</v>
      </c>
      <c r="J710" s="9" t="str">
        <f t="shared" si="150"/>
        <v>4CI7</v>
      </c>
      <c r="K710" s="9">
        <v>127</v>
      </c>
      <c r="L710" s="9">
        <v>26</v>
      </c>
      <c r="M710" s="9" t="s">
        <v>45</v>
      </c>
      <c r="N710" s="9"/>
      <c r="O710" s="9"/>
      <c r="P710" s="9"/>
      <c r="Q710" s="9" t="s">
        <v>914</v>
      </c>
      <c r="R710" s="9"/>
      <c r="S710" s="9" t="s">
        <v>3242</v>
      </c>
      <c r="T710" s="9" t="s">
        <v>3243</v>
      </c>
      <c r="U710" s="9" t="s">
        <v>3244</v>
      </c>
      <c r="V710" s="30" t="s">
        <v>4155</v>
      </c>
      <c r="W710" s="48">
        <v>1</v>
      </c>
      <c r="X710" s="48">
        <f>INDEX(table1,MATCH($K71,'Tham chiếu'!$A$3:$A$13,1),MATCH(DS!$L71,'Tham chiếu'!$B$2:$M$2,1))</f>
        <v>50</v>
      </c>
      <c r="Y710" s="49">
        <v>1</v>
      </c>
      <c r="Z710" s="48">
        <f>INDEX(table1,MATCH($K710,'Tham chiếu'!$A$3:$A$13,1),MATCH(DS!$L710,'Tham chiếu'!$B$2:$M$2,1))</f>
        <v>55</v>
      </c>
      <c r="AA710" s="50"/>
      <c r="AB710" s="50"/>
      <c r="AC710" s="53"/>
      <c r="AD710" s="73"/>
      <c r="AE710" s="54"/>
      <c r="AF710" s="74"/>
      <c r="AG710" s="48"/>
      <c r="AH710" s="48"/>
      <c r="AI710" s="49">
        <v>1</v>
      </c>
      <c r="AJ710" s="48">
        <f>INDEX(table5,MATCH($K710,'Tham chiếu'!$A$53:$A$61,1),MATCH(DS!$L710,'Tham chiếu'!$B$52:$T$52,1))</f>
        <v>3</v>
      </c>
      <c r="AK710" s="53">
        <v>1</v>
      </c>
      <c r="AL710" s="48">
        <f>INDEX(table5,MATCH($K710,'Tham chiếu'!$A$53:$A$61,1),MATCH(DS!$L710,'Tham chiếu'!$B$52:$T$52,1))</f>
        <v>3</v>
      </c>
      <c r="AM710" s="50">
        <v>1</v>
      </c>
      <c r="AN710" s="50" t="str">
        <f>INDEX(table2,MATCH($K710,'Tham chiếu'!$A$17:$A$25,1),MATCH(DS!$L710,'Tham chiếu'!$B$16:$S$16,1))</f>
        <v>2B</v>
      </c>
      <c r="AO710" s="54">
        <v>1</v>
      </c>
      <c r="AP710" s="48" t="str">
        <f>INDEX(table3,MATCH($K710,'Tham chiếu'!$A$29:$A$37,1),MATCH(DS!$L710,'Tham chiếu'!$B$28:$T$28,1))</f>
        <v>3A</v>
      </c>
      <c r="AQ710" s="48">
        <v>1</v>
      </c>
      <c r="AR710" s="77">
        <f>INDEX(table7,MATCH($K710,'Tham chiếu'!$A$78:$A$87,1),MATCH(DS!$L710,'Tham chiếu'!$B$77:$T$77,1))</f>
        <v>2</v>
      </c>
      <c r="AS710" s="49"/>
      <c r="AT710" s="48"/>
      <c r="AU710" s="57">
        <f t="shared" ref="AU710:AU773" si="151">(W710*$W$3+Y710*$Y$3+AA710*$AA$3+AC710*$AC$3+AE710*$AE$3+AG710*$AG$3+AI710*$AI$3+AK710*$AK$3+AM710*$AM$3+AO710*$AO$3+AQ710*$AQ$3+AS710*$AS$3)*1000</f>
        <v>1294000</v>
      </c>
      <c r="AV710" s="58">
        <v>1128000</v>
      </c>
      <c r="AW710" s="59" t="b">
        <f t="shared" si="144"/>
        <v>0</v>
      </c>
      <c r="AX710" s="1"/>
      <c r="AY710" s="1"/>
      <c r="AZ710" s="1"/>
      <c r="BA710" s="1"/>
      <c r="BB710" s="1"/>
      <c r="BC710" s="1"/>
    </row>
    <row r="711" spans="1:55" ht="27.6" customHeight="1" x14ac:dyDescent="0.25">
      <c r="A711" s="3">
        <v>706</v>
      </c>
      <c r="B711" s="9" t="s">
        <v>2364</v>
      </c>
      <c r="C711" s="9" t="s">
        <v>1047</v>
      </c>
      <c r="D711" s="9" t="s">
        <v>582</v>
      </c>
      <c r="E711" s="9" t="str">
        <f t="shared" si="148"/>
        <v>Đào Gia Hân</v>
      </c>
      <c r="F711" s="9" t="b">
        <f t="shared" si="149"/>
        <v>0</v>
      </c>
      <c r="G711" s="9" t="s">
        <v>3483</v>
      </c>
      <c r="H711" s="9"/>
      <c r="I711" s="9" t="s">
        <v>44</v>
      </c>
      <c r="J711" s="9" t="str">
        <f t="shared" si="150"/>
        <v>4CI7</v>
      </c>
      <c r="K711" s="9">
        <v>130</v>
      </c>
      <c r="L711" s="9">
        <v>22</v>
      </c>
      <c r="M711" s="9" t="s">
        <v>45</v>
      </c>
      <c r="N711" s="9"/>
      <c r="O711" s="9"/>
      <c r="P711" s="9"/>
      <c r="Q711" s="9" t="s">
        <v>914</v>
      </c>
      <c r="R711" s="9"/>
      <c r="S711" s="9" t="s">
        <v>3484</v>
      </c>
      <c r="T711" s="9" t="s">
        <v>3485</v>
      </c>
      <c r="U711" s="9" t="s">
        <v>3486</v>
      </c>
      <c r="V711" s="30" t="s">
        <v>4282</v>
      </c>
      <c r="W711" s="48"/>
      <c r="X711" s="48"/>
      <c r="Y711" s="49">
        <v>1</v>
      </c>
      <c r="Z711" s="48">
        <f>INDEX(table1,MATCH($K711,'Tham chiếu'!$A$3:$A$13,1),MATCH(DS!$L711,'Tham chiếu'!$B$2:$M$2,1))</f>
        <v>55</v>
      </c>
      <c r="AA711" s="50">
        <v>1</v>
      </c>
      <c r="AB711" s="50" t="str">
        <f>INDEX(table2,MATCH($K711,'Tham chiếu'!$A$17:$A$25,1),MATCH(DS!$L711,'Tham chiếu'!$B$16:$S$16,1))</f>
        <v>2B</v>
      </c>
      <c r="AC711" s="53">
        <v>1</v>
      </c>
      <c r="AD711" s="73">
        <f>INDEX(table4,MATCH($K711,'Tham chiếu'!$A$41:$A$49,1),MATCH(DS!$L711,'Tham chiếu'!$B$40:$T$40,1))</f>
        <v>4</v>
      </c>
      <c r="AE711" s="54"/>
      <c r="AF711" s="74"/>
      <c r="AG711" s="48"/>
      <c r="AH711" s="48">
        <f>INDEX(table5,MATCH($K711,'Tham chiếu'!$A$53:$A$61,1),MATCH(DS!$L711,'Tham chiếu'!$B$52:$T$52,1))</f>
        <v>4</v>
      </c>
      <c r="AI711" s="49"/>
      <c r="AJ711" s="48">
        <f>INDEX(table5,MATCH($K711,'Tham chiếu'!$A$53:$A$61,1),MATCH(DS!$L711,'Tham chiếu'!$B$52:$T$52,1))</f>
        <v>4</v>
      </c>
      <c r="AK711" s="50"/>
      <c r="AL711" s="48">
        <f>INDEX(table5,MATCH($K711,'Tham chiếu'!$A$53:$A$61,1),MATCH(DS!$L711,'Tham chiếu'!$B$52:$T$52,1))</f>
        <v>4</v>
      </c>
      <c r="AM711" s="53">
        <v>1</v>
      </c>
      <c r="AN711" s="50" t="str">
        <f>INDEX(table2,MATCH($K711,'Tham chiếu'!$A$17:$A$25,1),MATCH(DS!$L711,'Tham chiếu'!$B$16:$S$16,1))</f>
        <v>2B</v>
      </c>
      <c r="AO711" s="54"/>
      <c r="AP711" s="48">
        <f>INDEX(table3,MATCH($K711,'Tham chiếu'!$A$29:$A$37,1),MATCH(DS!$L711,'Tham chiếu'!$B$28:$T$28,1))</f>
        <v>3</v>
      </c>
      <c r="AQ711" s="48"/>
      <c r="AR711" s="77">
        <f>INDEX(table7,MATCH($K711,'Tham chiếu'!$A$78:$A$87,1),MATCH(DS!$L711,'Tham chiếu'!$B$77:$T$77,1))</f>
        <v>2</v>
      </c>
      <c r="AS711" s="49">
        <v>1</v>
      </c>
      <c r="AT711" s="48">
        <f>INDEX(table6,MATCH($K711,'Tham chiếu'!$A$65:$A$74,1),MATCH(DS!$L711,'Tham chiếu'!$B$64:$T$64,1))</f>
        <v>3</v>
      </c>
      <c r="AU711" s="57">
        <f t="shared" si="151"/>
        <v>1201000</v>
      </c>
      <c r="AV711" s="58">
        <v>2717000</v>
      </c>
      <c r="AW711" s="59" t="b">
        <f t="shared" si="144"/>
        <v>0</v>
      </c>
      <c r="AX711" s="1"/>
      <c r="AY711" s="1"/>
      <c r="AZ711" s="1"/>
      <c r="BA711" s="1"/>
      <c r="BB711" s="1"/>
      <c r="BC711" s="1"/>
    </row>
    <row r="712" spans="1:55" ht="27.6" customHeight="1" x14ac:dyDescent="0.25">
      <c r="A712" s="3">
        <v>707</v>
      </c>
      <c r="B712" s="9" t="s">
        <v>16</v>
      </c>
      <c r="C712" s="9" t="s">
        <v>911</v>
      </c>
      <c r="D712" s="9" t="s">
        <v>912</v>
      </c>
      <c r="E712" s="9" t="str">
        <f t="shared" si="148"/>
        <v>Nguyễn Trần Duy Hiển</v>
      </c>
      <c r="F712" s="9" t="b">
        <f t="shared" si="149"/>
        <v>0</v>
      </c>
      <c r="G712" s="9" t="s">
        <v>913</v>
      </c>
      <c r="H712" s="9" t="str">
        <f t="shared" ref="H712:H717" si="152">RIGHT(G712,4)</f>
        <v>2014</v>
      </c>
      <c r="I712" s="9" t="s">
        <v>18</v>
      </c>
      <c r="J712" s="9" t="str">
        <f t="shared" si="150"/>
        <v>4CI7</v>
      </c>
      <c r="K712" s="48">
        <v>145</v>
      </c>
      <c r="L712" s="48">
        <v>42</v>
      </c>
      <c r="M712" s="9" t="s">
        <v>45</v>
      </c>
      <c r="N712" s="9"/>
      <c r="O712" s="9"/>
      <c r="P712" s="9"/>
      <c r="Q712" s="9" t="s">
        <v>914</v>
      </c>
      <c r="R712" s="9"/>
      <c r="S712" s="9" t="s">
        <v>441</v>
      </c>
      <c r="T712" s="9" t="s">
        <v>915</v>
      </c>
      <c r="U712" s="9" t="s">
        <v>916</v>
      </c>
      <c r="V712" s="30" t="s">
        <v>4156</v>
      </c>
      <c r="W712" s="9"/>
      <c r="X712" s="48"/>
      <c r="Y712" s="9">
        <v>1</v>
      </c>
      <c r="Z712" s="48">
        <f>INDEX(table1,MATCH($K712,'Tham chiếu'!$A$3:$A$13,1),MATCH(DS!$L712,'Tham chiếu'!$B$2:$M$2,1))</f>
        <v>62</v>
      </c>
      <c r="AA712" s="9">
        <v>2</v>
      </c>
      <c r="AB712" s="50" t="str">
        <f>INDEX(table2,MATCH($K712,'Tham chiếu'!$A$17:$A$25,1),MATCH(DS!$L712,'Tham chiếu'!$B$16:$S$16,1))</f>
        <v>4C</v>
      </c>
      <c r="AC712" s="9"/>
      <c r="AD712" s="73">
        <f>INDEX(table4,MATCH($K712,'Tham chiếu'!$A$41:$A$49,1),MATCH(DS!$L712,'Tham chiếu'!$B$40:$T$40,1))</f>
        <v>0</v>
      </c>
      <c r="AE712" s="9"/>
      <c r="AF712" s="74"/>
      <c r="AG712" s="9"/>
      <c r="AH712" s="48">
        <f>INDEX(table5,MATCH($K712,'Tham chiếu'!$A$53:$A$61,1),MATCH(DS!$L712,'Tham chiếu'!$B$52:$T$52,1))</f>
        <v>5</v>
      </c>
      <c r="AI712" s="9"/>
      <c r="AJ712" s="48">
        <f>INDEX(table5,MATCH($K712,'Tham chiếu'!$A$53:$A$61,1),MATCH(DS!$L712,'Tham chiếu'!$B$52:$T$52,1))</f>
        <v>5</v>
      </c>
      <c r="AK712" s="9"/>
      <c r="AL712" s="48">
        <f>INDEX(table5,MATCH($K712,'Tham chiếu'!$A$53:$A$61,1),MATCH(DS!$L712,'Tham chiếu'!$B$52:$T$52,1))</f>
        <v>5</v>
      </c>
      <c r="AM712" s="9">
        <v>1</v>
      </c>
      <c r="AN712" s="50" t="str">
        <f>INDEX(table2,MATCH($K712,'Tham chiếu'!$A$17:$A$25,1),MATCH(DS!$L712,'Tham chiếu'!$B$16:$S$16,1))</f>
        <v>4C</v>
      </c>
      <c r="AO712" s="9"/>
      <c r="AP712" s="48" t="str">
        <f>INDEX(table3,MATCH($K712,'Tham chiếu'!$A$29:$A$37,1),MATCH(DS!$L712,'Tham chiếu'!$B$28:$T$28,1))</f>
        <v>4C</v>
      </c>
      <c r="AQ712" s="48"/>
      <c r="AR712" s="77">
        <f>INDEX(table7,MATCH($K712,'Tham chiếu'!$A$78:$A$87,1),MATCH(DS!$L712,'Tham chiếu'!$B$77:$T$77,1))</f>
        <v>5</v>
      </c>
      <c r="AS712" s="9">
        <v>1</v>
      </c>
      <c r="AT712" s="48">
        <f>INDEX(table6,MATCH($K712,'Tham chiếu'!$A$65:$A$74,1),MATCH(DS!$L712,'Tham chiếu'!$B$64:$T$64,1))</f>
        <v>6</v>
      </c>
      <c r="AU712" s="57">
        <f t="shared" si="151"/>
        <v>1296000</v>
      </c>
      <c r="AV712" s="58">
        <v>600000</v>
      </c>
      <c r="AW712" s="59" t="b">
        <f t="shared" si="144"/>
        <v>0</v>
      </c>
      <c r="AX712" s="1"/>
      <c r="AY712" s="1"/>
      <c r="AZ712" s="1"/>
      <c r="BA712" s="1"/>
      <c r="BB712" s="1"/>
      <c r="BC712" s="1"/>
    </row>
    <row r="713" spans="1:55" ht="27.6" customHeight="1" x14ac:dyDescent="0.25">
      <c r="A713" s="3">
        <v>708</v>
      </c>
      <c r="B713" s="9" t="s">
        <v>16</v>
      </c>
      <c r="C713" s="69" t="s">
        <v>795</v>
      </c>
      <c r="D713" s="69" t="s">
        <v>746</v>
      </c>
      <c r="E713" s="9" t="str">
        <f t="shared" si="148"/>
        <v>Phạm Minh Hương</v>
      </c>
      <c r="F713" s="9" t="b">
        <f t="shared" si="149"/>
        <v>0</v>
      </c>
      <c r="G713" s="9" t="s">
        <v>1221</v>
      </c>
      <c r="H713" s="9" t="str">
        <f t="shared" si="152"/>
        <v>2014</v>
      </c>
      <c r="I713" s="9" t="s">
        <v>44</v>
      </c>
      <c r="J713" s="9" t="str">
        <f t="shared" si="150"/>
        <v>4CI7</v>
      </c>
      <c r="K713" s="48">
        <v>140</v>
      </c>
      <c r="L713" s="48">
        <v>25.5</v>
      </c>
      <c r="M713" s="9" t="s">
        <v>45</v>
      </c>
      <c r="N713" s="9"/>
      <c r="O713" s="9"/>
      <c r="P713" s="9"/>
      <c r="Q713" s="9" t="s">
        <v>914</v>
      </c>
      <c r="R713" s="9"/>
      <c r="S713" s="9" t="s">
        <v>1222</v>
      </c>
      <c r="T713" s="9" t="s">
        <v>1223</v>
      </c>
      <c r="U713" s="9" t="s">
        <v>1224</v>
      </c>
      <c r="V713" s="30" t="s">
        <v>4262</v>
      </c>
      <c r="W713" s="9"/>
      <c r="X713" s="48"/>
      <c r="Y713" s="9">
        <v>1</v>
      </c>
      <c r="Z713" s="48">
        <f>INDEX(table1,MATCH($K713,'Tham chiếu'!$A$3:$A$13,1),MATCH(DS!$L713,'Tham chiếu'!$B$2:$M$2,1))</f>
        <v>60</v>
      </c>
      <c r="AA713" s="9"/>
      <c r="AB713" s="50"/>
      <c r="AC713" s="9">
        <v>2</v>
      </c>
      <c r="AD713" s="73">
        <f>INDEX(table4,MATCH($K713,'Tham chiếu'!$A$41:$A$49,1),MATCH(DS!$L713,'Tham chiếu'!$B$40:$T$40,1))</f>
        <v>4</v>
      </c>
      <c r="AE713" s="9"/>
      <c r="AF713" s="74"/>
      <c r="AG713" s="9">
        <v>2</v>
      </c>
      <c r="AH713" s="48">
        <f>INDEX(table5,MATCH($K713,'Tham chiếu'!$A$53:$A$61,1),MATCH(DS!$L713,'Tham chiếu'!$B$52:$T$52,1))</f>
        <v>4</v>
      </c>
      <c r="AI713" s="9">
        <v>2</v>
      </c>
      <c r="AJ713" s="48">
        <f>INDEX(table5,MATCH($K713,'Tham chiếu'!$A$53:$A$61,1),MATCH(DS!$L713,'Tham chiếu'!$B$52:$T$52,1))</f>
        <v>4</v>
      </c>
      <c r="AK713" s="9">
        <v>2</v>
      </c>
      <c r="AL713" s="48">
        <f>INDEX(table5,MATCH($K713,'Tham chiếu'!$A$53:$A$61,1),MATCH(DS!$L713,'Tham chiếu'!$B$52:$T$52,1))</f>
        <v>4</v>
      </c>
      <c r="AM713" s="9">
        <v>1</v>
      </c>
      <c r="AN713" s="50">
        <f>INDEX(table2,MATCH($K713,'Tham chiếu'!$A$17:$A$25,1),MATCH(DS!$L713,'Tham chiếu'!$B$16:$S$16,1))</f>
        <v>4</v>
      </c>
      <c r="AO713" s="9">
        <v>1</v>
      </c>
      <c r="AP713" s="48">
        <f>INDEX(table3,MATCH($K713,'Tham chiếu'!$A$29:$A$37,1),MATCH(DS!$L713,'Tham chiếu'!$B$28:$T$28,1))</f>
        <v>4</v>
      </c>
      <c r="AQ713" s="48"/>
      <c r="AR713" s="77"/>
      <c r="AS713" s="9">
        <v>1</v>
      </c>
      <c r="AT713" s="48">
        <f>INDEX(table6,MATCH($K713,'Tham chiếu'!$A$65:$A$74,1),MATCH(DS!$L713,'Tham chiếu'!$B$64:$T$64,1))</f>
        <v>4</v>
      </c>
      <c r="AU713" s="57">
        <f t="shared" si="151"/>
        <v>2264000</v>
      </c>
      <c r="AV713" s="58">
        <v>1134000</v>
      </c>
      <c r="AW713" s="59" t="b">
        <f t="shared" si="144"/>
        <v>0</v>
      </c>
      <c r="AX713" s="1"/>
      <c r="AY713" s="1"/>
      <c r="AZ713" s="1"/>
      <c r="BA713" s="1"/>
      <c r="BB713" s="1"/>
      <c r="BC713" s="1"/>
    </row>
    <row r="714" spans="1:55" ht="29.45" customHeight="1" x14ac:dyDescent="0.25">
      <c r="A714" s="3">
        <v>709</v>
      </c>
      <c r="B714" s="9" t="s">
        <v>16</v>
      </c>
      <c r="C714" s="9" t="s">
        <v>663</v>
      </c>
      <c r="D714" s="9" t="s">
        <v>77</v>
      </c>
      <c r="E714" s="9" t="str">
        <f t="shared" si="148"/>
        <v>Nguyễn Công Khang</v>
      </c>
      <c r="F714" s="9" t="b">
        <f t="shared" si="149"/>
        <v>0</v>
      </c>
      <c r="G714" s="9" t="s">
        <v>664</v>
      </c>
      <c r="H714" s="9" t="str">
        <f t="shared" si="152"/>
        <v>2014</v>
      </c>
      <c r="I714" s="9" t="s">
        <v>18</v>
      </c>
      <c r="J714" s="9" t="str">
        <f t="shared" si="150"/>
        <v>4CI7</v>
      </c>
      <c r="K714" s="48">
        <v>145</v>
      </c>
      <c r="L714" s="48">
        <v>40</v>
      </c>
      <c r="M714" s="9" t="s">
        <v>45</v>
      </c>
      <c r="N714" s="9"/>
      <c r="O714" s="9"/>
      <c r="P714" s="9"/>
      <c r="Q714" s="9" t="s">
        <v>914</v>
      </c>
      <c r="R714" s="9"/>
      <c r="S714" s="9" t="s">
        <v>665</v>
      </c>
      <c r="T714" s="9" t="s">
        <v>666</v>
      </c>
      <c r="U714" s="9" t="s">
        <v>667</v>
      </c>
      <c r="V714" s="30" t="s">
        <v>4263</v>
      </c>
      <c r="W714" s="9">
        <v>1</v>
      </c>
      <c r="X714" s="48">
        <f>INDEX(table1,MATCH($K714,'Tham chiếu'!$A$3:$A$13,1),MATCH(DS!$L714,'Tham chiếu'!$B$2:$M$2,1))</f>
        <v>62</v>
      </c>
      <c r="Y714" s="9">
        <v>1</v>
      </c>
      <c r="Z714" s="48">
        <f>INDEX(table1,MATCH($K714,'Tham chiếu'!$A$3:$A$13,1),MATCH(DS!$L714,'Tham chiếu'!$B$2:$M$2,1))</f>
        <v>62</v>
      </c>
      <c r="AA714" s="9">
        <v>1</v>
      </c>
      <c r="AB714" s="50" t="str">
        <f>INDEX(table2,MATCH($K714,'Tham chiếu'!$A$17:$A$25,1),MATCH(DS!$L714,'Tham chiếu'!$B$16:$S$16,1))</f>
        <v>4C</v>
      </c>
      <c r="AC714" s="9"/>
      <c r="AD714" s="73" t="str">
        <f>INDEX(table4,MATCH($K714,'Tham chiếu'!$A$41:$A$49,1),MATCH(DS!$L714,'Tham chiếu'!$B$40:$T$40,1))</f>
        <v>4C</v>
      </c>
      <c r="AE714" s="9">
        <v>1</v>
      </c>
      <c r="AF714" s="74" t="str">
        <f>INDEX(table3,MATCH($K714,'Tham chiếu'!$A$29:$A$37,1),MATCH(DS!$L714,'Tham chiếu'!$B$28:$T$28,1))</f>
        <v>4C</v>
      </c>
      <c r="AG714" s="9"/>
      <c r="AH714" s="48">
        <f>INDEX(table5,MATCH($K714,'Tham chiếu'!$A$53:$A$61,1),MATCH(DS!$L714,'Tham chiếu'!$B$52:$T$52,1))</f>
        <v>5</v>
      </c>
      <c r="AI714" s="9">
        <v>1</v>
      </c>
      <c r="AJ714" s="48">
        <f>INDEX(table5,MATCH($K714,'Tham chiếu'!$A$53:$A$61,1),MATCH(DS!$L714,'Tham chiếu'!$B$52:$T$52,1))</f>
        <v>5</v>
      </c>
      <c r="AK714" s="9"/>
      <c r="AL714" s="48">
        <f>INDEX(table5,MATCH($K714,'Tham chiếu'!$A$53:$A$61,1),MATCH(DS!$L714,'Tham chiếu'!$B$52:$T$52,1))</f>
        <v>5</v>
      </c>
      <c r="AM714" s="9"/>
      <c r="AN714" s="50" t="str">
        <f>INDEX(table2,MATCH($K714,'Tham chiếu'!$A$17:$A$25,1),MATCH(DS!$L714,'Tham chiếu'!$B$16:$S$16,1))</f>
        <v>4C</v>
      </c>
      <c r="AO714" s="9"/>
      <c r="AP714" s="48" t="str">
        <f>INDEX(table3,MATCH($K714,'Tham chiếu'!$A$29:$A$37,1),MATCH(DS!$L714,'Tham chiếu'!$B$28:$T$28,1))</f>
        <v>4C</v>
      </c>
      <c r="AQ714" s="48">
        <v>1</v>
      </c>
      <c r="AR714" s="77">
        <f>INDEX(table7,MATCH($K714,'Tham chiếu'!$A$78:$A$87,1),MATCH(DS!$L714,'Tham chiếu'!$B$77:$T$77,1))</f>
        <v>5</v>
      </c>
      <c r="AS714" s="9"/>
      <c r="AT714" s="48"/>
      <c r="AU714" s="57">
        <f t="shared" si="151"/>
        <v>1357000</v>
      </c>
      <c r="AV714" s="58">
        <v>2305000</v>
      </c>
      <c r="AW714" s="59" t="b">
        <f t="shared" si="144"/>
        <v>0</v>
      </c>
      <c r="AX714" s="1"/>
      <c r="AY714" s="1"/>
      <c r="AZ714" s="1"/>
      <c r="BA714" s="1"/>
      <c r="BB714" s="1"/>
      <c r="BC714" s="1"/>
    </row>
    <row r="715" spans="1:55" ht="35.450000000000003" customHeight="1" x14ac:dyDescent="0.25">
      <c r="A715" s="3">
        <v>710</v>
      </c>
      <c r="B715" s="9" t="s">
        <v>16</v>
      </c>
      <c r="C715" s="9" t="s">
        <v>1094</v>
      </c>
      <c r="D715" s="9" t="s">
        <v>343</v>
      </c>
      <c r="E715" s="9" t="str">
        <f t="shared" si="148"/>
        <v>Nguyễn Nam Khánh</v>
      </c>
      <c r="F715" s="9" t="b">
        <f t="shared" si="149"/>
        <v>0</v>
      </c>
      <c r="G715" s="9" t="s">
        <v>1095</v>
      </c>
      <c r="H715" s="9" t="str">
        <f t="shared" si="152"/>
        <v>2014</v>
      </c>
      <c r="I715" s="9" t="s">
        <v>18</v>
      </c>
      <c r="J715" s="9" t="str">
        <f t="shared" si="150"/>
        <v>4CI7</v>
      </c>
      <c r="K715" s="48">
        <v>137</v>
      </c>
      <c r="L715" s="48">
        <v>35</v>
      </c>
      <c r="M715" s="9" t="s">
        <v>45</v>
      </c>
      <c r="N715" s="9"/>
      <c r="O715" s="9"/>
      <c r="P715" s="9"/>
      <c r="Q715" s="9" t="s">
        <v>914</v>
      </c>
      <c r="R715" s="9"/>
      <c r="S715" s="9" t="s">
        <v>1096</v>
      </c>
      <c r="T715" s="9" t="s">
        <v>1097</v>
      </c>
      <c r="U715" s="9" t="s">
        <v>1098</v>
      </c>
      <c r="V715" s="30" t="s">
        <v>4157</v>
      </c>
      <c r="W715" s="9">
        <v>1</v>
      </c>
      <c r="X715" s="48">
        <f>INDEX(table1,MATCH($K715,'Tham chiếu'!$A$3:$A$13,1),MATCH(DS!$L715,'Tham chiếu'!$B$2:$M$2,1))</f>
        <v>60</v>
      </c>
      <c r="Y715" s="9">
        <v>1</v>
      </c>
      <c r="Z715" s="48">
        <f>INDEX(table1,MATCH($K715,'Tham chiếu'!$A$3:$A$13,1),MATCH(DS!$L715,'Tham chiếu'!$B$2:$M$2,1))</f>
        <v>60</v>
      </c>
      <c r="AA715" s="9">
        <v>2</v>
      </c>
      <c r="AB715" s="50" t="str">
        <f>INDEX(table2,MATCH($K715,'Tham chiếu'!$A$17:$A$25,1),MATCH(DS!$L715,'Tham chiếu'!$B$16:$S$16,1))</f>
        <v>4B</v>
      </c>
      <c r="AC715" s="9"/>
      <c r="AD715" s="73" t="str">
        <f>INDEX(table4,MATCH($K715,'Tham chiếu'!$A$41:$A$49,1),MATCH(DS!$L715,'Tham chiếu'!$B$40:$T$40,1))</f>
        <v>4B</v>
      </c>
      <c r="AE715" s="9">
        <v>3</v>
      </c>
      <c r="AF715" s="74" t="str">
        <f>INDEX(table3,MATCH($K715,'Tham chiếu'!$A$29:$A$37,1),MATCH(DS!$L715,'Tham chiếu'!$B$28:$T$28,1))</f>
        <v>4A</v>
      </c>
      <c r="AG715" s="9">
        <v>2</v>
      </c>
      <c r="AH715" s="48">
        <f>INDEX(table5,MATCH($K715,'Tham chiếu'!$A$53:$A$61,1),MATCH(DS!$L715,'Tham chiếu'!$B$52:$T$52,1))</f>
        <v>5</v>
      </c>
      <c r="AI715" s="9">
        <v>2</v>
      </c>
      <c r="AJ715" s="48">
        <f>INDEX(table5,MATCH($K715,'Tham chiếu'!$A$53:$A$61,1),MATCH(DS!$L715,'Tham chiếu'!$B$52:$T$52,1))</f>
        <v>5</v>
      </c>
      <c r="AK715" s="9">
        <v>1</v>
      </c>
      <c r="AL715" s="48">
        <f>INDEX(table5,MATCH($K715,'Tham chiếu'!$A$53:$A$61,1),MATCH(DS!$L715,'Tham chiếu'!$B$52:$T$52,1))</f>
        <v>5</v>
      </c>
      <c r="AM715" s="9">
        <v>1</v>
      </c>
      <c r="AN715" s="50" t="str">
        <f>INDEX(table2,MATCH($K715,'Tham chiếu'!$A$17:$A$25,1),MATCH(DS!$L715,'Tham chiếu'!$B$16:$S$16,1))</f>
        <v>4B</v>
      </c>
      <c r="AO715" s="9">
        <v>1</v>
      </c>
      <c r="AP715" s="48" t="str">
        <f>INDEX(table3,MATCH($K715,'Tham chiếu'!$A$29:$A$37,1),MATCH(DS!$L715,'Tham chiếu'!$B$28:$T$28,1))</f>
        <v>4A</v>
      </c>
      <c r="AQ715" s="48"/>
      <c r="AR715" s="77">
        <f>INDEX(table7,MATCH($K715,'Tham chiếu'!$A$78:$A$87,1),MATCH(DS!$L715,'Tham chiếu'!$B$77:$T$77,1))</f>
        <v>3</v>
      </c>
      <c r="AS715" s="9"/>
      <c r="AT715" s="48"/>
      <c r="AU715" s="57">
        <f t="shared" si="151"/>
        <v>2789000</v>
      </c>
      <c r="AV715" s="58">
        <v>998000</v>
      </c>
      <c r="AW715" s="59" t="b">
        <f t="shared" si="144"/>
        <v>0</v>
      </c>
      <c r="AX715" s="1"/>
      <c r="AY715" s="1"/>
      <c r="AZ715" s="1"/>
      <c r="BA715" s="1"/>
      <c r="BB715" s="1"/>
      <c r="BC715" s="1"/>
    </row>
    <row r="716" spans="1:55" ht="27.6" customHeight="1" x14ac:dyDescent="0.25">
      <c r="A716" s="3">
        <v>711</v>
      </c>
      <c r="B716" s="9" t="s">
        <v>16</v>
      </c>
      <c r="C716" s="9" t="s">
        <v>259</v>
      </c>
      <c r="D716" s="9" t="s">
        <v>325</v>
      </c>
      <c r="E716" s="9" t="str">
        <f t="shared" si="148"/>
        <v>Nguyễn Hoàng Lâm</v>
      </c>
      <c r="F716" s="9" t="b">
        <f t="shared" si="149"/>
        <v>0</v>
      </c>
      <c r="G716" s="9" t="s">
        <v>1387</v>
      </c>
      <c r="H716" s="9" t="str">
        <f t="shared" si="152"/>
        <v>2014</v>
      </c>
      <c r="I716" s="9" t="s">
        <v>18</v>
      </c>
      <c r="J716" s="9" t="str">
        <f t="shared" si="150"/>
        <v>4CI7</v>
      </c>
      <c r="K716" s="9">
        <v>128</v>
      </c>
      <c r="L716" s="9">
        <v>27</v>
      </c>
      <c r="M716" s="9" t="s">
        <v>45</v>
      </c>
      <c r="N716" s="9"/>
      <c r="O716" s="9"/>
      <c r="P716" s="9"/>
      <c r="Q716" s="9" t="s">
        <v>914</v>
      </c>
      <c r="R716" s="9"/>
      <c r="S716" s="9" t="s">
        <v>3242</v>
      </c>
      <c r="T716" s="9" t="s">
        <v>3243</v>
      </c>
      <c r="U716" s="9" t="s">
        <v>3244</v>
      </c>
      <c r="V716" s="30" t="s">
        <v>4158</v>
      </c>
      <c r="W716" s="48"/>
      <c r="X716" s="48"/>
      <c r="Y716" s="49">
        <v>1</v>
      </c>
      <c r="Z716" s="48">
        <f>INDEX(table1,MATCH($K716,'Tham chiếu'!$A$3:$A$13,1),MATCH(DS!$L716,'Tham chiếu'!$B$2:$M$2,1))</f>
        <v>55</v>
      </c>
      <c r="AA716" s="50"/>
      <c r="AB716" s="50"/>
      <c r="AC716" s="53"/>
      <c r="AD716" s="73"/>
      <c r="AE716" s="54">
        <v>1</v>
      </c>
      <c r="AF716" s="74" t="str">
        <f>INDEX(table3,MATCH($K716,'Tham chiếu'!$A$29:$A$37,1),MATCH(DS!$L716,'Tham chiếu'!$B$28:$T$28,1))</f>
        <v>3A</v>
      </c>
      <c r="AG716" s="48"/>
      <c r="AH716" s="48"/>
      <c r="AI716" s="49">
        <v>1</v>
      </c>
      <c r="AJ716" s="48">
        <f>INDEX(table5,MATCH($K716,'Tham chiếu'!$A$53:$A$61,1),MATCH(DS!$L716,'Tham chiếu'!$B$52:$T$52,1))</f>
        <v>3</v>
      </c>
      <c r="AK716" s="53">
        <v>1</v>
      </c>
      <c r="AL716" s="48">
        <f>INDEX(table5,MATCH($K716,'Tham chiếu'!$A$53:$A$61,1),MATCH(DS!$L716,'Tham chiếu'!$B$52:$T$52,1))</f>
        <v>3</v>
      </c>
      <c r="AM716" s="50">
        <v>1</v>
      </c>
      <c r="AN716" s="50" t="str">
        <f>INDEX(table2,MATCH($K716,'Tham chiếu'!$A$17:$A$25,1),MATCH(DS!$L716,'Tham chiếu'!$B$16:$S$16,1))</f>
        <v>2B</v>
      </c>
      <c r="AO716" s="54">
        <v>1</v>
      </c>
      <c r="AP716" s="48" t="str">
        <f>INDEX(table3,MATCH($K716,'Tham chiếu'!$A$29:$A$37,1),MATCH(DS!$L716,'Tham chiếu'!$B$28:$T$28,1))</f>
        <v>3A</v>
      </c>
      <c r="AQ716" s="48"/>
      <c r="AR716" s="77"/>
      <c r="AS716" s="49"/>
      <c r="AT716" s="48"/>
      <c r="AU716" s="57">
        <f t="shared" si="151"/>
        <v>1029000</v>
      </c>
      <c r="AV716" s="58">
        <v>2100000</v>
      </c>
      <c r="AW716" s="59" t="b">
        <f t="shared" si="144"/>
        <v>0</v>
      </c>
      <c r="AX716" s="1"/>
      <c r="AY716" s="1"/>
      <c r="AZ716" s="1"/>
      <c r="BA716" s="1"/>
      <c r="BB716" s="1"/>
      <c r="BC716" s="1"/>
    </row>
    <row r="717" spans="1:55" ht="27.6" customHeight="1" x14ac:dyDescent="0.25">
      <c r="A717" s="3">
        <v>712</v>
      </c>
      <c r="B717" s="9" t="s">
        <v>16</v>
      </c>
      <c r="C717" s="9" t="s">
        <v>1374</v>
      </c>
      <c r="D717" s="9" t="s">
        <v>34</v>
      </c>
      <c r="E717" s="9" t="str">
        <f t="shared" si="148"/>
        <v>Lê Nguyễn Nhật Minh</v>
      </c>
      <c r="F717" s="9" t="b">
        <f t="shared" si="149"/>
        <v>0</v>
      </c>
      <c r="G717" s="9" t="s">
        <v>1459</v>
      </c>
      <c r="H717" s="9" t="str">
        <f t="shared" si="152"/>
        <v>2014</v>
      </c>
      <c r="I717" s="9" t="s">
        <v>18</v>
      </c>
      <c r="J717" s="9" t="str">
        <f t="shared" si="150"/>
        <v>4CI7</v>
      </c>
      <c r="K717" s="48">
        <v>140</v>
      </c>
      <c r="L717" s="48">
        <v>35</v>
      </c>
      <c r="M717" s="9" t="s">
        <v>45</v>
      </c>
      <c r="N717" s="9"/>
      <c r="O717" s="9"/>
      <c r="P717" s="9"/>
      <c r="Q717" s="9" t="s">
        <v>914</v>
      </c>
      <c r="R717" s="9"/>
      <c r="S717" s="9" t="s">
        <v>1376</v>
      </c>
      <c r="T717" s="9" t="s">
        <v>1377</v>
      </c>
      <c r="U717" s="9" t="s">
        <v>1378</v>
      </c>
      <c r="V717" s="30" t="s">
        <v>4159</v>
      </c>
      <c r="W717" s="9">
        <v>1</v>
      </c>
      <c r="X717" s="48" t="str">
        <f>INDEX(table1,MATCH($K717,'Tham chiếu'!$A$3:$A$13,1),MATCH(DS!$L717,'Tham chiếu'!$B$2:$M$2,1))</f>
        <v>60A</v>
      </c>
      <c r="Y717" s="9">
        <v>1</v>
      </c>
      <c r="Z717" s="48" t="str">
        <f>INDEX(table1,MATCH($K717,'Tham chiếu'!$A$3:$A$13,1),MATCH(DS!$L717,'Tham chiếu'!$B$2:$M$2,1))</f>
        <v>60A</v>
      </c>
      <c r="AA717" s="9">
        <v>3</v>
      </c>
      <c r="AB717" s="50" t="str">
        <f>INDEX(table2,MATCH($K717,'Tham chiếu'!$A$17:$A$25,1),MATCH(DS!$L717,'Tham chiếu'!$B$16:$S$16,1))</f>
        <v>4A</v>
      </c>
      <c r="AC717" s="9"/>
      <c r="AD717" s="73">
        <f>INDEX(table4,MATCH($K717,'Tham chiếu'!$A$41:$A$49,1),MATCH(DS!$L717,'Tham chiếu'!$B$40:$T$40,1))</f>
        <v>5</v>
      </c>
      <c r="AE717" s="9">
        <v>2</v>
      </c>
      <c r="AF717" s="74" t="str">
        <f>INDEX(table3,MATCH($K717,'Tham chiếu'!$A$29:$A$37,1),MATCH(DS!$L717,'Tham chiếu'!$B$28:$T$28,1))</f>
        <v>4B</v>
      </c>
      <c r="AG717" s="9">
        <v>2</v>
      </c>
      <c r="AH717" s="48">
        <f>INDEX(table5,MATCH($K717,'Tham chiếu'!$A$53:$A$61,1),MATCH(DS!$L717,'Tham chiếu'!$B$52:$T$52,1))</f>
        <v>5</v>
      </c>
      <c r="AI717" s="9">
        <v>2</v>
      </c>
      <c r="AJ717" s="48">
        <f>INDEX(table5,MATCH($K717,'Tham chiếu'!$A$53:$A$61,1),MATCH(DS!$L717,'Tham chiếu'!$B$52:$T$52,1))</f>
        <v>5</v>
      </c>
      <c r="AK717" s="9">
        <v>1</v>
      </c>
      <c r="AL717" s="48">
        <f>INDEX(table5,MATCH($K717,'Tham chiếu'!$A$53:$A$61,1),MATCH(DS!$L717,'Tham chiếu'!$B$52:$T$52,1))</f>
        <v>5</v>
      </c>
      <c r="AM717" s="9">
        <v>1</v>
      </c>
      <c r="AN717" s="50" t="str">
        <f>INDEX(table2,MATCH($K717,'Tham chiếu'!$A$17:$A$25,1),MATCH(DS!$L717,'Tham chiếu'!$B$16:$S$16,1))</f>
        <v>4A</v>
      </c>
      <c r="AO717" s="9">
        <v>1</v>
      </c>
      <c r="AP717" s="48" t="str">
        <f>INDEX(table3,MATCH($K717,'Tham chiếu'!$A$29:$A$37,1),MATCH(DS!$L717,'Tham chiếu'!$B$28:$T$28,1))</f>
        <v>4B</v>
      </c>
      <c r="AQ717" s="48">
        <v>1</v>
      </c>
      <c r="AR717" s="77">
        <f>INDEX(table7,MATCH($K717,'Tham chiếu'!$A$78:$A$87,1),MATCH(DS!$L717,'Tham chiếu'!$B$77:$T$77,1))</f>
        <v>3</v>
      </c>
      <c r="AS717" s="9">
        <v>1</v>
      </c>
      <c r="AT717" s="48">
        <f>INDEX(table6,MATCH($K717,'Tham chiếu'!$A$65:$A$74,1),MATCH(DS!$L717,'Tham chiếu'!$B$64:$T$64,1))</f>
        <v>4</v>
      </c>
      <c r="AU717" s="57">
        <f t="shared" si="151"/>
        <v>3502000</v>
      </c>
      <c r="AV717" s="58">
        <v>370000</v>
      </c>
      <c r="AW717" s="59" t="b">
        <f t="shared" si="144"/>
        <v>0</v>
      </c>
      <c r="AX717" s="1"/>
      <c r="AY717" s="1"/>
      <c r="AZ717" s="1"/>
      <c r="BA717" s="1"/>
      <c r="BB717" s="1"/>
      <c r="BC717" s="1"/>
    </row>
    <row r="718" spans="1:55" ht="27.6" customHeight="1" x14ac:dyDescent="0.25">
      <c r="A718" s="3">
        <v>713</v>
      </c>
      <c r="B718" s="9" t="s">
        <v>4644</v>
      </c>
      <c r="C718" s="9" t="s">
        <v>4864</v>
      </c>
      <c r="D718" s="9" t="s">
        <v>34</v>
      </c>
      <c r="E718" s="9" t="s">
        <v>4865</v>
      </c>
      <c r="F718" s="9"/>
      <c r="G718" s="9" t="s">
        <v>664</v>
      </c>
      <c r="H718" s="9" t="s">
        <v>4671</v>
      </c>
      <c r="I718" s="9" t="s">
        <v>44</v>
      </c>
      <c r="J718" s="9" t="s">
        <v>914</v>
      </c>
      <c r="K718" s="9">
        <v>133</v>
      </c>
      <c r="L718" s="9">
        <v>38</v>
      </c>
      <c r="M718" s="9" t="s">
        <v>45</v>
      </c>
      <c r="N718" s="9"/>
      <c r="O718" s="9"/>
      <c r="P718" s="9"/>
      <c r="Q718" s="9" t="s">
        <v>914</v>
      </c>
      <c r="R718" s="9"/>
      <c r="S718" s="9" t="s">
        <v>4866</v>
      </c>
      <c r="T718" s="9" t="s">
        <v>4867</v>
      </c>
      <c r="U718" s="9" t="s">
        <v>4868</v>
      </c>
      <c r="V718" s="61" t="s">
        <v>4869</v>
      </c>
      <c r="W718" s="9">
        <v>1</v>
      </c>
      <c r="X718" s="48">
        <f>INDEX(table1,MATCH($K718,'Tham chiếu'!$A$3:$A$13,1),MATCH(DS!$L718,'Tham chiếu'!$B$2:$M$2,1))</f>
        <v>60</v>
      </c>
      <c r="Y718" s="9">
        <v>1</v>
      </c>
      <c r="Z718" s="48">
        <f>INDEX(table1,MATCH($K718,'Tham chiếu'!$A$3:$A$13,1),MATCH(DS!$L718,'Tham chiếu'!$B$2:$M$2,1))</f>
        <v>60</v>
      </c>
      <c r="AA718" s="9">
        <v>1</v>
      </c>
      <c r="AB718" s="50" t="str">
        <f>INDEX(table2,MATCH($K718,'Tham chiếu'!$A$17:$A$25,1),MATCH(DS!$L718,'Tham chiếu'!$B$16:$S$16,1))</f>
        <v>4C</v>
      </c>
      <c r="AC718" s="9">
        <v>2</v>
      </c>
      <c r="AD718" s="73" t="str">
        <f>INDEX(table4,MATCH($K718,'Tham chiếu'!$A$41:$A$49,1),MATCH(DS!$L718,'Tham chiếu'!$B$40:$T$40,1))</f>
        <v>4B</v>
      </c>
      <c r="AE718" s="9"/>
      <c r="AF718" s="74" t="str">
        <f>INDEX(table3,MATCH($K718,'Tham chiếu'!$A$29:$A$37,1),MATCH(DS!$L718,'Tham chiếu'!$B$28:$T$28,1))</f>
        <v>4B</v>
      </c>
      <c r="AG718" s="9">
        <v>1</v>
      </c>
      <c r="AH718" s="48">
        <f>INDEX(table5,MATCH($K718,'Tham chiếu'!$A$53:$A$61,1),MATCH(DS!$L718,'Tham chiếu'!$B$52:$T$52,1))</f>
        <v>5</v>
      </c>
      <c r="AI718" s="9">
        <v>2</v>
      </c>
      <c r="AJ718" s="48">
        <f>INDEX(table5,MATCH($K718,'Tham chiếu'!$A$53:$A$61,1),MATCH(DS!$L718,'Tham chiếu'!$B$52:$T$52,1))</f>
        <v>5</v>
      </c>
      <c r="AK718" s="9">
        <v>1</v>
      </c>
      <c r="AL718" s="48">
        <f>INDEX(table5,MATCH($K718,'Tham chiếu'!$A$53:$A$61,1),MATCH(DS!$L718,'Tham chiếu'!$B$52:$T$52,1))</f>
        <v>5</v>
      </c>
      <c r="AM718" s="9">
        <v>1</v>
      </c>
      <c r="AN718" s="50" t="str">
        <f>INDEX(table2,MATCH($K718,'Tham chiếu'!$A$17:$A$25,1),MATCH(DS!$L718,'Tham chiếu'!$B$16:$S$16,1))</f>
        <v>4C</v>
      </c>
      <c r="AO718" s="9">
        <v>1</v>
      </c>
      <c r="AP718" s="48" t="str">
        <f>INDEX(table3,MATCH($K718,'Tham chiếu'!$A$29:$A$37,1),MATCH(DS!$L718,'Tham chiếu'!$B$28:$T$28,1))</f>
        <v>4B</v>
      </c>
      <c r="AQ718" s="9">
        <v>1</v>
      </c>
      <c r="AR718" s="77">
        <f>INDEX(table7,MATCH($K718,'Tham chiếu'!$A$78:$A$87,1),MATCH(DS!$L718,'Tham chiếu'!$B$77:$T$77,1))</f>
        <v>4</v>
      </c>
      <c r="AS718" s="9">
        <v>1</v>
      </c>
      <c r="AT718" s="48">
        <f>INDEX(table6,MATCH($K718,'Tham chiếu'!$A$65:$A$74,1),MATCH(DS!$L718,'Tham chiếu'!$B$64:$T$64,1))</f>
        <v>5</v>
      </c>
      <c r="AU718" s="57">
        <f t="shared" si="151"/>
        <v>2687000</v>
      </c>
      <c r="AV718" s="58">
        <v>756000</v>
      </c>
      <c r="AW718" s="59" t="b">
        <f t="shared" si="144"/>
        <v>0</v>
      </c>
      <c r="AX718" s="1"/>
      <c r="AY718" s="1"/>
      <c r="AZ718" s="1"/>
      <c r="BA718" s="1"/>
      <c r="BB718" s="1"/>
      <c r="BC718" s="1"/>
    </row>
    <row r="719" spans="1:55" ht="27.6" customHeight="1" x14ac:dyDescent="0.25">
      <c r="A719" s="3">
        <v>714</v>
      </c>
      <c r="B719" s="9" t="s">
        <v>16</v>
      </c>
      <c r="C719" s="9" t="s">
        <v>2272</v>
      </c>
      <c r="D719" s="9" t="s">
        <v>34</v>
      </c>
      <c r="E719" s="9" t="str">
        <f t="shared" ref="E719:E729" si="153">C719&amp;" "&amp;D719</f>
        <v>Nguyễn Trần Quang Minh</v>
      </c>
      <c r="F719" s="9" t="b">
        <f t="shared" ref="F719:F729" si="154">E719=E720</f>
        <v>0</v>
      </c>
      <c r="G719" s="9" t="s">
        <v>1445</v>
      </c>
      <c r="H719" s="9" t="str">
        <f t="shared" ref="H719:H729" si="155">RIGHT(G719,4)</f>
        <v>2014</v>
      </c>
      <c r="I719" s="9" t="s">
        <v>18</v>
      </c>
      <c r="J719" s="9" t="str">
        <f t="shared" ref="J719:J729" si="156">N719&amp;O719&amp;P719&amp;Q719&amp;R719</f>
        <v>4CI7</v>
      </c>
      <c r="K719" s="48">
        <v>140.5</v>
      </c>
      <c r="L719" s="48">
        <v>45</v>
      </c>
      <c r="M719" s="9" t="s">
        <v>45</v>
      </c>
      <c r="N719" s="9"/>
      <c r="O719" s="9"/>
      <c r="P719" s="9"/>
      <c r="Q719" s="9" t="s">
        <v>914</v>
      </c>
      <c r="R719" s="9"/>
      <c r="S719" s="9" t="s">
        <v>1446</v>
      </c>
      <c r="T719" s="9" t="s">
        <v>1447</v>
      </c>
      <c r="U719" s="9" t="s">
        <v>1448</v>
      </c>
      <c r="V719" s="30" t="s">
        <v>3743</v>
      </c>
      <c r="W719" s="9">
        <v>1</v>
      </c>
      <c r="X719" s="48">
        <f>INDEX(table1,MATCH($K719,'Tham chiếu'!$A$3:$A$13,1),MATCH(DS!$L719,'Tham chiếu'!$B$2:$M$2,1))</f>
        <v>62</v>
      </c>
      <c r="Y719" s="9"/>
      <c r="Z719" s="48"/>
      <c r="AA719" s="9">
        <v>1</v>
      </c>
      <c r="AB719" s="50" t="str">
        <f>INDEX(table2,MATCH($K719,'Tham chiếu'!$A$17:$A$25,1),MATCH(DS!$L719,'Tham chiếu'!$B$16:$S$16,1))</f>
        <v>5C</v>
      </c>
      <c r="AC719" s="9"/>
      <c r="AD719" s="73" t="str">
        <f>INDEX(table4,MATCH($K719,'Tham chiếu'!$A$41:$A$49,1),MATCH(DS!$L719,'Tham chiếu'!$B$40:$T$40,1))</f>
        <v>5C</v>
      </c>
      <c r="AE719" s="9">
        <v>2</v>
      </c>
      <c r="AF719" s="74" t="str">
        <f>INDEX(table3,MATCH($K719,'Tham chiếu'!$A$29:$A$37,1),MATCH(DS!$L719,'Tham chiếu'!$B$28:$T$28,1))</f>
        <v>5C</v>
      </c>
      <c r="AG719" s="9">
        <v>1</v>
      </c>
      <c r="AH719" s="48">
        <f>INDEX(table5,MATCH($K719,'Tham chiếu'!$A$53:$A$61,1),MATCH(DS!$L719,'Tham chiếu'!$B$52:$T$52,1))</f>
        <v>6</v>
      </c>
      <c r="AI719" s="9">
        <v>2</v>
      </c>
      <c r="AJ719" s="48">
        <f>INDEX(table5,MATCH($K719,'Tham chiếu'!$A$53:$A$61,1),MATCH(DS!$L719,'Tham chiếu'!$B$52:$T$52,1))</f>
        <v>6</v>
      </c>
      <c r="AK719" s="9">
        <v>1</v>
      </c>
      <c r="AL719" s="48">
        <f>INDEX(table5,MATCH($K719,'Tham chiếu'!$A$53:$A$61,1),MATCH(DS!$L719,'Tham chiếu'!$B$52:$T$52,1))</f>
        <v>6</v>
      </c>
      <c r="AM719" s="9">
        <v>1</v>
      </c>
      <c r="AN719" s="50" t="str">
        <f>INDEX(table2,MATCH($K719,'Tham chiếu'!$A$17:$A$25,1),MATCH(DS!$L719,'Tham chiếu'!$B$16:$S$16,1))</f>
        <v>5C</v>
      </c>
      <c r="AO719" s="9">
        <v>1</v>
      </c>
      <c r="AP719" s="48" t="str">
        <f>INDEX(table3,MATCH($K719,'Tham chiếu'!$A$29:$A$37,1),MATCH(DS!$L719,'Tham chiếu'!$B$28:$T$28,1))</f>
        <v>5C</v>
      </c>
      <c r="AQ719" s="48">
        <v>1</v>
      </c>
      <c r="AR719" s="77">
        <f>INDEX(table7,MATCH($K719,'Tham chiếu'!$A$78:$A$87,1),MATCH(DS!$L719,'Tham chiếu'!$B$77:$T$77,1))</f>
        <v>5</v>
      </c>
      <c r="AS719" s="9"/>
      <c r="AT719" s="48"/>
      <c r="AU719" s="57">
        <f t="shared" si="151"/>
        <v>2181000</v>
      </c>
      <c r="AV719" s="58">
        <v>1078000</v>
      </c>
      <c r="AW719" s="59" t="b">
        <f t="shared" si="144"/>
        <v>0</v>
      </c>
      <c r="AX719" s="1"/>
      <c r="AY719" s="1"/>
      <c r="AZ719" s="1"/>
      <c r="BA719" s="1"/>
      <c r="BB719" s="1"/>
      <c r="BC719" s="1"/>
    </row>
    <row r="720" spans="1:55" ht="27.6" customHeight="1" x14ac:dyDescent="0.25">
      <c r="A720" s="3">
        <v>715</v>
      </c>
      <c r="B720" s="9" t="s">
        <v>16</v>
      </c>
      <c r="C720" s="9" t="s">
        <v>1753</v>
      </c>
      <c r="D720" s="9" t="s">
        <v>97</v>
      </c>
      <c r="E720" s="9" t="str">
        <f t="shared" si="153"/>
        <v>Phạm Khánh Ngọc</v>
      </c>
      <c r="F720" s="9" t="b">
        <f t="shared" si="154"/>
        <v>0</v>
      </c>
      <c r="G720" s="9" t="s">
        <v>1924</v>
      </c>
      <c r="H720" s="9" t="str">
        <f t="shared" si="155"/>
        <v>2014</v>
      </c>
      <c r="I720" s="9" t="s">
        <v>44</v>
      </c>
      <c r="J720" s="9" t="str">
        <f t="shared" si="156"/>
        <v>4CI7</v>
      </c>
      <c r="K720" s="48">
        <v>132</v>
      </c>
      <c r="L720" s="48">
        <v>24</v>
      </c>
      <c r="M720" s="9" t="s">
        <v>45</v>
      </c>
      <c r="N720" s="9"/>
      <c r="O720" s="9"/>
      <c r="P720" s="9"/>
      <c r="Q720" s="9" t="s">
        <v>914</v>
      </c>
      <c r="R720" s="9"/>
      <c r="S720" s="9" t="s">
        <v>1925</v>
      </c>
      <c r="T720" s="9" t="s">
        <v>1926</v>
      </c>
      <c r="U720" s="9" t="s">
        <v>1927</v>
      </c>
      <c r="V720" s="30" t="s">
        <v>4160</v>
      </c>
      <c r="W720" s="9">
        <v>1</v>
      </c>
      <c r="X720" s="48">
        <f>INDEX(table1,MATCH($K72,'Tham chiếu'!$A$3:$A$13,1),MATCH(DS!$L72,'Tham chiếu'!$B$2:$M$2,1))</f>
        <v>55</v>
      </c>
      <c r="Y720" s="9">
        <v>2</v>
      </c>
      <c r="Z720" s="48">
        <f>INDEX(table1,MATCH($K720,'Tham chiếu'!$A$3:$A$13,1),MATCH(DS!$L720,'Tham chiếu'!$B$2:$M$2,1))</f>
        <v>55</v>
      </c>
      <c r="AA720" s="9">
        <v>1</v>
      </c>
      <c r="AB720" s="50" t="str">
        <f>INDEX(table2,MATCH($K720,'Tham chiếu'!$A$17:$A$25,1),MATCH(DS!$L720,'Tham chiếu'!$B$16:$S$16,1))</f>
        <v>2B</v>
      </c>
      <c r="AC720" s="9">
        <v>2</v>
      </c>
      <c r="AD720" s="73">
        <f>INDEX(table4,MATCH($K720,'Tham chiếu'!$A$41:$A$49,1),MATCH(DS!$L720,'Tham chiếu'!$B$40:$T$40,1))</f>
        <v>4</v>
      </c>
      <c r="AE720" s="9">
        <v>1</v>
      </c>
      <c r="AF720" s="74">
        <f>INDEX(table3,MATCH($K720,'Tham chiếu'!$A$29:$A$37,1),MATCH(DS!$L720,'Tham chiếu'!$B$28:$T$28,1))</f>
        <v>3</v>
      </c>
      <c r="AG720" s="9"/>
      <c r="AH720" s="48">
        <f>INDEX(table5,MATCH($K720,'Tham chiếu'!$A$53:$A$61,1),MATCH(DS!$L720,'Tham chiếu'!$B$52:$T$52,1))</f>
        <v>4</v>
      </c>
      <c r="AI720" s="9">
        <v>2</v>
      </c>
      <c r="AJ720" s="48">
        <f>INDEX(table5,MATCH($K720,'Tham chiếu'!$A$53:$A$61,1),MATCH(DS!$L720,'Tham chiếu'!$B$52:$T$52,1))</f>
        <v>4</v>
      </c>
      <c r="AK720" s="9">
        <v>1</v>
      </c>
      <c r="AL720" s="48">
        <f>INDEX(table5,MATCH($K720,'Tham chiếu'!$A$53:$A$61,1),MATCH(DS!$L720,'Tham chiếu'!$B$52:$T$52,1))</f>
        <v>4</v>
      </c>
      <c r="AM720" s="9"/>
      <c r="AN720" s="50" t="str">
        <f>INDEX(table2,MATCH($K720,'Tham chiếu'!$A$17:$A$25,1),MATCH(DS!$L720,'Tham chiếu'!$B$16:$S$16,1))</f>
        <v>2B</v>
      </c>
      <c r="AO720" s="9"/>
      <c r="AP720" s="48">
        <f>INDEX(table3,MATCH($K720,'Tham chiếu'!$A$29:$A$37,1),MATCH(DS!$L720,'Tham chiếu'!$B$28:$T$28,1))</f>
        <v>3</v>
      </c>
      <c r="AQ720" s="48"/>
      <c r="AR720" s="77">
        <f>INDEX(table7,MATCH($K720,'Tham chiếu'!$A$78:$A$87,1),MATCH(DS!$L720,'Tham chiếu'!$B$77:$T$77,1))</f>
        <v>2</v>
      </c>
      <c r="AS720" s="9"/>
      <c r="AT720" s="48"/>
      <c r="AU720" s="57">
        <f t="shared" si="151"/>
        <v>1967000</v>
      </c>
      <c r="AV720" s="58">
        <v>1329000</v>
      </c>
      <c r="AW720" s="59" t="b">
        <f t="shared" si="144"/>
        <v>0</v>
      </c>
      <c r="AX720" s="1"/>
      <c r="AY720" s="1"/>
      <c r="AZ720" s="1"/>
      <c r="BA720" s="1"/>
      <c r="BB720" s="1"/>
      <c r="BC720" s="1"/>
    </row>
    <row r="721" spans="1:55" ht="27.6" customHeight="1" x14ac:dyDescent="0.25">
      <c r="A721" s="3">
        <v>716</v>
      </c>
      <c r="B721" s="9" t="s">
        <v>16</v>
      </c>
      <c r="C721" s="9" t="s">
        <v>1483</v>
      </c>
      <c r="D721" s="9" t="s">
        <v>1484</v>
      </c>
      <c r="E721" s="9" t="str">
        <f t="shared" si="153"/>
        <v>Trần Nam Trung</v>
      </c>
      <c r="F721" s="9" t="b">
        <f t="shared" si="154"/>
        <v>0</v>
      </c>
      <c r="G721" s="9" t="s">
        <v>1485</v>
      </c>
      <c r="H721" s="9" t="str">
        <f t="shared" si="155"/>
        <v>2014</v>
      </c>
      <c r="I721" s="9" t="s">
        <v>18</v>
      </c>
      <c r="J721" s="9" t="str">
        <f t="shared" si="156"/>
        <v>4CI7</v>
      </c>
      <c r="K721" s="48">
        <v>137</v>
      </c>
      <c r="L721" s="48">
        <v>42</v>
      </c>
      <c r="M721" s="9" t="s">
        <v>45</v>
      </c>
      <c r="N721" s="9"/>
      <c r="O721" s="9"/>
      <c r="P721" s="9"/>
      <c r="Q721" s="9" t="s">
        <v>914</v>
      </c>
      <c r="R721" s="9"/>
      <c r="S721" s="9" t="s">
        <v>1486</v>
      </c>
      <c r="T721" s="9" t="s">
        <v>1487</v>
      </c>
      <c r="U721" s="9" t="s">
        <v>1488</v>
      </c>
      <c r="V721" s="30" t="s">
        <v>4161</v>
      </c>
      <c r="W721" s="9">
        <v>1</v>
      </c>
      <c r="X721" s="48">
        <f>INDEX(table1,MATCH($K721,'Tham chiếu'!$A$3:$A$13,1),MATCH(DS!$L721,'Tham chiếu'!$B$2:$M$2,1))</f>
        <v>62</v>
      </c>
      <c r="Y721" s="9">
        <v>1</v>
      </c>
      <c r="Z721" s="48">
        <f>INDEX(table1,MATCH($K721,'Tham chiếu'!$A$3:$A$13,1),MATCH(DS!$L721,'Tham chiếu'!$B$2:$M$2,1))</f>
        <v>62</v>
      </c>
      <c r="AA721" s="9"/>
      <c r="AB721" s="50"/>
      <c r="AC721" s="9"/>
      <c r="AD721" s="73"/>
      <c r="AE721" s="9"/>
      <c r="AF721" s="74"/>
      <c r="AG721" s="9">
        <v>2</v>
      </c>
      <c r="AH721" s="48">
        <f>INDEX(table5,MATCH($K721,'Tham chiếu'!$A$53:$A$61,1),MATCH(DS!$L721,'Tham chiếu'!$B$52:$T$52,1))</f>
        <v>5</v>
      </c>
      <c r="AI721" s="9">
        <v>2</v>
      </c>
      <c r="AJ721" s="48">
        <f>INDEX(table5,MATCH($K721,'Tham chiếu'!$A$53:$A$61,1),MATCH(DS!$L721,'Tham chiếu'!$B$52:$T$52,1))</f>
        <v>5</v>
      </c>
      <c r="AK721" s="9">
        <v>2</v>
      </c>
      <c r="AL721" s="48">
        <f>INDEX(table5,MATCH($K721,'Tham chiếu'!$A$53:$A$61,1),MATCH(DS!$L721,'Tham chiếu'!$B$52:$T$52,1))</f>
        <v>5</v>
      </c>
      <c r="AM721" s="9">
        <v>1</v>
      </c>
      <c r="AN721" s="50" t="str">
        <f>INDEX(table2,MATCH($K721,'Tham chiếu'!$A$17:$A$25,1),MATCH(DS!$L721,'Tham chiếu'!$B$16:$S$16,1))</f>
        <v>4C</v>
      </c>
      <c r="AO721" s="9">
        <v>1</v>
      </c>
      <c r="AP721" s="48" t="str">
        <f>INDEX(table3,MATCH($K721,'Tham chiếu'!$A$29:$A$37,1),MATCH(DS!$L721,'Tham chiếu'!$B$28:$T$28,1))</f>
        <v>4C</v>
      </c>
      <c r="AQ721" s="48">
        <v>1</v>
      </c>
      <c r="AR721" s="77">
        <f>INDEX(table7,MATCH($K721,'Tham chiếu'!$A$78:$A$87,1),MATCH(DS!$L721,'Tham chiếu'!$B$77:$T$77,1))</f>
        <v>5</v>
      </c>
      <c r="AS721" s="9">
        <v>1</v>
      </c>
      <c r="AT721" s="48">
        <f>INDEX(table6,MATCH($K721,'Tham chiếu'!$A$65:$A$74,1),MATCH(DS!$L721,'Tham chiếu'!$B$64:$T$64,1))</f>
        <v>5</v>
      </c>
      <c r="AU721" s="57">
        <f t="shared" si="151"/>
        <v>2378000</v>
      </c>
      <c r="AV721" s="58">
        <v>370000</v>
      </c>
      <c r="AW721" s="59" t="b">
        <f t="shared" si="144"/>
        <v>0</v>
      </c>
      <c r="AX721" s="1"/>
      <c r="AY721" s="1"/>
      <c r="AZ721" s="1"/>
      <c r="BA721" s="1"/>
      <c r="BB721" s="1"/>
      <c r="BC721" s="1"/>
    </row>
    <row r="722" spans="1:55" ht="27.6" customHeight="1" x14ac:dyDescent="0.25">
      <c r="A722" s="3">
        <v>717</v>
      </c>
      <c r="B722" s="56" t="s">
        <v>16</v>
      </c>
      <c r="C722" s="9" t="s">
        <v>1359</v>
      </c>
      <c r="D722" s="9" t="s">
        <v>166</v>
      </c>
      <c r="E722" s="9" t="str">
        <f t="shared" si="153"/>
        <v>Hoàng Việt Anh</v>
      </c>
      <c r="F722" s="9" t="b">
        <f t="shared" si="154"/>
        <v>0</v>
      </c>
      <c r="G722" s="9" t="s">
        <v>1360</v>
      </c>
      <c r="H722" s="9" t="str">
        <f t="shared" si="155"/>
        <v>2014</v>
      </c>
      <c r="I722" s="9" t="s">
        <v>18</v>
      </c>
      <c r="J722" s="9" t="str">
        <f t="shared" si="156"/>
        <v>4CI8</v>
      </c>
      <c r="K722" s="48">
        <v>135</v>
      </c>
      <c r="L722" s="48">
        <v>34</v>
      </c>
      <c r="M722" s="9" t="s">
        <v>45</v>
      </c>
      <c r="N722" s="9"/>
      <c r="O722" s="9"/>
      <c r="P722" s="9"/>
      <c r="Q722" s="9" t="s">
        <v>460</v>
      </c>
      <c r="R722" s="9"/>
      <c r="S722" s="9" t="s">
        <v>1361</v>
      </c>
      <c r="T722" s="9" t="s">
        <v>1362</v>
      </c>
      <c r="U722" s="9" t="s">
        <v>1363</v>
      </c>
      <c r="V722" s="30" t="s">
        <v>4162</v>
      </c>
      <c r="W722" s="9">
        <v>1</v>
      </c>
      <c r="X722" s="48">
        <f>INDEX(table1,MATCH($K722,'Tham chiếu'!$A$3:$A$13,1),MATCH(DS!$L722,'Tham chiếu'!$B$2:$M$2,1))</f>
        <v>58</v>
      </c>
      <c r="Y722" s="9">
        <v>2</v>
      </c>
      <c r="Z722" s="48">
        <f>INDEX(table1,MATCH($K722,'Tham chiếu'!$A$3:$A$13,1),MATCH(DS!$L722,'Tham chiếu'!$B$2:$M$2,1))</f>
        <v>58</v>
      </c>
      <c r="AA722" s="9"/>
      <c r="AB722" s="50"/>
      <c r="AC722" s="9"/>
      <c r="AD722" s="73"/>
      <c r="AE722" s="9"/>
      <c r="AF722" s="74"/>
      <c r="AG722" s="9">
        <v>2</v>
      </c>
      <c r="AH722" s="48">
        <f>INDEX(table5,MATCH($K722,'Tham chiếu'!$A$53:$A$61,1),MATCH(DS!$L722,'Tham chiếu'!$B$52:$T$52,1))</f>
        <v>4</v>
      </c>
      <c r="AI722" s="9">
        <v>2</v>
      </c>
      <c r="AJ722" s="48">
        <f>INDEX(table5,MATCH($K722,'Tham chiếu'!$A$53:$A$61,1),MATCH(DS!$L722,'Tham chiếu'!$B$52:$T$52,1))</f>
        <v>4</v>
      </c>
      <c r="AK722" s="9">
        <v>2</v>
      </c>
      <c r="AL722" s="48">
        <f>INDEX(table5,MATCH($K722,'Tham chiếu'!$A$53:$A$61,1),MATCH(DS!$L722,'Tham chiếu'!$B$52:$T$52,1))</f>
        <v>4</v>
      </c>
      <c r="AM722" s="9">
        <v>1</v>
      </c>
      <c r="AN722" s="50" t="str">
        <f>INDEX(table2,MATCH($K722,'Tham chiếu'!$A$17:$A$25,1),MATCH(DS!$L722,'Tham chiếu'!$B$16:$S$16,1))</f>
        <v>3C</v>
      </c>
      <c r="AO722" s="9">
        <v>1</v>
      </c>
      <c r="AP722" s="48" t="str">
        <f>INDEX(table3,MATCH($K722,'Tham chiếu'!$A$29:$A$37,1),MATCH(DS!$L722,'Tham chiếu'!$B$28:$T$28,1))</f>
        <v>4A</v>
      </c>
      <c r="AQ722" s="48">
        <v>1</v>
      </c>
      <c r="AR722" s="77">
        <f>INDEX(table7,MATCH($K722,'Tham chiếu'!$A$78:$A$87,1),MATCH(DS!$L722,'Tham chiếu'!$B$77:$T$77,1))</f>
        <v>3</v>
      </c>
      <c r="AS722" s="9">
        <v>1</v>
      </c>
      <c r="AT722" s="48">
        <f>INDEX(table6,MATCH($K722,'Tham chiếu'!$A$65:$A$74,1),MATCH(DS!$L722,'Tham chiếu'!$B$64:$T$64,1))</f>
        <v>4</v>
      </c>
      <c r="AU722" s="57">
        <f t="shared" si="151"/>
        <v>2578000</v>
      </c>
      <c r="AV722" s="58">
        <v>1526000</v>
      </c>
      <c r="AW722" s="59" t="b">
        <f t="shared" si="144"/>
        <v>0</v>
      </c>
      <c r="AX722" s="1"/>
      <c r="AY722" s="1"/>
      <c r="AZ722" s="1"/>
      <c r="BA722" s="1"/>
      <c r="BB722" s="1"/>
      <c r="BC722" s="1"/>
    </row>
    <row r="723" spans="1:55" ht="27.6" customHeight="1" x14ac:dyDescent="0.25">
      <c r="A723" s="3">
        <v>718</v>
      </c>
      <c r="B723" s="56" t="s">
        <v>16</v>
      </c>
      <c r="C723" s="9" t="s">
        <v>3245</v>
      </c>
      <c r="D723" s="9" t="s">
        <v>166</v>
      </c>
      <c r="E723" s="9" t="str">
        <f t="shared" si="153"/>
        <v>Nguyễn Trâm Anh</v>
      </c>
      <c r="F723" s="9" t="b">
        <f t="shared" si="154"/>
        <v>0</v>
      </c>
      <c r="G723" s="9" t="s">
        <v>3238</v>
      </c>
      <c r="H723" s="9" t="str">
        <f t="shared" si="155"/>
        <v>2014</v>
      </c>
      <c r="I723" s="9" t="s">
        <v>44</v>
      </c>
      <c r="J723" s="9" t="str">
        <f t="shared" si="156"/>
        <v>4CI8</v>
      </c>
      <c r="K723" s="9">
        <v>133</v>
      </c>
      <c r="L723" s="9">
        <v>31</v>
      </c>
      <c r="M723" s="9" t="s">
        <v>45</v>
      </c>
      <c r="N723" s="9"/>
      <c r="O723" s="9"/>
      <c r="P723" s="9"/>
      <c r="Q723" s="9" t="s">
        <v>460</v>
      </c>
      <c r="R723" s="9"/>
      <c r="S723" s="9" t="s">
        <v>3246</v>
      </c>
      <c r="T723" s="9" t="s">
        <v>3247</v>
      </c>
      <c r="U723" s="9" t="s">
        <v>3248</v>
      </c>
      <c r="V723" s="30" t="s">
        <v>4163</v>
      </c>
      <c r="W723" s="48"/>
      <c r="X723" s="48"/>
      <c r="Y723" s="49"/>
      <c r="Z723" s="48"/>
      <c r="AA723" s="50"/>
      <c r="AB723" s="50"/>
      <c r="AC723" s="53">
        <v>1</v>
      </c>
      <c r="AD723" s="73" t="str">
        <f>INDEX(table4,MATCH($K723,'Tham chiếu'!$A$41:$A$49,1),MATCH(DS!$L723,'Tham chiếu'!$B$40:$T$40,1))</f>
        <v>3B</v>
      </c>
      <c r="AE723" s="54"/>
      <c r="AF723" s="74"/>
      <c r="AG723" s="48"/>
      <c r="AH723" s="48"/>
      <c r="AI723" s="49"/>
      <c r="AJ723" s="48"/>
      <c r="AK723" s="53">
        <v>1</v>
      </c>
      <c r="AL723" s="48">
        <f>INDEX(table5,MATCH($K723,'Tham chiếu'!$A$53:$A$61,1),MATCH(DS!$L723,'Tham chiếu'!$B$52:$T$52,1))</f>
        <v>4</v>
      </c>
      <c r="AM723" s="50"/>
      <c r="AN723" s="50"/>
      <c r="AO723" s="54"/>
      <c r="AP723" s="48"/>
      <c r="AQ723" s="48"/>
      <c r="AR723" s="77"/>
      <c r="AS723" s="49"/>
      <c r="AT723" s="48"/>
      <c r="AU723" s="57">
        <f t="shared" si="151"/>
        <v>323000</v>
      </c>
      <c r="AV723" s="58">
        <v>2352000</v>
      </c>
      <c r="AW723" s="59" t="b">
        <f t="shared" si="144"/>
        <v>0</v>
      </c>
      <c r="AX723" s="1"/>
      <c r="AY723" s="1"/>
      <c r="AZ723" s="1"/>
      <c r="BA723" s="1"/>
      <c r="BB723" s="1"/>
      <c r="BC723" s="1"/>
    </row>
    <row r="724" spans="1:55" ht="27.6" customHeight="1" x14ac:dyDescent="0.25">
      <c r="A724" s="3">
        <v>719</v>
      </c>
      <c r="B724" s="9" t="s">
        <v>16</v>
      </c>
      <c r="C724" s="9" t="s">
        <v>2133</v>
      </c>
      <c r="D724" s="9" t="s">
        <v>593</v>
      </c>
      <c r="E724" s="9" t="str">
        <f t="shared" si="153"/>
        <v>Vũ Đức Bình</v>
      </c>
      <c r="F724" s="9" t="b">
        <f t="shared" si="154"/>
        <v>0</v>
      </c>
      <c r="G724" s="9" t="s">
        <v>2134</v>
      </c>
      <c r="H724" s="9" t="str">
        <f t="shared" si="155"/>
        <v>2014</v>
      </c>
      <c r="I724" s="9" t="s">
        <v>18</v>
      </c>
      <c r="J724" s="9" t="str">
        <f t="shared" si="156"/>
        <v>4CI8</v>
      </c>
      <c r="K724" s="48">
        <v>130</v>
      </c>
      <c r="L724" s="48">
        <v>28</v>
      </c>
      <c r="M724" s="9" t="s">
        <v>45</v>
      </c>
      <c r="N724" s="9"/>
      <c r="O724" s="9"/>
      <c r="P724" s="9"/>
      <c r="Q724" s="9" t="s">
        <v>460</v>
      </c>
      <c r="R724" s="9"/>
      <c r="S724" s="9" t="s">
        <v>2135</v>
      </c>
      <c r="T724" s="9" t="s">
        <v>2136</v>
      </c>
      <c r="U724" s="9" t="s">
        <v>2137</v>
      </c>
      <c r="V724" s="30" t="s">
        <v>4164</v>
      </c>
      <c r="W724" s="9">
        <v>2</v>
      </c>
      <c r="X724" s="48">
        <f>INDEX(table1,MATCH($K724,'Tham chiếu'!$A$3:$A$13,1),MATCH(DS!$L724,'Tham chiếu'!$B$2:$M$2,1))</f>
        <v>55</v>
      </c>
      <c r="Y724" s="9">
        <v>2</v>
      </c>
      <c r="Z724" s="48">
        <f>INDEX(table1,MATCH($K724,'Tham chiếu'!$A$3:$A$13,1),MATCH(DS!$L724,'Tham chiếu'!$B$2:$M$2,1))</f>
        <v>55</v>
      </c>
      <c r="AA724" s="9">
        <v>3</v>
      </c>
      <c r="AB724" s="50" t="str">
        <f>INDEX(table2,MATCH($K724,'Tham chiếu'!$A$17:$A$25,1),MATCH(DS!$L724,'Tham chiếu'!$B$16:$S$16,1))</f>
        <v>3A</v>
      </c>
      <c r="AC724" s="9"/>
      <c r="AD724" s="73" t="str">
        <f>INDEX(table4,MATCH($K724,'Tham chiếu'!$A$41:$A$49,1),MATCH(DS!$L724,'Tham chiếu'!$B$40:$T$40,1))</f>
        <v>3A</v>
      </c>
      <c r="AE724" s="9"/>
      <c r="AF724" s="74"/>
      <c r="AG724" s="9">
        <v>2</v>
      </c>
      <c r="AH724" s="48">
        <f>INDEX(table5,MATCH($K724,'Tham chiếu'!$A$53:$A$61,1),MATCH(DS!$L724,'Tham chiếu'!$B$52:$T$52,1))</f>
        <v>3</v>
      </c>
      <c r="AI724" s="9">
        <v>3</v>
      </c>
      <c r="AJ724" s="48">
        <f>INDEX(table5,MATCH($K724,'Tham chiếu'!$A$53:$A$61,1),MATCH(DS!$L724,'Tham chiếu'!$B$52:$T$52,1))</f>
        <v>3</v>
      </c>
      <c r="AK724" s="9">
        <v>2</v>
      </c>
      <c r="AL724" s="48">
        <f>INDEX(table5,MATCH($K724,'Tham chiếu'!$A$53:$A$61,1),MATCH(DS!$L724,'Tham chiếu'!$B$52:$T$52,1))</f>
        <v>3</v>
      </c>
      <c r="AM724" s="9">
        <v>2</v>
      </c>
      <c r="AN724" s="50" t="str">
        <f>INDEX(table2,MATCH($K724,'Tham chiếu'!$A$17:$A$25,1),MATCH(DS!$L724,'Tham chiếu'!$B$16:$S$16,1))</f>
        <v>3A</v>
      </c>
      <c r="AO724" s="9">
        <v>1</v>
      </c>
      <c r="AP724" s="48" t="str">
        <f>INDEX(table3,MATCH($K724,'Tham chiếu'!$A$29:$A$37,1),MATCH(DS!$L724,'Tham chiếu'!$B$28:$T$28,1))</f>
        <v>3A</v>
      </c>
      <c r="AQ724" s="48">
        <v>1</v>
      </c>
      <c r="AR724" s="77">
        <f>INDEX(table7,MATCH($K724,'Tham chiếu'!$A$78:$A$87,1),MATCH(DS!$L724,'Tham chiếu'!$B$77:$T$77,1))</f>
        <v>3</v>
      </c>
      <c r="AS724" s="9"/>
      <c r="AT724" s="48"/>
      <c r="AU724" s="57">
        <f t="shared" si="151"/>
        <v>3596000</v>
      </c>
      <c r="AV724" s="58">
        <v>1736000</v>
      </c>
      <c r="AW724" s="59" t="b">
        <f t="shared" si="144"/>
        <v>0</v>
      </c>
      <c r="AX724" s="1"/>
      <c r="AY724" s="1"/>
      <c r="AZ724" s="1"/>
      <c r="BA724" s="1"/>
      <c r="BB724" s="1"/>
      <c r="BC724" s="1"/>
    </row>
    <row r="725" spans="1:55" ht="27.6" customHeight="1" x14ac:dyDescent="0.25">
      <c r="A725" s="3">
        <v>720</v>
      </c>
      <c r="B725" s="9" t="s">
        <v>16</v>
      </c>
      <c r="C725" s="9" t="s">
        <v>3249</v>
      </c>
      <c r="D725" s="9" t="s">
        <v>539</v>
      </c>
      <c r="E725" s="9" t="str">
        <f t="shared" si="153"/>
        <v>Phạm Đặng Trường Giang</v>
      </c>
      <c r="F725" s="9" t="b">
        <f t="shared" si="154"/>
        <v>0</v>
      </c>
      <c r="G725" s="9" t="s">
        <v>3250</v>
      </c>
      <c r="H725" s="9" t="str">
        <f t="shared" si="155"/>
        <v>2014</v>
      </c>
      <c r="I725" s="9" t="s">
        <v>18</v>
      </c>
      <c r="J725" s="9" t="str">
        <f t="shared" si="156"/>
        <v>4CI8</v>
      </c>
      <c r="K725" s="9">
        <v>140</v>
      </c>
      <c r="L725" s="9">
        <v>38</v>
      </c>
      <c r="M725" s="9" t="s">
        <v>45</v>
      </c>
      <c r="N725" s="9"/>
      <c r="O725" s="9"/>
      <c r="P725" s="9"/>
      <c r="Q725" s="9" t="s">
        <v>460</v>
      </c>
      <c r="R725" s="9"/>
      <c r="S725" s="9" t="s">
        <v>3251</v>
      </c>
      <c r="T725" s="9" t="s">
        <v>3252</v>
      </c>
      <c r="U725" s="9" t="s">
        <v>3253</v>
      </c>
      <c r="V725" s="30" t="s">
        <v>3731</v>
      </c>
      <c r="W725" s="48">
        <v>1</v>
      </c>
      <c r="X725" s="48" t="str">
        <f>INDEX(table1,MATCH($K725,'Tham chiếu'!$A$3:$A$13,1),MATCH(DS!$L725,'Tham chiếu'!$B$2:$M$2,1))</f>
        <v>60A</v>
      </c>
      <c r="Y725" s="49">
        <v>1</v>
      </c>
      <c r="Z725" s="48" t="str">
        <f>INDEX(table1,MATCH($K725,'Tham chiếu'!$A$3:$A$13,1),MATCH(DS!$L725,'Tham chiếu'!$B$2:$M$2,1))</f>
        <v>60A</v>
      </c>
      <c r="AA725" s="50">
        <v>1</v>
      </c>
      <c r="AB725" s="50" t="str">
        <f>INDEX(table2,MATCH($K725,'Tham chiếu'!$A$17:$A$25,1),MATCH(DS!$L725,'Tham chiếu'!$B$16:$S$16,1))</f>
        <v>4C</v>
      </c>
      <c r="AC725" s="53"/>
      <c r="AD725" s="73" t="str">
        <f>INDEX(table4,MATCH($K725,'Tham chiếu'!$A$41:$A$49,1),MATCH(DS!$L725,'Tham chiếu'!$B$40:$T$40,1))</f>
        <v>4B</v>
      </c>
      <c r="AE725" s="54">
        <v>1</v>
      </c>
      <c r="AF725" s="74" t="str">
        <f>INDEX(table3,MATCH($K725,'Tham chiếu'!$A$29:$A$37,1),MATCH(DS!$L725,'Tham chiếu'!$B$28:$T$28,1))</f>
        <v>4B</v>
      </c>
      <c r="AG725" s="48">
        <v>1</v>
      </c>
      <c r="AH725" s="48">
        <f>INDEX(table5,MATCH($K725,'Tham chiếu'!$A$53:$A$61,1),MATCH(DS!$L725,'Tham chiếu'!$B$52:$T$52,1))</f>
        <v>5</v>
      </c>
      <c r="AI725" s="49">
        <v>1</v>
      </c>
      <c r="AJ725" s="48">
        <f>INDEX(table5,MATCH($K725,'Tham chiếu'!$A$53:$A$61,1),MATCH(DS!$L725,'Tham chiếu'!$B$52:$T$52,1))</f>
        <v>5</v>
      </c>
      <c r="AK725" s="53">
        <v>1</v>
      </c>
      <c r="AL725" s="48">
        <f>INDEX(table5,MATCH($K725,'Tham chiếu'!$A$53:$A$61,1),MATCH(DS!$L725,'Tham chiếu'!$B$52:$T$52,1))</f>
        <v>5</v>
      </c>
      <c r="AM725" s="50">
        <v>1</v>
      </c>
      <c r="AN725" s="50" t="str">
        <f>INDEX(table2,MATCH($K725,'Tham chiếu'!$A$17:$A$25,1),MATCH(DS!$L725,'Tham chiếu'!$B$16:$S$16,1))</f>
        <v>4C</v>
      </c>
      <c r="AO725" s="54">
        <v>1</v>
      </c>
      <c r="AP725" s="48" t="str">
        <f>INDEX(table3,MATCH($K725,'Tham chiếu'!$A$29:$A$37,1),MATCH(DS!$L725,'Tham chiếu'!$B$28:$T$28,1))</f>
        <v>4B</v>
      </c>
      <c r="AQ725" s="48">
        <v>1</v>
      </c>
      <c r="AR725" s="77">
        <f>INDEX(table7,MATCH($K725,'Tham chiếu'!$A$78:$A$87,1),MATCH(DS!$L725,'Tham chiếu'!$B$77:$T$77,1))</f>
        <v>4</v>
      </c>
      <c r="AS725" s="49">
        <v>1</v>
      </c>
      <c r="AT725" s="48">
        <f>INDEX(table6,MATCH($K725,'Tham chiếu'!$A$65:$A$74,1),MATCH(DS!$L725,'Tham chiếu'!$B$64:$T$64,1))</f>
        <v>5</v>
      </c>
      <c r="AU725" s="57">
        <f t="shared" si="151"/>
        <v>2352000</v>
      </c>
      <c r="AV725" s="58">
        <v>1612000</v>
      </c>
      <c r="AW725" s="59" t="b">
        <f t="shared" si="144"/>
        <v>0</v>
      </c>
      <c r="AX725" s="1"/>
      <c r="AY725" s="1"/>
      <c r="AZ725" s="1"/>
      <c r="BA725" s="1"/>
      <c r="BB725" s="1"/>
      <c r="BC725" s="1"/>
    </row>
    <row r="726" spans="1:55" ht="27.6" customHeight="1" x14ac:dyDescent="0.25">
      <c r="A726" s="3">
        <v>721</v>
      </c>
      <c r="B726" s="9" t="s">
        <v>16</v>
      </c>
      <c r="C726" s="9" t="s">
        <v>1876</v>
      </c>
      <c r="D726" s="9" t="s">
        <v>319</v>
      </c>
      <c r="E726" s="9" t="str">
        <f t="shared" si="153"/>
        <v>Lê Gia Huy</v>
      </c>
      <c r="F726" s="9" t="b">
        <f t="shared" si="154"/>
        <v>0</v>
      </c>
      <c r="G726" s="9" t="s">
        <v>1877</v>
      </c>
      <c r="H726" s="9" t="str">
        <f t="shared" si="155"/>
        <v>2014</v>
      </c>
      <c r="I726" s="9" t="s">
        <v>18</v>
      </c>
      <c r="J726" s="9" t="str">
        <f t="shared" si="156"/>
        <v>4CI8</v>
      </c>
      <c r="K726" s="48">
        <v>140</v>
      </c>
      <c r="L726" s="48">
        <v>49</v>
      </c>
      <c r="M726" s="9" t="s">
        <v>45</v>
      </c>
      <c r="N726" s="9"/>
      <c r="O726" s="9"/>
      <c r="P726" s="9"/>
      <c r="Q726" s="9" t="s">
        <v>460</v>
      </c>
      <c r="R726" s="9"/>
      <c r="S726" s="9" t="s">
        <v>315</v>
      </c>
      <c r="T726" s="9" t="s">
        <v>1878</v>
      </c>
      <c r="U726" s="9" t="s">
        <v>1879</v>
      </c>
      <c r="V726" s="30" t="s">
        <v>4165</v>
      </c>
      <c r="W726" s="9">
        <v>1</v>
      </c>
      <c r="X726" s="78"/>
      <c r="Y726" s="9">
        <v>2</v>
      </c>
      <c r="Z726" s="78"/>
      <c r="AA726" s="9"/>
      <c r="AB726" s="9"/>
      <c r="AC726" s="9"/>
      <c r="AD726" s="73"/>
      <c r="AE726" s="9">
        <v>2</v>
      </c>
      <c r="AF726" s="74" t="str">
        <f>INDEX(table3,MATCH($K726,'Tham chiếu'!$A$29:$A$37,1),MATCH(DS!$L726,'Tham chiếu'!$B$28:$T$28,1))</f>
        <v>6B</v>
      </c>
      <c r="AG726" s="9"/>
      <c r="AH726" s="48"/>
      <c r="AI726" s="9">
        <v>1</v>
      </c>
      <c r="AJ726" s="48">
        <f>INDEX(table5,MATCH($K726,'Tham chiếu'!$A$53:$A$61,1),MATCH(DS!$L726,'Tham chiếu'!$B$52:$T$52,1))</f>
        <v>6</v>
      </c>
      <c r="AK726" s="9"/>
      <c r="AL726" s="48"/>
      <c r="AM726" s="9"/>
      <c r="AN726" s="50"/>
      <c r="AO726" s="9">
        <v>1</v>
      </c>
      <c r="AP726" s="48" t="str">
        <f>INDEX(table3,MATCH($K726,'Tham chiếu'!$A$29:$A$37,1),MATCH(DS!$L726,'Tham chiếu'!$B$28:$T$28,1))</f>
        <v>6B</v>
      </c>
      <c r="AQ726" s="48"/>
      <c r="AR726" s="77"/>
      <c r="AS726" s="9"/>
      <c r="AT726" s="48"/>
      <c r="AU726" s="57">
        <f t="shared" si="151"/>
        <v>1334000</v>
      </c>
      <c r="AV726" s="58">
        <v>400000</v>
      </c>
      <c r="AW726" s="59" t="b">
        <f t="shared" si="144"/>
        <v>0</v>
      </c>
      <c r="AX726" s="1"/>
      <c r="AY726" s="1"/>
      <c r="AZ726" s="1"/>
      <c r="BA726" s="1"/>
      <c r="BB726" s="1"/>
      <c r="BC726" s="1"/>
    </row>
    <row r="727" spans="1:55" ht="27.6" customHeight="1" x14ac:dyDescent="0.25">
      <c r="A727" s="3">
        <v>722</v>
      </c>
      <c r="B727" s="9" t="s">
        <v>16</v>
      </c>
      <c r="C727" s="9" t="s">
        <v>458</v>
      </c>
      <c r="D727" s="9" t="s">
        <v>77</v>
      </c>
      <c r="E727" s="9" t="str">
        <f t="shared" si="153"/>
        <v>Cao Nguyên Khang</v>
      </c>
      <c r="F727" s="9" t="b">
        <f t="shared" si="154"/>
        <v>0</v>
      </c>
      <c r="G727" s="9" t="s">
        <v>459</v>
      </c>
      <c r="H727" s="9" t="str">
        <f t="shared" si="155"/>
        <v>2014</v>
      </c>
      <c r="I727" s="9" t="s">
        <v>18</v>
      </c>
      <c r="J727" s="9" t="str">
        <f t="shared" si="156"/>
        <v>4CI8</v>
      </c>
      <c r="K727" s="48">
        <v>134</v>
      </c>
      <c r="L727" s="48">
        <v>35</v>
      </c>
      <c r="M727" s="9" t="s">
        <v>45</v>
      </c>
      <c r="N727" s="9"/>
      <c r="O727" s="9"/>
      <c r="P727" s="9"/>
      <c r="Q727" s="9" t="s">
        <v>460</v>
      </c>
      <c r="R727" s="9"/>
      <c r="S727" s="9" t="s">
        <v>461</v>
      </c>
      <c r="T727" s="9" t="s">
        <v>462</v>
      </c>
      <c r="U727" s="9" t="s">
        <v>463</v>
      </c>
      <c r="V727" s="30" t="s">
        <v>4166</v>
      </c>
      <c r="W727" s="9">
        <v>1</v>
      </c>
      <c r="X727" s="48">
        <f>INDEX(table1,MATCH($K727,'Tham chiếu'!$A$3:$A$13,1),MATCH(DS!$L727,'Tham chiếu'!$B$2:$M$2,1))</f>
        <v>60</v>
      </c>
      <c r="Y727" s="9">
        <v>1</v>
      </c>
      <c r="Z727" s="48">
        <f>INDEX(table1,MATCH($K727,'Tham chiếu'!$A$3:$A$13,1),MATCH(DS!$L727,'Tham chiếu'!$B$2:$M$2,1))</f>
        <v>60</v>
      </c>
      <c r="AA727" s="9"/>
      <c r="AB727" s="50"/>
      <c r="AC727" s="9"/>
      <c r="AD727" s="73"/>
      <c r="AE727" s="9"/>
      <c r="AF727" s="74"/>
      <c r="AG727" s="9">
        <v>1</v>
      </c>
      <c r="AH727" s="48">
        <f>INDEX(table5,MATCH($K727,'Tham chiếu'!$A$53:$A$61,1),MATCH(DS!$L727,'Tham chiếu'!$B$52:$T$52,1))</f>
        <v>5</v>
      </c>
      <c r="AI727" s="9">
        <v>2</v>
      </c>
      <c r="AJ727" s="48">
        <f>INDEX(table5,MATCH($K727,'Tham chiếu'!$A$53:$A$61,1),MATCH(DS!$L727,'Tham chiếu'!$B$52:$T$52,1))</f>
        <v>5</v>
      </c>
      <c r="AK727" s="9">
        <v>2</v>
      </c>
      <c r="AL727" s="48">
        <f>INDEX(table5,MATCH($K727,'Tham chiếu'!$A$53:$A$61,1),MATCH(DS!$L727,'Tham chiếu'!$B$52:$T$52,1))</f>
        <v>5</v>
      </c>
      <c r="AM727" s="9"/>
      <c r="AN727" s="50"/>
      <c r="AO727" s="9"/>
      <c r="AP727" s="48"/>
      <c r="AQ727" s="48">
        <v>1</v>
      </c>
      <c r="AR727" s="77">
        <f>INDEX(table7,MATCH($K727,'Tham chiếu'!$A$78:$A$87,1),MATCH(DS!$L727,'Tham chiếu'!$B$77:$T$77,1))</f>
        <v>3</v>
      </c>
      <c r="AS727" s="9">
        <v>1</v>
      </c>
      <c r="AT727" s="48">
        <f>INDEX(table6,MATCH($K727,'Tham chiếu'!$A$65:$A$74,1),MATCH(DS!$L727,'Tham chiếu'!$B$64:$T$64,1))</f>
        <v>4</v>
      </c>
      <c r="AU727" s="57">
        <f t="shared" si="151"/>
        <v>1893000</v>
      </c>
      <c r="AV727" s="58">
        <v>3719000</v>
      </c>
      <c r="AW727" s="59" t="b">
        <f t="shared" si="144"/>
        <v>0</v>
      </c>
      <c r="AX727" s="1"/>
      <c r="AY727" s="1"/>
      <c r="AZ727" s="1"/>
      <c r="BA727" s="1"/>
      <c r="BB727" s="1"/>
      <c r="BC727" s="1"/>
    </row>
    <row r="728" spans="1:55" ht="27.6" customHeight="1" x14ac:dyDescent="0.25">
      <c r="A728" s="3">
        <v>723</v>
      </c>
      <c r="B728" s="9" t="s">
        <v>16</v>
      </c>
      <c r="C728" s="9" t="s">
        <v>1577</v>
      </c>
      <c r="D728" s="9" t="s">
        <v>343</v>
      </c>
      <c r="E728" s="9" t="str">
        <f t="shared" si="153"/>
        <v>Lê Vũ Ngân Khánh</v>
      </c>
      <c r="F728" s="9" t="b">
        <f t="shared" si="154"/>
        <v>0</v>
      </c>
      <c r="G728" s="9" t="s">
        <v>1578</v>
      </c>
      <c r="H728" s="9" t="str">
        <f t="shared" si="155"/>
        <v>2014</v>
      </c>
      <c r="I728" s="9" t="s">
        <v>44</v>
      </c>
      <c r="J728" s="9" t="str">
        <f t="shared" si="156"/>
        <v>4CI8</v>
      </c>
      <c r="K728" s="48">
        <v>130</v>
      </c>
      <c r="L728" s="48">
        <v>29</v>
      </c>
      <c r="M728" s="9" t="s">
        <v>45</v>
      </c>
      <c r="N728" s="9"/>
      <c r="O728" s="9"/>
      <c r="P728" s="9"/>
      <c r="Q728" s="9" t="s">
        <v>460</v>
      </c>
      <c r="R728" s="9"/>
      <c r="S728" s="9" t="s">
        <v>1579</v>
      </c>
      <c r="T728" s="9" t="s">
        <v>1580</v>
      </c>
      <c r="U728" s="9" t="s">
        <v>1581</v>
      </c>
      <c r="V728" s="30" t="s">
        <v>4167</v>
      </c>
      <c r="W728" s="9"/>
      <c r="X728" s="48"/>
      <c r="Y728" s="9">
        <v>1</v>
      </c>
      <c r="Z728" s="48">
        <f>INDEX(table1,MATCH($K728,'Tham chiếu'!$A$3:$A$13,1),MATCH(DS!$L728,'Tham chiếu'!$B$2:$M$2,1))</f>
        <v>55</v>
      </c>
      <c r="AA728" s="9"/>
      <c r="AB728" s="50"/>
      <c r="AC728" s="9">
        <v>2</v>
      </c>
      <c r="AD728" s="73" t="str">
        <f>INDEX(table4,MATCH($K728,'Tham chiếu'!$A$41:$A$49,1),MATCH(DS!$L728,'Tham chiếu'!$B$40:$T$40,1))</f>
        <v>3A</v>
      </c>
      <c r="AE728" s="9"/>
      <c r="AF728" s="74"/>
      <c r="AG728" s="9"/>
      <c r="AH728" s="48"/>
      <c r="AI728" s="9">
        <v>2</v>
      </c>
      <c r="AJ728" s="48">
        <f>INDEX(table5,MATCH($K728,'Tham chiếu'!$A$53:$A$61,1),MATCH(DS!$L728,'Tham chiếu'!$B$52:$T$52,1))</f>
        <v>3</v>
      </c>
      <c r="AK728" s="9">
        <v>1</v>
      </c>
      <c r="AL728" s="48">
        <f>INDEX(table5,MATCH($K728,'Tham chiếu'!$A$53:$A$61,1),MATCH(DS!$L728,'Tham chiếu'!$B$52:$T$52,1))</f>
        <v>3</v>
      </c>
      <c r="AM728" s="9">
        <v>1</v>
      </c>
      <c r="AN728" s="50" t="str">
        <f>INDEX(table2,MATCH($K728,'Tham chiếu'!$A$17:$A$25,1),MATCH(DS!$L728,'Tham chiếu'!$B$16:$S$16,1))</f>
        <v>3A</v>
      </c>
      <c r="AO728" s="9">
        <v>1</v>
      </c>
      <c r="AP728" s="48" t="str">
        <f>INDEX(table3,MATCH($K728,'Tham chiếu'!$A$29:$A$37,1),MATCH(DS!$L728,'Tham chiếu'!$B$28:$T$28,1))</f>
        <v>3A</v>
      </c>
      <c r="AQ728" s="48">
        <v>1</v>
      </c>
      <c r="AR728" s="77">
        <f>INDEX(table7,MATCH($K728,'Tham chiếu'!$A$78:$A$87,1),MATCH(DS!$L728,'Tham chiếu'!$B$77:$T$77,1))</f>
        <v>3</v>
      </c>
      <c r="AS728" s="9"/>
      <c r="AT728" s="48"/>
      <c r="AU728" s="57">
        <f t="shared" si="151"/>
        <v>1644000</v>
      </c>
      <c r="AV728" s="58">
        <v>1332000</v>
      </c>
      <c r="AW728" s="59" t="b">
        <f t="shared" si="144"/>
        <v>0</v>
      </c>
      <c r="AX728" s="1"/>
      <c r="AY728" s="1"/>
      <c r="AZ728" s="1"/>
      <c r="BA728" s="1"/>
      <c r="BB728" s="1"/>
      <c r="BC728" s="1"/>
    </row>
    <row r="729" spans="1:55" ht="27.6" customHeight="1" x14ac:dyDescent="0.25">
      <c r="A729" s="3">
        <v>724</v>
      </c>
      <c r="B729" s="9" t="s">
        <v>16</v>
      </c>
      <c r="C729" s="9" t="s">
        <v>3254</v>
      </c>
      <c r="D729" s="9" t="s">
        <v>3138</v>
      </c>
      <c r="E729" s="9" t="str">
        <f t="shared" si="153"/>
        <v>NGUYỄN Thế Anh NGUYÊN</v>
      </c>
      <c r="F729" s="9" t="b">
        <f t="shared" si="154"/>
        <v>0</v>
      </c>
      <c r="G729" s="9" t="s">
        <v>782</v>
      </c>
      <c r="H729" s="9" t="str">
        <f t="shared" si="155"/>
        <v>2014</v>
      </c>
      <c r="I729" s="9" t="s">
        <v>18</v>
      </c>
      <c r="J729" s="9" t="str">
        <f t="shared" si="156"/>
        <v>4CI8</v>
      </c>
      <c r="K729" s="9">
        <v>132</v>
      </c>
      <c r="L729" s="9">
        <v>38</v>
      </c>
      <c r="M729" s="9" t="s">
        <v>45</v>
      </c>
      <c r="N729" s="9"/>
      <c r="O729" s="9"/>
      <c r="P729" s="9"/>
      <c r="Q729" s="9" t="s">
        <v>460</v>
      </c>
      <c r="R729" s="9"/>
      <c r="S729" s="9" t="s">
        <v>3255</v>
      </c>
      <c r="T729" s="9" t="s">
        <v>3256</v>
      </c>
      <c r="U729" s="9" t="s">
        <v>3257</v>
      </c>
      <c r="V729" s="30" t="s">
        <v>4168</v>
      </c>
      <c r="W729" s="48"/>
      <c r="X729" s="48"/>
      <c r="Y729" s="49"/>
      <c r="Z729" s="48"/>
      <c r="AA729" s="50"/>
      <c r="AB729" s="50"/>
      <c r="AC729" s="53"/>
      <c r="AD729" s="73"/>
      <c r="AE729" s="54">
        <v>1</v>
      </c>
      <c r="AF729" s="74" t="str">
        <f>INDEX(table3,MATCH($K729,'Tham chiếu'!$A$29:$A$37,1),MATCH(DS!$L729,'Tham chiếu'!$B$28:$T$28,1))</f>
        <v>4B</v>
      </c>
      <c r="AG729" s="48"/>
      <c r="AH729" s="48"/>
      <c r="AI729" s="49">
        <v>1</v>
      </c>
      <c r="AJ729" s="48">
        <f>INDEX(table5,MATCH($K729,'Tham chiếu'!$A$53:$A$61,1),MATCH(DS!$L729,'Tham chiếu'!$B$52:$T$52,1))</f>
        <v>5</v>
      </c>
      <c r="AK729" s="53">
        <v>1</v>
      </c>
      <c r="AL729" s="48">
        <f>INDEX(table5,MATCH($K729,'Tham chiếu'!$A$53:$A$61,1),MATCH(DS!$L729,'Tham chiếu'!$B$52:$T$52,1))</f>
        <v>5</v>
      </c>
      <c r="AM729" s="50"/>
      <c r="AN729" s="50"/>
      <c r="AO729" s="54">
        <v>1</v>
      </c>
      <c r="AP729" s="48" t="str">
        <f>INDEX(table3,MATCH($K729,'Tham chiếu'!$A$29:$A$37,1),MATCH(DS!$L729,'Tham chiếu'!$B$28:$T$28,1))</f>
        <v>4B</v>
      </c>
      <c r="AQ729" s="48"/>
      <c r="AR729" s="77"/>
      <c r="AS729" s="49"/>
      <c r="AT729" s="48"/>
      <c r="AU729" s="57">
        <f t="shared" si="151"/>
        <v>659000</v>
      </c>
      <c r="AV729" s="58">
        <v>958000</v>
      </c>
      <c r="AW729" s="59" t="b">
        <f t="shared" si="144"/>
        <v>0</v>
      </c>
      <c r="AX729" s="1"/>
      <c r="AY729" s="1"/>
      <c r="AZ729" s="1"/>
      <c r="BA729" s="1"/>
      <c r="BB729" s="1"/>
      <c r="BC729" s="1"/>
    </row>
    <row r="730" spans="1:55" ht="27.6" customHeight="1" x14ac:dyDescent="0.25">
      <c r="A730" s="3">
        <v>725</v>
      </c>
      <c r="B730" s="9" t="s">
        <v>4620</v>
      </c>
      <c r="C730" s="9" t="s">
        <v>4668</v>
      </c>
      <c r="D730" s="9" t="s">
        <v>1110</v>
      </c>
      <c r="E730" s="9" t="s">
        <v>4745</v>
      </c>
      <c r="F730" s="9"/>
      <c r="G730" s="9" t="s">
        <v>4670</v>
      </c>
      <c r="H730" s="9" t="s">
        <v>4671</v>
      </c>
      <c r="I730" s="9" t="s">
        <v>18</v>
      </c>
      <c r="J730" s="9" t="s">
        <v>460</v>
      </c>
      <c r="K730" s="9">
        <v>138</v>
      </c>
      <c r="L730" s="9">
        <v>35</v>
      </c>
      <c r="M730" s="9" t="s">
        <v>45</v>
      </c>
      <c r="N730" s="9"/>
      <c r="O730" s="9"/>
      <c r="P730" s="9"/>
      <c r="Q730" s="9" t="s">
        <v>460</v>
      </c>
      <c r="R730" s="9"/>
      <c r="S730" s="9" t="s">
        <v>4672</v>
      </c>
      <c r="T730" s="9" t="s">
        <v>4673</v>
      </c>
      <c r="U730" s="9" t="s">
        <v>4674</v>
      </c>
      <c r="V730" s="61" t="s">
        <v>4746</v>
      </c>
      <c r="W730" s="9">
        <v>1</v>
      </c>
      <c r="X730" s="48">
        <f>INDEX(table1,MATCH($K73,'Tham chiếu'!$A$3:$A$13,1),MATCH(DS!$L73,'Tham chiếu'!$B$2:$M$2,1))</f>
        <v>45</v>
      </c>
      <c r="Y730" s="9">
        <v>1</v>
      </c>
      <c r="Z730" s="48">
        <f>INDEX(table1,MATCH($K730,'Tham chiếu'!$A$3:$A$13,1),MATCH(DS!$L730,'Tham chiếu'!$B$2:$M$2,1))</f>
        <v>60</v>
      </c>
      <c r="AA730" s="9">
        <v>1</v>
      </c>
      <c r="AB730" s="50" t="str">
        <f>INDEX(table2,MATCH($K730,'Tham chiếu'!$A$17:$A$25,1),MATCH(DS!$L730,'Tham chiếu'!$B$16:$S$16,1))</f>
        <v>4B</v>
      </c>
      <c r="AC730" s="9"/>
      <c r="AD730" s="73" t="str">
        <f>INDEX(table4,MATCH($K730,'Tham chiếu'!$A$41:$A$49,1),MATCH(DS!$L730,'Tham chiếu'!$B$40:$T$40,1))</f>
        <v>4B</v>
      </c>
      <c r="AE730" s="9">
        <v>1</v>
      </c>
      <c r="AF730" s="74" t="str">
        <f>INDEX(table3,MATCH($K730,'Tham chiếu'!$A$29:$A$37,1),MATCH(DS!$L730,'Tham chiếu'!$B$28:$T$28,1))</f>
        <v>4A</v>
      </c>
      <c r="AG730" s="9">
        <v>1</v>
      </c>
      <c r="AH730" s="48">
        <f>INDEX(table5,MATCH($K730,'Tham chiếu'!$A$53:$A$61,1),MATCH(DS!$L730,'Tham chiếu'!$B$52:$T$52,1))</f>
        <v>5</v>
      </c>
      <c r="AI730" s="9">
        <v>1</v>
      </c>
      <c r="AJ730" s="48">
        <f>INDEX(table5,MATCH($K730,'Tham chiếu'!$A$53:$A$61,1),MATCH(DS!$L730,'Tham chiếu'!$B$52:$T$52,1))</f>
        <v>5</v>
      </c>
      <c r="AK730" s="9">
        <v>1</v>
      </c>
      <c r="AL730" s="48">
        <f>INDEX(table5,MATCH($K730,'Tham chiếu'!$A$53:$A$61,1),MATCH(DS!$L730,'Tham chiếu'!$B$52:$T$52,1))</f>
        <v>5</v>
      </c>
      <c r="AM730" s="9">
        <v>1</v>
      </c>
      <c r="AN730" s="50" t="str">
        <f>INDEX(table2,MATCH($K730,'Tham chiếu'!$A$17:$A$25,1),MATCH(DS!$L730,'Tham chiếu'!$B$16:$S$16,1))</f>
        <v>4B</v>
      </c>
      <c r="AO730" s="9">
        <v>1</v>
      </c>
      <c r="AP730" s="48" t="str">
        <f>INDEX(table3,MATCH($K730,'Tham chiếu'!$A$29:$A$37,1),MATCH(DS!$L730,'Tham chiếu'!$B$28:$T$28,1))</f>
        <v>4A</v>
      </c>
      <c r="AQ730" s="9"/>
      <c r="AR730" s="77">
        <f>INDEX(table7,MATCH($K730,'Tham chiếu'!$A$78:$A$87,1),MATCH(DS!$L730,'Tham chiếu'!$B$77:$T$77,1))</f>
        <v>3</v>
      </c>
      <c r="AS730" s="9"/>
      <c r="AT730" s="48">
        <f>INDEX(table6,MATCH($K730,'Tham chiếu'!$A$65:$A$74,1),MATCH(DS!$L730,'Tham chiếu'!$B$64:$T$64,1))</f>
        <v>4</v>
      </c>
      <c r="AU730" s="57">
        <f t="shared" si="151"/>
        <v>1702000</v>
      </c>
      <c r="AV730" s="58">
        <v>1922000</v>
      </c>
      <c r="AW730" s="59" t="b">
        <f t="shared" si="144"/>
        <v>0</v>
      </c>
      <c r="AX730" s="1"/>
      <c r="AY730" s="1"/>
      <c r="AZ730" s="1"/>
      <c r="BA730" s="1"/>
      <c r="BB730" s="1"/>
      <c r="BC730" s="1"/>
    </row>
    <row r="731" spans="1:55" ht="27.6" customHeight="1" x14ac:dyDescent="0.25">
      <c r="A731" s="3">
        <v>726</v>
      </c>
      <c r="B731" s="9" t="s">
        <v>16</v>
      </c>
      <c r="C731" s="9" t="s">
        <v>4919</v>
      </c>
      <c r="D731" s="9" t="s">
        <v>166</v>
      </c>
      <c r="E731" s="9" t="str">
        <f>C731&amp;" "&amp;D731</f>
        <v>Đào Châu  Anh</v>
      </c>
      <c r="F731" s="9" t="b">
        <f>E731=E732</f>
        <v>0</v>
      </c>
      <c r="G731" s="9" t="s">
        <v>1744</v>
      </c>
      <c r="H731" s="9" t="str">
        <f>RIGHT(G731,4)</f>
        <v>2014</v>
      </c>
      <c r="I731" s="9" t="s">
        <v>44</v>
      </c>
      <c r="J731" s="9" t="str">
        <f>N731&amp;O731&amp;P731&amp;Q731&amp;R731</f>
        <v>4CI9</v>
      </c>
      <c r="K731" s="9">
        <v>130</v>
      </c>
      <c r="L731" s="9">
        <v>22</v>
      </c>
      <c r="M731" s="9" t="s">
        <v>45</v>
      </c>
      <c r="N731" s="9"/>
      <c r="O731" s="9"/>
      <c r="P731" s="9"/>
      <c r="Q731" s="9" t="s">
        <v>214</v>
      </c>
      <c r="R731" s="9"/>
      <c r="S731" s="9" t="s">
        <v>869</v>
      </c>
      <c r="T731" s="9" t="s">
        <v>3260</v>
      </c>
      <c r="U731" s="9" t="s">
        <v>3261</v>
      </c>
      <c r="V731" s="30" t="s">
        <v>4170</v>
      </c>
      <c r="W731" s="48">
        <v>1</v>
      </c>
      <c r="X731" s="48">
        <f>INDEX(table1,MATCH($K731,'Tham chiếu'!$A$3:$A$13,1),MATCH(DS!$L731,'Tham chiếu'!$B$2:$M$2,1))</f>
        <v>55</v>
      </c>
      <c r="Y731" s="49">
        <v>1</v>
      </c>
      <c r="Z731" s="48">
        <f>INDEX(table1,MATCH($K731,'Tham chiếu'!$A$3:$A$13,1),MATCH(DS!$L731,'Tham chiếu'!$B$2:$M$2,1))</f>
        <v>55</v>
      </c>
      <c r="AA731" s="50"/>
      <c r="AB731" s="50"/>
      <c r="AC731" s="53"/>
      <c r="AD731" s="73"/>
      <c r="AE731" s="54"/>
      <c r="AF731" s="74"/>
      <c r="AG731" s="48"/>
      <c r="AH731" s="48"/>
      <c r="AI731" s="49"/>
      <c r="AJ731" s="48"/>
      <c r="AK731" s="53">
        <v>1</v>
      </c>
      <c r="AL731" s="48">
        <f>INDEX(table5,MATCH($K731,'Tham chiếu'!$A$53:$A$61,1),MATCH(DS!$L731,'Tham chiếu'!$B$52:$T$52,1))</f>
        <v>4</v>
      </c>
      <c r="AM731" s="50">
        <v>1</v>
      </c>
      <c r="AN731" s="50" t="str">
        <f>INDEX(table2,MATCH($K731,'Tham chiếu'!$A$17:$A$25,1),MATCH(DS!$L731,'Tham chiếu'!$B$16:$S$16,1))</f>
        <v>2B</v>
      </c>
      <c r="AO731" s="54"/>
      <c r="AP731" s="48"/>
      <c r="AQ731" s="48"/>
      <c r="AR731" s="77"/>
      <c r="AS731" s="49">
        <v>1</v>
      </c>
      <c r="AT731" s="48">
        <f>INDEX(table6,MATCH($K731,'Tham chiếu'!$A$65:$A$74,1),MATCH(DS!$L731,'Tham chiếu'!$B$64:$T$64,1))</f>
        <v>3</v>
      </c>
      <c r="AU731" s="57">
        <f t="shared" si="151"/>
        <v>1080000</v>
      </c>
      <c r="AV731" s="58">
        <v>579000</v>
      </c>
      <c r="AW731" s="59" t="b">
        <f t="shared" si="144"/>
        <v>0</v>
      </c>
      <c r="AX731" s="1"/>
      <c r="AY731" s="1"/>
      <c r="AZ731" s="1"/>
      <c r="BA731" s="1"/>
      <c r="BB731" s="1"/>
      <c r="BC731" s="1"/>
    </row>
    <row r="732" spans="1:55" ht="27.6" customHeight="1" x14ac:dyDescent="0.25">
      <c r="A732" s="3">
        <v>727</v>
      </c>
      <c r="B732" s="9" t="s">
        <v>16</v>
      </c>
      <c r="C732" s="9" t="s">
        <v>4918</v>
      </c>
      <c r="D732" s="9" t="s">
        <v>166</v>
      </c>
      <c r="E732" s="9" t="str">
        <f>C732&amp;" "&amp;D732</f>
        <v>Nguyễn Ngọc Quỳnh Anh</v>
      </c>
      <c r="F732" s="9" t="b">
        <f>E732=E733</f>
        <v>0</v>
      </c>
      <c r="G732" s="9" t="s">
        <v>3266</v>
      </c>
      <c r="H732" s="9" t="str">
        <f>RIGHT(G732,4)</f>
        <v>2014</v>
      </c>
      <c r="I732" s="9" t="s">
        <v>44</v>
      </c>
      <c r="J732" s="9" t="str">
        <f>N732&amp;O732&amp;P732&amp;Q732&amp;R732</f>
        <v>4CI9</v>
      </c>
      <c r="K732" s="9">
        <v>136</v>
      </c>
      <c r="L732" s="9">
        <v>36</v>
      </c>
      <c r="M732" s="9" t="s">
        <v>45</v>
      </c>
      <c r="N732" s="9"/>
      <c r="O732" s="9"/>
      <c r="P732" s="9"/>
      <c r="Q732" s="9" t="s">
        <v>214</v>
      </c>
      <c r="R732" s="9"/>
      <c r="S732" s="9" t="s">
        <v>3267</v>
      </c>
      <c r="T732" s="9" t="s">
        <v>3268</v>
      </c>
      <c r="U732" s="9" t="s">
        <v>3269</v>
      </c>
      <c r="V732" s="30" t="s">
        <v>4175</v>
      </c>
      <c r="W732" s="48">
        <v>1</v>
      </c>
      <c r="X732" s="48">
        <f>INDEX(table1,MATCH($K732,'Tham chiếu'!$A$3:$A$13,1),MATCH(DS!$L732,'Tham chiếu'!$B$2:$M$2,1))</f>
        <v>60</v>
      </c>
      <c r="Y732" s="49">
        <v>1</v>
      </c>
      <c r="Z732" s="48">
        <f>INDEX(table1,MATCH($K732,'Tham chiếu'!$A$3:$A$13,1),MATCH(DS!$L732,'Tham chiếu'!$B$2:$M$2,1))</f>
        <v>60</v>
      </c>
      <c r="AA732" s="50"/>
      <c r="AB732" s="50"/>
      <c r="AC732" s="53">
        <v>2</v>
      </c>
      <c r="AD732" s="73" t="str">
        <f>INDEX(table4,MATCH($K732,'Tham chiếu'!$A$41:$A$49,1),MATCH(DS!$L732,'Tham chiếu'!$B$40:$T$40,1))</f>
        <v>4B</v>
      </c>
      <c r="AE732" s="54"/>
      <c r="AF732" s="74"/>
      <c r="AG732" s="48">
        <v>1</v>
      </c>
      <c r="AH732" s="48">
        <f>INDEX(table5,MATCH($K732,'Tham chiếu'!$A$53:$A$61,1),MATCH(DS!$L732,'Tham chiếu'!$B$52:$T$52,1))</f>
        <v>5</v>
      </c>
      <c r="AI732" s="49">
        <v>1</v>
      </c>
      <c r="AJ732" s="48">
        <f>INDEX(table5,MATCH($K732,'Tham chiếu'!$A$53:$A$61,1),MATCH(DS!$L732,'Tham chiếu'!$B$52:$T$52,1))</f>
        <v>5</v>
      </c>
      <c r="AK732" s="53"/>
      <c r="AL732" s="48"/>
      <c r="AM732" s="50"/>
      <c r="AN732" s="50"/>
      <c r="AO732" s="54"/>
      <c r="AP732" s="48"/>
      <c r="AQ732" s="48">
        <v>1</v>
      </c>
      <c r="AR732" s="77">
        <f>INDEX(table7,MATCH($K732,'Tham chiếu'!$A$78:$A$87,1),MATCH(DS!$L732,'Tham chiếu'!$B$77:$T$77,1))</f>
        <v>3</v>
      </c>
      <c r="AS732" s="49">
        <v>1</v>
      </c>
      <c r="AT732" s="48">
        <f>INDEX(table6,MATCH($K732,'Tham chiếu'!$A$65:$A$74,1),MATCH(DS!$L732,'Tham chiếu'!$B$64:$T$64,1))</f>
        <v>4</v>
      </c>
      <c r="AU732" s="57">
        <f t="shared" si="151"/>
        <v>1795000</v>
      </c>
      <c r="AV732" s="58">
        <v>1133000</v>
      </c>
      <c r="AW732" s="59" t="b">
        <f t="shared" si="144"/>
        <v>0</v>
      </c>
      <c r="AX732" s="1"/>
      <c r="AY732" s="1"/>
      <c r="AZ732" s="1"/>
      <c r="BA732" s="1"/>
      <c r="BB732" s="1"/>
      <c r="BC732" s="1"/>
    </row>
    <row r="733" spans="1:55" ht="27.6" customHeight="1" x14ac:dyDescent="0.25">
      <c r="A733" s="3">
        <v>728</v>
      </c>
      <c r="B733" s="9" t="s">
        <v>16</v>
      </c>
      <c r="C733" s="9" t="s">
        <v>3258</v>
      </c>
      <c r="D733" s="9" t="s">
        <v>108</v>
      </c>
      <c r="E733" s="9" t="str">
        <f>C733&amp;" "&amp;D733</f>
        <v>Bùi Bảo Châu</v>
      </c>
      <c r="F733" s="9" t="b">
        <f>E733=E734</f>
        <v>0</v>
      </c>
      <c r="G733" s="9" t="s">
        <v>3259</v>
      </c>
      <c r="H733" s="9" t="str">
        <f>RIGHT(G733,4)</f>
        <v>2014</v>
      </c>
      <c r="I733" s="9" t="s">
        <v>44</v>
      </c>
      <c r="J733" s="9" t="str">
        <f>N733&amp;O733&amp;P733&amp;Q733&amp;R733</f>
        <v>4CI9</v>
      </c>
      <c r="K733" s="9">
        <v>145</v>
      </c>
      <c r="L733" s="9">
        <v>33</v>
      </c>
      <c r="M733" s="9" t="s">
        <v>45</v>
      </c>
      <c r="N733" s="9"/>
      <c r="O733" s="9"/>
      <c r="P733" s="9"/>
      <c r="Q733" s="9" t="s">
        <v>214</v>
      </c>
      <c r="R733" s="9"/>
      <c r="S733" s="9" t="s">
        <v>2864</v>
      </c>
      <c r="T733" s="9" t="s">
        <v>2865</v>
      </c>
      <c r="U733" s="9" t="s">
        <v>2866</v>
      </c>
      <c r="V733" s="30" t="s">
        <v>4169</v>
      </c>
      <c r="W733" s="48"/>
      <c r="X733" s="48"/>
      <c r="Y733" s="49">
        <v>1</v>
      </c>
      <c r="Z733" s="48">
        <f>INDEX(table1,MATCH($K733,'Tham chiếu'!$A$3:$A$13,1),MATCH(DS!$L733,'Tham chiếu'!$B$2:$M$2,1))</f>
        <v>62</v>
      </c>
      <c r="AA733" s="50"/>
      <c r="AB733" s="50"/>
      <c r="AC733" s="53"/>
      <c r="AD733" s="73"/>
      <c r="AE733" s="54"/>
      <c r="AF733" s="74"/>
      <c r="AG733" s="48">
        <v>1</v>
      </c>
      <c r="AH733" s="48">
        <f>INDEX(table5,MATCH($K733,'Tham chiếu'!$A$53:$A$61,1),MATCH(DS!$L733,'Tham chiếu'!$B$52:$T$52,1))</f>
        <v>4</v>
      </c>
      <c r="AI733" s="49"/>
      <c r="AJ733" s="48"/>
      <c r="AK733" s="53"/>
      <c r="AL733" s="48"/>
      <c r="AM733" s="50"/>
      <c r="AN733" s="50"/>
      <c r="AO733" s="54"/>
      <c r="AP733" s="48"/>
      <c r="AQ733" s="48">
        <v>1</v>
      </c>
      <c r="AR733" s="77">
        <f>INDEX(table7,MATCH($K733,'Tham chiếu'!$A$78:$A$87,1),MATCH(DS!$L733,'Tham chiếu'!$B$77:$T$77,1))</f>
        <v>4</v>
      </c>
      <c r="AS733" s="49"/>
      <c r="AT733" s="48"/>
      <c r="AU733" s="57">
        <f t="shared" si="151"/>
        <v>675000</v>
      </c>
      <c r="AV733" s="58">
        <v>2734000</v>
      </c>
      <c r="AW733" s="59" t="b">
        <f t="shared" si="144"/>
        <v>0</v>
      </c>
      <c r="AX733" s="1"/>
      <c r="AY733" s="1"/>
      <c r="AZ733" s="1"/>
      <c r="BA733" s="1"/>
      <c r="BB733" s="1"/>
      <c r="BC733" s="1"/>
    </row>
    <row r="734" spans="1:55" ht="27.6" customHeight="1" x14ac:dyDescent="0.25">
      <c r="A734" s="3">
        <v>729</v>
      </c>
      <c r="B734" s="9" t="s">
        <v>16</v>
      </c>
      <c r="C734" s="9" t="s">
        <v>1523</v>
      </c>
      <c r="D734" s="9" t="s">
        <v>506</v>
      </c>
      <c r="E734" s="9" t="str">
        <f>C734&amp;" "&amp;D734</f>
        <v>Nguyễn Diệp Chi</v>
      </c>
      <c r="F734" s="9" t="b">
        <f>E734=E735</f>
        <v>0</v>
      </c>
      <c r="G734" s="9" t="s">
        <v>105</v>
      </c>
      <c r="H734" s="9" t="str">
        <f>RIGHT(G734,4)</f>
        <v>2014</v>
      </c>
      <c r="I734" s="9" t="s">
        <v>44</v>
      </c>
      <c r="J734" s="9" t="str">
        <f>N734&amp;O734&amp;P734&amp;Q734&amp;R734</f>
        <v>4CI9</v>
      </c>
      <c r="K734" s="48">
        <v>150</v>
      </c>
      <c r="L734" s="48">
        <v>48</v>
      </c>
      <c r="M734" s="9" t="s">
        <v>45</v>
      </c>
      <c r="N734" s="9"/>
      <c r="O734" s="9"/>
      <c r="P734" s="9"/>
      <c r="Q734" s="9" t="s">
        <v>214</v>
      </c>
      <c r="R734" s="9"/>
      <c r="S734" s="9" t="s">
        <v>1524</v>
      </c>
      <c r="T734" s="9" t="s">
        <v>1525</v>
      </c>
      <c r="U734" s="9" t="s">
        <v>1526</v>
      </c>
      <c r="V734" s="30" t="s">
        <v>4171</v>
      </c>
      <c r="W734" s="9">
        <v>1</v>
      </c>
      <c r="X734" s="48" t="str">
        <f>INDEX(table1,MATCH($K734,'Tham chiếu'!$A$3:$A$13,1),MATCH(DS!$L734,'Tham chiếu'!$B$2:$M$2,1))</f>
        <v>65A</v>
      </c>
      <c r="Y734" s="9">
        <v>1</v>
      </c>
      <c r="Z734" s="48" t="str">
        <f>INDEX(table1,MATCH($K734,'Tham chiếu'!$A$3:$A$13,1),MATCH(DS!$L734,'Tham chiếu'!$B$2:$M$2,1))</f>
        <v>65A</v>
      </c>
      <c r="AA734" s="9"/>
      <c r="AB734" s="50"/>
      <c r="AC734" s="9">
        <v>1</v>
      </c>
      <c r="AD734" s="73" t="str">
        <f>INDEX(table4,MATCH($K734,'Tham chiếu'!$A$41:$A$49,1),MATCH(DS!$L734,'Tham chiếu'!$B$40:$T$40,1))</f>
        <v>6C</v>
      </c>
      <c r="AE734" s="9"/>
      <c r="AF734" s="74"/>
      <c r="AG734" s="9"/>
      <c r="AH734" s="48"/>
      <c r="AI734" s="9"/>
      <c r="AJ734" s="48"/>
      <c r="AK734" s="9"/>
      <c r="AL734" s="48"/>
      <c r="AM734" s="9"/>
      <c r="AN734" s="50"/>
      <c r="AO734" s="9"/>
      <c r="AP734" s="48"/>
      <c r="AQ734" s="48">
        <v>1</v>
      </c>
      <c r="AR734" s="77">
        <f>INDEX(table7,MATCH($K734,'Tham chiếu'!$A$78:$A$87,1),MATCH(DS!$L734,'Tham chiếu'!$B$77:$T$77,1))</f>
        <v>6</v>
      </c>
      <c r="AS734" s="9"/>
      <c r="AT734" s="48"/>
      <c r="AU734" s="57">
        <f t="shared" si="151"/>
        <v>863000</v>
      </c>
      <c r="AV734" s="58">
        <v>1483000</v>
      </c>
      <c r="AW734" s="59" t="b">
        <f t="shared" si="144"/>
        <v>0</v>
      </c>
      <c r="AX734" s="1"/>
      <c r="AY734" s="1"/>
      <c r="AZ734" s="1"/>
      <c r="BA734" s="1"/>
      <c r="BB734" s="1"/>
      <c r="BC734" s="1"/>
    </row>
    <row r="735" spans="1:55" ht="27.6" customHeight="1" x14ac:dyDescent="0.25">
      <c r="A735" s="3">
        <v>730</v>
      </c>
      <c r="B735" s="9" t="s">
        <v>16</v>
      </c>
      <c r="C735" s="9" t="s">
        <v>439</v>
      </c>
      <c r="D735" s="9" t="s">
        <v>506</v>
      </c>
      <c r="E735" s="9" t="str">
        <f>C735&amp;" "&amp;D735</f>
        <v>Trần Khánh Chi</v>
      </c>
      <c r="F735" s="9" t="b">
        <f>E735=E736</f>
        <v>0</v>
      </c>
      <c r="G735" s="9" t="s">
        <v>3262</v>
      </c>
      <c r="H735" s="9" t="str">
        <f>RIGHT(G735,4)</f>
        <v>2014</v>
      </c>
      <c r="I735" s="9" t="s">
        <v>44</v>
      </c>
      <c r="J735" s="9" t="str">
        <f>N735&amp;O735&amp;P735&amp;Q735&amp;R735</f>
        <v>4CI9</v>
      </c>
      <c r="K735" s="9">
        <v>130</v>
      </c>
      <c r="L735" s="9">
        <v>24</v>
      </c>
      <c r="M735" s="9" t="s">
        <v>45</v>
      </c>
      <c r="N735" s="9"/>
      <c r="O735" s="9"/>
      <c r="P735" s="9"/>
      <c r="Q735" s="9" t="s">
        <v>214</v>
      </c>
      <c r="R735" s="9"/>
      <c r="S735" s="9" t="s">
        <v>315</v>
      </c>
      <c r="T735" s="9" t="s">
        <v>3263</v>
      </c>
      <c r="U735" s="9" t="s">
        <v>3264</v>
      </c>
      <c r="V735" s="30" t="s">
        <v>4172</v>
      </c>
      <c r="W735" s="48">
        <v>1</v>
      </c>
      <c r="X735" s="48">
        <f>INDEX(table1,MATCH($K735,'Tham chiếu'!$A$3:$A$13,1),MATCH(DS!$L735,'Tham chiếu'!$B$2:$M$2,1))</f>
        <v>55</v>
      </c>
      <c r="Y735" s="49">
        <v>1</v>
      </c>
      <c r="Z735" s="48">
        <f>INDEX(table1,MATCH($K735,'Tham chiếu'!$A$3:$A$13,1),MATCH(DS!$L735,'Tham chiếu'!$B$2:$M$2,1))</f>
        <v>55</v>
      </c>
      <c r="AA735" s="50"/>
      <c r="AB735" s="50"/>
      <c r="AC735" s="53">
        <v>1</v>
      </c>
      <c r="AD735" s="73">
        <f>INDEX(table4,MATCH($K735,'Tham chiếu'!$A$41:$A$49,1),MATCH(DS!$L735,'Tham chiếu'!$B$40:$T$40,1))</f>
        <v>4</v>
      </c>
      <c r="AE735" s="54"/>
      <c r="AF735" s="74"/>
      <c r="AG735" s="48"/>
      <c r="AH735" s="48"/>
      <c r="AI735" s="49">
        <v>1</v>
      </c>
      <c r="AJ735" s="48">
        <f>INDEX(table5,MATCH($K735,'Tham chiếu'!$A$53:$A$61,1),MATCH(DS!$L735,'Tham chiếu'!$B$52:$T$52,1))</f>
        <v>4</v>
      </c>
      <c r="AK735" s="53">
        <v>1</v>
      </c>
      <c r="AL735" s="48">
        <f>INDEX(table5,MATCH($K735,'Tham chiếu'!$A$53:$A$61,1),MATCH(DS!$L735,'Tham chiếu'!$B$52:$T$52,1))</f>
        <v>4</v>
      </c>
      <c r="AM735" s="50">
        <v>1</v>
      </c>
      <c r="AN735" s="50" t="str">
        <f>INDEX(table2,MATCH($K735,'Tham chiếu'!$A$17:$A$25,1),MATCH(DS!$L735,'Tham chiếu'!$B$16:$S$16,1))</f>
        <v>2B</v>
      </c>
      <c r="AO735" s="54"/>
      <c r="AP735" s="48"/>
      <c r="AQ735" s="48"/>
      <c r="AR735" s="77"/>
      <c r="AS735" s="49"/>
      <c r="AT735" s="48"/>
      <c r="AU735" s="57">
        <f t="shared" si="151"/>
        <v>1077000</v>
      </c>
      <c r="AV735" s="58">
        <v>1982000</v>
      </c>
      <c r="AW735" s="59" t="b">
        <f t="shared" si="144"/>
        <v>0</v>
      </c>
      <c r="AX735" s="1"/>
      <c r="AY735" s="1"/>
      <c r="AZ735" s="1"/>
      <c r="BA735" s="1"/>
      <c r="BB735" s="1"/>
      <c r="BC735" s="1"/>
    </row>
    <row r="736" spans="1:55" ht="27.6" customHeight="1" x14ac:dyDescent="0.25">
      <c r="A736" s="3">
        <v>731</v>
      </c>
      <c r="B736" s="9" t="s">
        <v>4610</v>
      </c>
      <c r="C736" s="9" t="s">
        <v>834</v>
      </c>
      <c r="D736" s="9" t="s">
        <v>582</v>
      </c>
      <c r="E736" s="9" t="s">
        <v>4847</v>
      </c>
      <c r="F736" s="9"/>
      <c r="G736" s="9" t="s">
        <v>4848</v>
      </c>
      <c r="H736" s="9" t="s">
        <v>4671</v>
      </c>
      <c r="I736" s="9" t="s">
        <v>44</v>
      </c>
      <c r="J736" s="9" t="s">
        <v>214</v>
      </c>
      <c r="K736" s="9">
        <v>143.5</v>
      </c>
      <c r="L736" s="9">
        <v>33</v>
      </c>
      <c r="M736" s="9" t="s">
        <v>45</v>
      </c>
      <c r="N736" s="9"/>
      <c r="O736" s="9"/>
      <c r="P736" s="9"/>
      <c r="Q736" s="9" t="s">
        <v>214</v>
      </c>
      <c r="R736" s="9"/>
      <c r="S736" s="9" t="s">
        <v>4849</v>
      </c>
      <c r="T736" s="9" t="s">
        <v>4850</v>
      </c>
      <c r="U736" s="9" t="s">
        <v>4851</v>
      </c>
      <c r="V736" s="61" t="s">
        <v>4852</v>
      </c>
      <c r="W736" s="9">
        <v>1</v>
      </c>
      <c r="X736" s="48" t="str">
        <f>INDEX(table1,MATCH($K736,'Tham chiếu'!$A$3:$A$13,1),MATCH(DS!$L736,'Tham chiếu'!$B$2:$M$2,1))</f>
        <v>60A</v>
      </c>
      <c r="Y736" s="9">
        <v>1</v>
      </c>
      <c r="Z736" s="48" t="str">
        <f>INDEX(table1,MATCH($K736,'Tham chiếu'!$A$3:$A$13,1),MATCH(DS!$L736,'Tham chiếu'!$B$2:$M$2,1))</f>
        <v>60A</v>
      </c>
      <c r="AA736" s="9">
        <v>1</v>
      </c>
      <c r="AB736" s="50" t="str">
        <f>INDEX(table2,MATCH($K736,'Tham chiếu'!$A$17:$A$25,1),MATCH(DS!$L736,'Tham chiếu'!$B$16:$S$16,1))</f>
        <v>4A</v>
      </c>
      <c r="AC736" s="9">
        <v>1</v>
      </c>
      <c r="AD736" s="73">
        <f>INDEX(table4,MATCH($K736,'Tham chiếu'!$A$41:$A$49,1),MATCH(DS!$L736,'Tham chiếu'!$B$40:$T$40,1))</f>
        <v>5</v>
      </c>
      <c r="AE736" s="9"/>
      <c r="AF736" s="74" t="str">
        <f>INDEX(table3,MATCH($K736,'Tham chiếu'!$A$29:$A$37,1),MATCH(DS!$L736,'Tham chiếu'!$B$28:$T$28,1))</f>
        <v>4A</v>
      </c>
      <c r="AG736" s="9">
        <v>1</v>
      </c>
      <c r="AH736" s="48">
        <f>INDEX(table5,MATCH($K736,'Tham chiếu'!$A$53:$A$61,1),MATCH(DS!$L736,'Tham chiếu'!$B$52:$T$52,1))</f>
        <v>4</v>
      </c>
      <c r="AI736" s="9"/>
      <c r="AJ736" s="48">
        <f>INDEX(table5,MATCH($K736,'Tham chiếu'!$A$53:$A$61,1),MATCH(DS!$L736,'Tham chiếu'!$B$52:$T$52,1))</f>
        <v>4</v>
      </c>
      <c r="AK736" s="9">
        <v>1</v>
      </c>
      <c r="AL736" s="48">
        <f>INDEX(table5,MATCH($K736,'Tham chiếu'!$A$53:$A$61,1),MATCH(DS!$L736,'Tham chiếu'!$B$52:$T$52,1))</f>
        <v>4</v>
      </c>
      <c r="AM736" s="9">
        <v>1</v>
      </c>
      <c r="AN736" s="50" t="str">
        <f>INDEX(table2,MATCH($K736,'Tham chiếu'!$A$17:$A$25,1),MATCH(DS!$L736,'Tham chiếu'!$B$16:$S$16,1))</f>
        <v>4A</v>
      </c>
      <c r="AO736" s="9">
        <v>1</v>
      </c>
      <c r="AP736" s="48" t="str">
        <f>INDEX(table3,MATCH($K736,'Tham chiếu'!$A$29:$A$37,1),MATCH(DS!$L736,'Tham chiếu'!$B$28:$T$28,1))</f>
        <v>4A</v>
      </c>
      <c r="AQ736" s="9"/>
      <c r="AR736" s="77">
        <f>INDEX(table7,MATCH($K736,'Tham chiếu'!$A$78:$A$87,1),MATCH(DS!$L736,'Tham chiếu'!$B$77:$T$77,1))</f>
        <v>3</v>
      </c>
      <c r="AS736" s="9"/>
      <c r="AT736" s="48">
        <f>INDEX(table6,MATCH($K736,'Tham chiếu'!$A$65:$A$74,1),MATCH(DS!$L736,'Tham chiếu'!$B$64:$T$64,1))</f>
        <v>4</v>
      </c>
      <c r="AU736" s="57">
        <f t="shared" si="151"/>
        <v>1486000</v>
      </c>
      <c r="AV736" s="58">
        <v>2845000</v>
      </c>
      <c r="AW736" s="59" t="b">
        <f t="shared" si="144"/>
        <v>0</v>
      </c>
      <c r="AX736" s="1"/>
      <c r="AY736" s="1"/>
      <c r="AZ736" s="1"/>
      <c r="BA736" s="1"/>
      <c r="BB736" s="1"/>
      <c r="BC736" s="1"/>
    </row>
    <row r="737" spans="1:55" ht="27.6" customHeight="1" x14ac:dyDescent="0.25">
      <c r="A737" s="3">
        <v>732</v>
      </c>
      <c r="B737" s="9" t="s">
        <v>4620</v>
      </c>
      <c r="C737" s="9" t="s">
        <v>4668</v>
      </c>
      <c r="D737" s="9" t="s">
        <v>1591</v>
      </c>
      <c r="E737" s="9" t="s">
        <v>4669</v>
      </c>
      <c r="F737" s="9"/>
      <c r="G737" s="9" t="s">
        <v>4670</v>
      </c>
      <c r="H737" s="9" t="s">
        <v>4671</v>
      </c>
      <c r="I737" s="9" t="s">
        <v>18</v>
      </c>
      <c r="J737" s="9" t="s">
        <v>214</v>
      </c>
      <c r="K737" s="9">
        <v>138</v>
      </c>
      <c r="L737" s="9">
        <v>39</v>
      </c>
      <c r="M737" s="9" t="s">
        <v>45</v>
      </c>
      <c r="N737" s="9"/>
      <c r="O737" s="9"/>
      <c r="P737" s="9"/>
      <c r="Q737" s="9" t="s">
        <v>214</v>
      </c>
      <c r="R737" s="9"/>
      <c r="S737" s="9" t="s">
        <v>4672</v>
      </c>
      <c r="T737" s="9" t="s">
        <v>4673</v>
      </c>
      <c r="U737" s="9" t="s">
        <v>4674</v>
      </c>
      <c r="V737" s="61" t="s">
        <v>4675</v>
      </c>
      <c r="W737" s="9">
        <v>1</v>
      </c>
      <c r="X737" s="48">
        <f>INDEX(table1,MATCH($K737,'Tham chiếu'!$A$3:$A$13,1),MATCH(DS!$L737,'Tham chiếu'!$B$2:$M$2,1))</f>
        <v>60</v>
      </c>
      <c r="Y737" s="9">
        <v>1</v>
      </c>
      <c r="Z737" s="48">
        <f>INDEX(table1,MATCH($K737,'Tham chiếu'!$A$3:$A$13,1),MATCH(DS!$L737,'Tham chiếu'!$B$2:$M$2,1))</f>
        <v>60</v>
      </c>
      <c r="AA737" s="9">
        <v>1</v>
      </c>
      <c r="AB737" s="50" t="str">
        <f>INDEX(table2,MATCH($K737,'Tham chiếu'!$A$17:$A$25,1),MATCH(DS!$L737,'Tham chiếu'!$B$16:$S$16,1))</f>
        <v>4C</v>
      </c>
      <c r="AC737" s="9"/>
      <c r="AD737" s="73" t="str">
        <f>INDEX(table4,MATCH($K737,'Tham chiếu'!$A$41:$A$49,1),MATCH(DS!$L737,'Tham chiếu'!$B$40:$T$40,1))</f>
        <v>4B</v>
      </c>
      <c r="AE737" s="9">
        <v>1</v>
      </c>
      <c r="AF737" s="74" t="str">
        <f>INDEX(table3,MATCH($K737,'Tham chiếu'!$A$29:$A$37,1),MATCH(DS!$L737,'Tham chiếu'!$B$28:$T$28,1))</f>
        <v>4B</v>
      </c>
      <c r="AG737" s="9"/>
      <c r="AH737" s="48">
        <f>INDEX(table5,MATCH($K737,'Tham chiếu'!$A$53:$A$61,1),MATCH(DS!$L737,'Tham chiếu'!$B$52:$T$52,1))</f>
        <v>5</v>
      </c>
      <c r="AI737" s="9">
        <v>1</v>
      </c>
      <c r="AJ737" s="48">
        <f>INDEX(table5,MATCH($K737,'Tham chiếu'!$A$53:$A$61,1),MATCH(DS!$L737,'Tham chiếu'!$B$52:$T$52,1))</f>
        <v>5</v>
      </c>
      <c r="AK737" s="9">
        <v>1</v>
      </c>
      <c r="AL737" s="48">
        <f>INDEX(table5,MATCH($K737,'Tham chiếu'!$A$53:$A$61,1),MATCH(DS!$L737,'Tham chiếu'!$B$52:$T$52,1))</f>
        <v>5</v>
      </c>
      <c r="AM737" s="9">
        <v>1</v>
      </c>
      <c r="AN737" s="50" t="str">
        <f>INDEX(table2,MATCH($K737,'Tham chiếu'!$A$17:$A$25,1),MATCH(DS!$L737,'Tham chiếu'!$B$16:$S$16,1))</f>
        <v>4C</v>
      </c>
      <c r="AO737" s="9">
        <v>1</v>
      </c>
      <c r="AP737" s="48" t="str">
        <f>INDEX(table3,MATCH($K737,'Tham chiếu'!$A$29:$A$37,1),MATCH(DS!$L737,'Tham chiếu'!$B$28:$T$28,1))</f>
        <v>4B</v>
      </c>
      <c r="AQ737" s="9">
        <v>1</v>
      </c>
      <c r="AR737" s="77">
        <f>INDEX(table7,MATCH($K737,'Tham chiếu'!$A$78:$A$87,1),MATCH(DS!$L737,'Tham chiếu'!$B$77:$T$77,1))</f>
        <v>4</v>
      </c>
      <c r="AS737" s="9"/>
      <c r="AT737" s="48">
        <f>INDEX(table6,MATCH($K737,'Tham chiếu'!$A$65:$A$74,1),MATCH(DS!$L737,'Tham chiếu'!$B$64:$T$64,1))</f>
        <v>5</v>
      </c>
      <c r="AU737" s="57">
        <f t="shared" si="151"/>
        <v>1787000</v>
      </c>
      <c r="AV737" s="58">
        <v>2854000</v>
      </c>
      <c r="AW737" s="59" t="b">
        <f t="shared" si="144"/>
        <v>0</v>
      </c>
      <c r="AX737" s="1"/>
      <c r="AY737" s="1"/>
      <c r="AZ737" s="1"/>
      <c r="BA737" s="1"/>
      <c r="BB737" s="1"/>
      <c r="BC737" s="1"/>
    </row>
    <row r="738" spans="1:55" ht="27.6" customHeight="1" x14ac:dyDescent="0.25">
      <c r="A738" s="3">
        <v>733</v>
      </c>
      <c r="B738" s="9" t="s">
        <v>4676</v>
      </c>
      <c r="C738" s="9" t="s">
        <v>4677</v>
      </c>
      <c r="D738" s="9" t="s">
        <v>4678</v>
      </c>
      <c r="E738" s="9" t="s">
        <v>4679</v>
      </c>
      <c r="F738" s="9"/>
      <c r="G738" s="9" t="s">
        <v>4680</v>
      </c>
      <c r="H738" s="9" t="s">
        <v>4671</v>
      </c>
      <c r="I738" s="9" t="s">
        <v>18</v>
      </c>
      <c r="J738" s="9" t="s">
        <v>214</v>
      </c>
      <c r="K738" s="9">
        <v>142</v>
      </c>
      <c r="L738" s="9">
        <v>45</v>
      </c>
      <c r="M738" s="9" t="s">
        <v>45</v>
      </c>
      <c r="N738" s="9"/>
      <c r="O738" s="9"/>
      <c r="P738" s="9"/>
      <c r="Q738" s="9" t="s">
        <v>214</v>
      </c>
      <c r="R738" s="9"/>
      <c r="S738" s="9" t="s">
        <v>4681</v>
      </c>
      <c r="T738" s="9" t="s">
        <v>4682</v>
      </c>
      <c r="U738" s="9" t="s">
        <v>4683</v>
      </c>
      <c r="V738" s="61" t="s">
        <v>4684</v>
      </c>
      <c r="W738" s="9"/>
      <c r="X738" s="48"/>
      <c r="Y738" s="9">
        <v>1</v>
      </c>
      <c r="Z738" s="48">
        <f>INDEX(table1,MATCH($K738,'Tham chiếu'!$A$3:$A$13,1),MATCH(DS!$L738,'Tham chiếu'!$B$2:$M$2,1))</f>
        <v>62</v>
      </c>
      <c r="AA738" s="9"/>
      <c r="AB738" s="50"/>
      <c r="AC738" s="9"/>
      <c r="AD738" s="73"/>
      <c r="AE738" s="9">
        <v>1</v>
      </c>
      <c r="AF738" s="74" t="str">
        <f>INDEX(table3,MATCH($K738,'Tham chiếu'!$A$29:$A$37,1),MATCH(DS!$L738,'Tham chiếu'!$B$28:$T$28,1))</f>
        <v>5C</v>
      </c>
      <c r="AG738" s="9"/>
      <c r="AH738" s="48"/>
      <c r="AI738" s="9"/>
      <c r="AJ738" s="48"/>
      <c r="AK738" s="9">
        <v>1</v>
      </c>
      <c r="AL738" s="48">
        <f>INDEX(table5,MATCH($K738,'Tham chiếu'!$A$53:$A$61,1),MATCH(DS!$L738,'Tham chiếu'!$B$52:$T$52,1))</f>
        <v>6</v>
      </c>
      <c r="AM738" s="9">
        <v>1</v>
      </c>
      <c r="AN738" s="50" t="str">
        <f>INDEX(table2,MATCH($K738,'Tham chiếu'!$A$17:$A$25,1),MATCH(DS!$L738,'Tham chiếu'!$B$16:$S$16,1))</f>
        <v>5C</v>
      </c>
      <c r="AO738" s="9">
        <v>1</v>
      </c>
      <c r="AP738" s="48" t="str">
        <f>INDEX(table3,MATCH($K738,'Tham chiếu'!$A$29:$A$37,1),MATCH(DS!$L738,'Tham chiếu'!$B$28:$T$28,1))</f>
        <v>5C</v>
      </c>
      <c r="AQ738" s="9">
        <v>1</v>
      </c>
      <c r="AR738" s="77">
        <f>INDEX(table7,MATCH($K738,'Tham chiếu'!$A$78:$A$87,1),MATCH(DS!$L738,'Tham chiếu'!$B$77:$T$77,1))</f>
        <v>5</v>
      </c>
      <c r="AS738" s="9"/>
      <c r="AT738" s="48">
        <f>INDEX(table6,MATCH($K738,'Tham chiếu'!$A$65:$A$74,1),MATCH(DS!$L738,'Tham chiếu'!$B$64:$T$64,1))</f>
        <v>6</v>
      </c>
      <c r="AU738" s="57">
        <f t="shared" si="151"/>
        <v>1125000</v>
      </c>
      <c r="AV738" s="58">
        <v>2264000</v>
      </c>
      <c r="AW738" s="59" t="b">
        <f t="shared" si="144"/>
        <v>0</v>
      </c>
      <c r="AX738" s="1"/>
      <c r="AY738" s="1"/>
      <c r="AZ738" s="1"/>
      <c r="BA738" s="1"/>
      <c r="BB738" s="1"/>
      <c r="BC738" s="1"/>
    </row>
    <row r="739" spans="1:55" ht="27.6" customHeight="1" x14ac:dyDescent="0.25">
      <c r="A739" s="3">
        <v>734</v>
      </c>
      <c r="B739" s="9" t="s">
        <v>4676</v>
      </c>
      <c r="C739" s="9" t="s">
        <v>4860</v>
      </c>
      <c r="D739" s="9" t="s">
        <v>4678</v>
      </c>
      <c r="E739" s="9" t="s">
        <v>4861</v>
      </c>
      <c r="F739" s="9"/>
      <c r="G739" s="9" t="s">
        <v>4680</v>
      </c>
      <c r="H739" s="9" t="s">
        <v>4671</v>
      </c>
      <c r="I739" s="9" t="s">
        <v>44</v>
      </c>
      <c r="J739" s="9" t="s">
        <v>214</v>
      </c>
      <c r="K739" s="9">
        <v>137</v>
      </c>
      <c r="L739" s="9">
        <v>32</v>
      </c>
      <c r="M739" s="9" t="s">
        <v>45</v>
      </c>
      <c r="N739" s="9"/>
      <c r="O739" s="9"/>
      <c r="P739" s="9"/>
      <c r="Q739" s="9" t="s">
        <v>214</v>
      </c>
      <c r="R739" s="9"/>
      <c r="S739" s="9" t="s">
        <v>4681</v>
      </c>
      <c r="T739" s="9" t="s">
        <v>4682</v>
      </c>
      <c r="U739" s="9" t="s">
        <v>4862</v>
      </c>
      <c r="V739" s="61" t="s">
        <v>4863</v>
      </c>
      <c r="W739" s="9"/>
      <c r="X739" s="48"/>
      <c r="Y739" s="9">
        <v>1</v>
      </c>
      <c r="Z739" s="48">
        <f>INDEX(table1,MATCH($K739,'Tham chiếu'!$A$3:$A$13,1),MATCH(DS!$L739,'Tham chiếu'!$B$2:$M$2,1))</f>
        <v>58</v>
      </c>
      <c r="AA739" s="9"/>
      <c r="AB739" s="50"/>
      <c r="AC739" s="9">
        <v>1</v>
      </c>
      <c r="AD739" s="73" t="str">
        <f>INDEX(table4,MATCH($K739,'Tham chiếu'!$A$41:$A$49,1),MATCH(DS!$L739,'Tham chiếu'!$B$40:$T$40,1))</f>
        <v>3B</v>
      </c>
      <c r="AE739" s="9"/>
      <c r="AF739" s="74" t="str">
        <f>INDEX(table3,MATCH($K739,'Tham chiếu'!$A$29:$A$37,1),MATCH(DS!$L739,'Tham chiếu'!$B$28:$T$28,1))</f>
        <v>4A</v>
      </c>
      <c r="AG739" s="9"/>
      <c r="AH739" s="48"/>
      <c r="AI739" s="9"/>
      <c r="AJ739" s="48"/>
      <c r="AK739" s="9">
        <v>1</v>
      </c>
      <c r="AL739" s="48">
        <f>INDEX(table5,MATCH($K739,'Tham chiếu'!$A$53:$A$61,1),MATCH(DS!$L739,'Tham chiếu'!$B$52:$T$52,1))</f>
        <v>4</v>
      </c>
      <c r="AM739" s="9">
        <v>1</v>
      </c>
      <c r="AN739" s="50">
        <f>INDEX(table2,MATCH($K739,'Tham chiếu'!$A$17:$A$25,1),MATCH(DS!$L739,'Tham chiếu'!$B$16:$S$16,1))</f>
        <v>4</v>
      </c>
      <c r="AO739" s="9">
        <v>1</v>
      </c>
      <c r="AP739" s="48" t="str">
        <f>INDEX(table3,MATCH($K739,'Tham chiếu'!$A$29:$A$37,1),MATCH(DS!$L739,'Tham chiếu'!$B$28:$T$28,1))</f>
        <v>4A</v>
      </c>
      <c r="AQ739" s="9">
        <v>1</v>
      </c>
      <c r="AR739" s="77">
        <f>INDEX(table7,MATCH($K739,'Tham chiếu'!$A$78:$A$87,1),MATCH(DS!$L739,'Tham chiếu'!$B$77:$T$77,1))</f>
        <v>3</v>
      </c>
      <c r="AS739" s="9"/>
      <c r="AT739" s="48">
        <f>INDEX(table6,MATCH($K739,'Tham chiếu'!$A$65:$A$74,1),MATCH(DS!$L739,'Tham chiếu'!$B$64:$T$64,1))</f>
        <v>4</v>
      </c>
      <c r="AU739" s="57">
        <f t="shared" si="151"/>
        <v>1093000</v>
      </c>
      <c r="AV739" s="58">
        <v>1357000</v>
      </c>
      <c r="AW739" s="59" t="b">
        <f t="shared" si="144"/>
        <v>0</v>
      </c>
      <c r="AX739" s="1"/>
      <c r="AY739" s="1"/>
      <c r="AZ739" s="1"/>
      <c r="BA739" s="1"/>
      <c r="BB739" s="1"/>
      <c r="BC739" s="1"/>
    </row>
    <row r="740" spans="1:55" ht="27.6" customHeight="1" x14ac:dyDescent="0.25">
      <c r="A740" s="3">
        <v>735</v>
      </c>
      <c r="B740" s="56" t="s">
        <v>16</v>
      </c>
      <c r="C740" s="9" t="s">
        <v>493</v>
      </c>
      <c r="D740" s="9" t="s">
        <v>343</v>
      </c>
      <c r="E740" s="9" t="str">
        <f>C740&amp;" "&amp;D740</f>
        <v>Bùi Thị Vân Khánh</v>
      </c>
      <c r="F740" s="9" t="b">
        <f>E740=E741</f>
        <v>0</v>
      </c>
      <c r="G740" s="9" t="s">
        <v>494</v>
      </c>
      <c r="H740" s="9" t="str">
        <f>RIGHT(G740,4)</f>
        <v>2014</v>
      </c>
      <c r="I740" s="9" t="s">
        <v>44</v>
      </c>
      <c r="J740" s="9" t="str">
        <f>N740&amp;O740&amp;P740&amp;Q740&amp;R740</f>
        <v>4CI9</v>
      </c>
      <c r="K740" s="48">
        <v>130</v>
      </c>
      <c r="L740" s="48">
        <v>27</v>
      </c>
      <c r="M740" s="9" t="s">
        <v>45</v>
      </c>
      <c r="N740" s="9"/>
      <c r="O740" s="9"/>
      <c r="P740" s="9"/>
      <c r="Q740" s="9" t="s">
        <v>214</v>
      </c>
      <c r="R740" s="9"/>
      <c r="S740" s="9" t="s">
        <v>495</v>
      </c>
      <c r="T740" s="9" t="s">
        <v>496</v>
      </c>
      <c r="U740" s="9" t="s">
        <v>497</v>
      </c>
      <c r="V740" s="30" t="s">
        <v>4017</v>
      </c>
      <c r="W740" s="9">
        <v>1</v>
      </c>
      <c r="X740" s="48">
        <f>INDEX(table1,MATCH($K74,'Tham chiếu'!$A$3:$A$13,1),MATCH(DS!$L74,'Tham chiếu'!$B$2:$M$2,1))</f>
        <v>45</v>
      </c>
      <c r="Y740" s="9">
        <v>1</v>
      </c>
      <c r="Z740" s="48">
        <f>INDEX(table1,MATCH($K740,'Tham chiếu'!$A$3:$A$13,1),MATCH(DS!$L740,'Tham chiếu'!$B$2:$M$2,1))</f>
        <v>55</v>
      </c>
      <c r="AA740" s="9"/>
      <c r="AB740" s="50"/>
      <c r="AC740" s="9"/>
      <c r="AD740" s="73"/>
      <c r="AE740" s="9"/>
      <c r="AF740" s="74"/>
      <c r="AG740" s="9">
        <v>1</v>
      </c>
      <c r="AH740" s="48">
        <f>INDEX(table5,MATCH($K740,'Tham chiếu'!$A$53:$A$61,1),MATCH(DS!$L740,'Tham chiếu'!$B$52:$T$52,1))</f>
        <v>3</v>
      </c>
      <c r="AI740" s="9">
        <v>1</v>
      </c>
      <c r="AJ740" s="48">
        <f>INDEX(table5,MATCH($K740,'Tham chiếu'!$A$53:$A$61,1),MATCH(DS!$L740,'Tham chiếu'!$B$52:$T$52,1))</f>
        <v>3</v>
      </c>
      <c r="AK740" s="9">
        <v>1</v>
      </c>
      <c r="AL740" s="48">
        <f>INDEX(table5,MATCH($K740,'Tham chiếu'!$A$53:$A$61,1),MATCH(DS!$L740,'Tham chiếu'!$B$52:$T$52,1))</f>
        <v>3</v>
      </c>
      <c r="AM740" s="9">
        <v>1</v>
      </c>
      <c r="AN740" s="50" t="str">
        <f>INDEX(table2,MATCH($K740,'Tham chiếu'!$A$17:$A$25,1),MATCH(DS!$L740,'Tham chiếu'!$B$16:$S$16,1))</f>
        <v>2C</v>
      </c>
      <c r="AO740" s="9">
        <v>1</v>
      </c>
      <c r="AP740" s="48" t="str">
        <f>INDEX(table3,MATCH($K740,'Tham chiếu'!$A$29:$A$37,1),MATCH(DS!$L740,'Tham chiếu'!$B$28:$T$28,1))</f>
        <v>3A</v>
      </c>
      <c r="AQ740" s="48">
        <v>1</v>
      </c>
      <c r="AR740" s="77">
        <f>INDEX(table7,MATCH($K740,'Tham chiếu'!$A$78:$A$87,1),MATCH(DS!$L740,'Tham chiếu'!$B$77:$T$77,1))</f>
        <v>3</v>
      </c>
      <c r="AS740" s="9">
        <v>1</v>
      </c>
      <c r="AT740" s="48">
        <f>INDEX(table6,MATCH($K740,'Tham chiếu'!$A$65:$A$74,1),MATCH(DS!$L740,'Tham chiếu'!$B$64:$T$64,1))</f>
        <v>3</v>
      </c>
      <c r="AU740" s="57">
        <f t="shared" si="151"/>
        <v>1859000</v>
      </c>
      <c r="AV740" s="58">
        <v>2011000</v>
      </c>
      <c r="AW740" s="59" t="b">
        <f t="shared" si="144"/>
        <v>0</v>
      </c>
      <c r="AX740" s="1"/>
      <c r="AY740" s="1"/>
      <c r="AZ740" s="1"/>
      <c r="BA740" s="1"/>
      <c r="BB740" s="1"/>
      <c r="BC740" s="1"/>
    </row>
    <row r="741" spans="1:55" ht="27.6" customHeight="1" x14ac:dyDescent="0.25">
      <c r="A741" s="3">
        <v>736</v>
      </c>
      <c r="B741" s="56" t="s">
        <v>16</v>
      </c>
      <c r="C741" s="9" t="s">
        <v>439</v>
      </c>
      <c r="D741" s="9" t="s">
        <v>276</v>
      </c>
      <c r="E741" s="9" t="str">
        <f>C741&amp;" "&amp;D741</f>
        <v>Trần Khánh My</v>
      </c>
      <c r="F741" s="9" t="b">
        <f>E741=E742</f>
        <v>0</v>
      </c>
      <c r="G741" s="9" t="s">
        <v>3265</v>
      </c>
      <c r="H741" s="9" t="str">
        <f>RIGHT(G741,4)</f>
        <v>2014</v>
      </c>
      <c r="I741" s="9" t="s">
        <v>44</v>
      </c>
      <c r="J741" s="9" t="str">
        <f>N741&amp;O741&amp;P741&amp;Q741&amp;R741</f>
        <v>4CI9</v>
      </c>
      <c r="K741" s="9">
        <v>130</v>
      </c>
      <c r="L741" s="9">
        <v>30</v>
      </c>
      <c r="M741" s="9" t="s">
        <v>45</v>
      </c>
      <c r="N741" s="9"/>
      <c r="O741" s="9"/>
      <c r="P741" s="9"/>
      <c r="Q741" s="9" t="s">
        <v>214</v>
      </c>
      <c r="R741" s="9"/>
      <c r="S741" s="9" t="s">
        <v>2569</v>
      </c>
      <c r="T741" s="9" t="s">
        <v>2570</v>
      </c>
      <c r="U741" s="9" t="s">
        <v>2571</v>
      </c>
      <c r="V741" s="30" t="s">
        <v>4173</v>
      </c>
      <c r="W741" s="48"/>
      <c r="X741" s="48"/>
      <c r="Y741" s="49">
        <v>1</v>
      </c>
      <c r="Z741" s="48">
        <f>INDEX(table1,MATCH($K741,'Tham chiếu'!$A$3:$A$13,1),MATCH(DS!$L741,'Tham chiếu'!$B$2:$M$2,1))</f>
        <v>58</v>
      </c>
      <c r="AA741" s="50"/>
      <c r="AB741" s="50"/>
      <c r="AC741" s="53">
        <v>1</v>
      </c>
      <c r="AD741" s="73" t="str">
        <f>INDEX(table4,MATCH($K741,'Tham chiếu'!$A$41:$A$49,1),MATCH(DS!$L741,'Tham chiếu'!$B$40:$T$40,1))</f>
        <v>3B</v>
      </c>
      <c r="AE741" s="54"/>
      <c r="AF741" s="74"/>
      <c r="AG741" s="48">
        <v>1</v>
      </c>
      <c r="AH741" s="48">
        <f>INDEX(table5,MATCH($K741,'Tham chiếu'!$A$53:$A$61,1),MATCH(DS!$L741,'Tham chiếu'!$B$52:$T$52,1))</f>
        <v>4</v>
      </c>
      <c r="AI741" s="49">
        <v>2</v>
      </c>
      <c r="AJ741" s="48">
        <f>INDEX(table5,MATCH($K741,'Tham chiếu'!$A$53:$A$61,1),MATCH(DS!$L741,'Tham chiếu'!$B$52:$T$52,1))</f>
        <v>4</v>
      </c>
      <c r="AK741" s="53"/>
      <c r="AL741" s="48"/>
      <c r="AM741" s="50"/>
      <c r="AN741" s="50"/>
      <c r="AO741" s="54"/>
      <c r="AP741" s="48"/>
      <c r="AQ741" s="48">
        <v>1</v>
      </c>
      <c r="AR741" s="77">
        <f>INDEX(table7,MATCH($K741,'Tham chiếu'!$A$78:$A$87,1),MATCH(DS!$L741,'Tham chiếu'!$B$77:$T$77,1))</f>
        <v>3</v>
      </c>
      <c r="AS741" s="49">
        <v>1</v>
      </c>
      <c r="AT741" s="48">
        <f>INDEX(table6,MATCH($K741,'Tham chiếu'!$A$65:$A$74,1),MATCH(DS!$L741,'Tham chiếu'!$B$64:$T$64,1))</f>
        <v>3</v>
      </c>
      <c r="AU741" s="57">
        <f t="shared" si="151"/>
        <v>1596000</v>
      </c>
      <c r="AV741" s="58">
        <v>2352000</v>
      </c>
      <c r="AW741" s="59" t="b">
        <f t="shared" si="144"/>
        <v>0</v>
      </c>
      <c r="AX741" s="1"/>
      <c r="AY741" s="1"/>
      <c r="AZ741" s="1"/>
      <c r="BA741" s="1"/>
      <c r="BB741" s="1"/>
      <c r="BC741" s="1"/>
    </row>
    <row r="742" spans="1:55" ht="27.6" customHeight="1" x14ac:dyDescent="0.25">
      <c r="A742" s="3">
        <v>737</v>
      </c>
      <c r="B742" s="56" t="s">
        <v>16</v>
      </c>
      <c r="C742" s="9" t="s">
        <v>41</v>
      </c>
      <c r="D742" s="9" t="s">
        <v>97</v>
      </c>
      <c r="E742" s="9" t="str">
        <f>C742&amp;" "&amp;D742</f>
        <v>Nguyễn Bảo Ngọc</v>
      </c>
      <c r="F742" s="9" t="b">
        <f>E742=E743</f>
        <v>0</v>
      </c>
      <c r="G742" s="9" t="s">
        <v>2040</v>
      </c>
      <c r="H742" s="9" t="str">
        <f>RIGHT(G742,4)</f>
        <v>2014</v>
      </c>
      <c r="I742" s="9" t="s">
        <v>44</v>
      </c>
      <c r="J742" s="9" t="str">
        <f>N742&amp;O742&amp;P742&amp;Q742&amp;R742</f>
        <v>4CI9</v>
      </c>
      <c r="K742" s="48">
        <v>133</v>
      </c>
      <c r="L742" s="48">
        <v>37</v>
      </c>
      <c r="M742" s="9" t="s">
        <v>45</v>
      </c>
      <c r="N742" s="9"/>
      <c r="O742" s="9"/>
      <c r="P742" s="9"/>
      <c r="Q742" s="9" t="s">
        <v>214</v>
      </c>
      <c r="R742" s="9"/>
      <c r="S742" s="9" t="s">
        <v>309</v>
      </c>
      <c r="T742" s="9" t="s">
        <v>2041</v>
      </c>
      <c r="U742" s="9" t="s">
        <v>2042</v>
      </c>
      <c r="V742" s="30" t="s">
        <v>4174</v>
      </c>
      <c r="W742" s="9">
        <v>1</v>
      </c>
      <c r="X742" s="48">
        <f>INDEX(table1,MATCH($K742,'Tham chiếu'!$A$3:$A$13,1),MATCH(DS!$L742,'Tham chiếu'!$B$2:$M$2,1))</f>
        <v>60</v>
      </c>
      <c r="Y742" s="9"/>
      <c r="Z742" s="48"/>
      <c r="AA742" s="9"/>
      <c r="AB742" s="50"/>
      <c r="AC742" s="9">
        <v>1</v>
      </c>
      <c r="AD742" s="73" t="str">
        <f>INDEX(table4,MATCH($K742,'Tham chiếu'!$A$41:$A$49,1),MATCH(DS!$L742,'Tham chiếu'!$B$40:$T$40,1))</f>
        <v>4B</v>
      </c>
      <c r="AE742" s="9"/>
      <c r="AF742" s="74"/>
      <c r="AG742" s="9"/>
      <c r="AH742" s="48"/>
      <c r="AI742" s="9">
        <v>1</v>
      </c>
      <c r="AJ742" s="48">
        <f>INDEX(table5,MATCH($K742,'Tham chiếu'!$A$53:$A$61,1),MATCH(DS!$L742,'Tham chiếu'!$B$52:$T$52,1))</f>
        <v>5</v>
      </c>
      <c r="AK742" s="9"/>
      <c r="AL742" s="48"/>
      <c r="AM742" s="9">
        <v>1</v>
      </c>
      <c r="AN742" s="50" t="str">
        <f>INDEX(table2,MATCH($K742,'Tham chiếu'!$A$17:$A$25,1),MATCH(DS!$L742,'Tham chiếu'!$B$16:$S$16,1))</f>
        <v>4B</v>
      </c>
      <c r="AO742" s="9"/>
      <c r="AP742" s="48"/>
      <c r="AQ742" s="48">
        <v>1</v>
      </c>
      <c r="AR742" s="77">
        <f>INDEX(table7,MATCH($K742,'Tham chiếu'!$A$78:$A$87,1),MATCH(DS!$L742,'Tham chiếu'!$B$77:$T$77,1))</f>
        <v>3</v>
      </c>
      <c r="AS742" s="9">
        <v>1</v>
      </c>
      <c r="AT742" s="48">
        <f>INDEX(table6,MATCH($K742,'Tham chiếu'!$A$65:$A$74,1),MATCH(DS!$L742,'Tham chiếu'!$B$64:$T$64,1))</f>
        <v>4</v>
      </c>
      <c r="AU742" s="57">
        <f t="shared" si="151"/>
        <v>1387000</v>
      </c>
      <c r="AV742" s="58">
        <v>3162000</v>
      </c>
      <c r="AW742" s="59" t="b">
        <f t="shared" si="144"/>
        <v>0</v>
      </c>
      <c r="AX742" s="1"/>
      <c r="AY742" s="1"/>
      <c r="AZ742" s="1"/>
      <c r="BA742" s="1"/>
      <c r="BB742" s="1"/>
      <c r="BC742" s="1"/>
    </row>
    <row r="743" spans="1:55" ht="27.6" customHeight="1" x14ac:dyDescent="0.25">
      <c r="A743" s="3">
        <v>738</v>
      </c>
      <c r="B743" s="9" t="s">
        <v>16</v>
      </c>
      <c r="C743" s="9" t="s">
        <v>1582</v>
      </c>
      <c r="D743" s="9" t="s">
        <v>58</v>
      </c>
      <c r="E743" s="9" t="str">
        <f>C743&amp;" "&amp;D743</f>
        <v>Cao Bảo Nguyên</v>
      </c>
      <c r="F743" s="9" t="b">
        <f>E743=E744</f>
        <v>0</v>
      </c>
      <c r="G743" s="9" t="s">
        <v>1583</v>
      </c>
      <c r="H743" s="9" t="str">
        <f>RIGHT(G743,4)</f>
        <v>2014</v>
      </c>
      <c r="I743" s="9" t="s">
        <v>18</v>
      </c>
      <c r="J743" s="9" t="str">
        <f>N743&amp;O743&amp;P743&amp;Q743&amp;R743</f>
        <v>4CI9</v>
      </c>
      <c r="K743" s="48">
        <v>135</v>
      </c>
      <c r="L743" s="48">
        <v>24</v>
      </c>
      <c r="M743" s="9" t="s">
        <v>45</v>
      </c>
      <c r="N743" s="9"/>
      <c r="O743" s="9"/>
      <c r="P743" s="9"/>
      <c r="Q743" s="9" t="s">
        <v>214</v>
      </c>
      <c r="R743" s="9"/>
      <c r="S743" s="9" t="s">
        <v>1584</v>
      </c>
      <c r="T743" s="9" t="s">
        <v>1585</v>
      </c>
      <c r="U743" s="9" t="s">
        <v>1586</v>
      </c>
      <c r="V743" s="30" t="s">
        <v>4176</v>
      </c>
      <c r="W743" s="9">
        <v>1</v>
      </c>
      <c r="X743" s="48">
        <f>INDEX(table1,MATCH($K743,'Tham chiếu'!$A$3:$A$13,1),MATCH(DS!$L743,'Tham chiếu'!$B$2:$M$2,1))</f>
        <v>58</v>
      </c>
      <c r="Y743" s="9">
        <v>1</v>
      </c>
      <c r="Z743" s="48">
        <f>INDEX(table1,MATCH($K743,'Tham chiếu'!$A$3:$A$13,1),MATCH(DS!$L743,'Tham chiếu'!$B$2:$M$2,1))</f>
        <v>58</v>
      </c>
      <c r="AA743" s="9">
        <v>2</v>
      </c>
      <c r="AB743" s="50" t="str">
        <f>INDEX(table2,MATCH($K743,'Tham chiếu'!$A$17:$A$25,1),MATCH(DS!$L743,'Tham chiếu'!$B$16:$S$16,1))</f>
        <v>2B</v>
      </c>
      <c r="AC743" s="9"/>
      <c r="AD743" s="73">
        <f>INDEX(table4,MATCH($K743,'Tham chiếu'!$A$41:$A$49,1),MATCH(DS!$L743,'Tham chiếu'!$B$40:$T$40,1))</f>
        <v>4</v>
      </c>
      <c r="AE743" s="9"/>
      <c r="AF743" s="74"/>
      <c r="AG743" s="9">
        <v>1</v>
      </c>
      <c r="AH743" s="48">
        <f>INDEX(table5,MATCH($K743,'Tham chiếu'!$A$53:$A$61,1),MATCH(DS!$L743,'Tham chiếu'!$B$52:$T$52,1))</f>
        <v>4</v>
      </c>
      <c r="AI743" s="9">
        <v>1</v>
      </c>
      <c r="AJ743" s="48">
        <f>INDEX(table5,MATCH($K743,'Tham chiếu'!$A$53:$A$61,1),MATCH(DS!$L743,'Tham chiếu'!$B$52:$T$52,1))</f>
        <v>4</v>
      </c>
      <c r="AK743" s="9">
        <v>1</v>
      </c>
      <c r="AL743" s="48">
        <f>INDEX(table5,MATCH($K743,'Tham chiếu'!$A$53:$A$61,1),MATCH(DS!$L743,'Tham chiếu'!$B$52:$T$52,1))</f>
        <v>4</v>
      </c>
      <c r="AM743" s="9"/>
      <c r="AN743" s="50" t="str">
        <f>INDEX(table2,MATCH($K743,'Tham chiếu'!$A$17:$A$25,1),MATCH(DS!$L743,'Tham chiếu'!$B$16:$S$16,1))</f>
        <v>2B</v>
      </c>
      <c r="AO743" s="9"/>
      <c r="AP743" s="48">
        <f>INDEX(table3,MATCH($K743,'Tham chiếu'!$A$29:$A$37,1),MATCH(DS!$L743,'Tham chiếu'!$B$28:$T$28,1))</f>
        <v>3</v>
      </c>
      <c r="AQ743" s="48">
        <v>1</v>
      </c>
      <c r="AR743" s="77">
        <f>INDEX(table7,MATCH($K743,'Tham chiếu'!$A$78:$A$87,1),MATCH(DS!$L743,'Tham chiếu'!$B$77:$T$77,1))</f>
        <v>2</v>
      </c>
      <c r="AS743" s="9">
        <v>1</v>
      </c>
      <c r="AT743" s="48">
        <f>INDEX(table6,MATCH($K743,'Tham chiếu'!$A$65:$A$74,1),MATCH(DS!$L743,'Tham chiếu'!$B$64:$T$64,1))</f>
        <v>3</v>
      </c>
      <c r="AU743" s="57">
        <f t="shared" si="151"/>
        <v>2125000</v>
      </c>
      <c r="AV743" s="58">
        <v>2086000</v>
      </c>
      <c r="AW743" s="59" t="b">
        <f t="shared" si="144"/>
        <v>0</v>
      </c>
      <c r="AX743" s="1"/>
      <c r="AY743" s="1"/>
      <c r="AZ743" s="1"/>
      <c r="BA743" s="1"/>
      <c r="BB743" s="1"/>
      <c r="BC743" s="1"/>
    </row>
    <row r="744" spans="1:55" ht="27.6" customHeight="1" x14ac:dyDescent="0.25">
      <c r="A744" s="3">
        <v>739</v>
      </c>
      <c r="B744" s="9" t="s">
        <v>16</v>
      </c>
      <c r="C744" s="9" t="s">
        <v>212</v>
      </c>
      <c r="D744" s="9" t="s">
        <v>58</v>
      </c>
      <c r="E744" s="9" t="str">
        <f>C744&amp;" "&amp;D744</f>
        <v>Nguyễn Khôi Nguyên</v>
      </c>
      <c r="F744" s="9" t="b">
        <f>E744=E745</f>
        <v>0</v>
      </c>
      <c r="G744" s="9" t="s">
        <v>213</v>
      </c>
      <c r="H744" s="9" t="str">
        <f>RIGHT(G744,4)</f>
        <v>2014</v>
      </c>
      <c r="I744" s="9" t="s">
        <v>18</v>
      </c>
      <c r="J744" s="9" t="str">
        <f>N744&amp;O744&amp;P744&amp;Q744&amp;R744</f>
        <v>4CI9</v>
      </c>
      <c r="K744" s="48">
        <v>144</v>
      </c>
      <c r="L744" s="48">
        <v>34</v>
      </c>
      <c r="M744" s="9" t="s">
        <v>45</v>
      </c>
      <c r="N744" s="9"/>
      <c r="O744" s="9"/>
      <c r="P744" s="9"/>
      <c r="Q744" s="9" t="s">
        <v>214</v>
      </c>
      <c r="R744" s="9"/>
      <c r="S744" s="9" t="s">
        <v>215</v>
      </c>
      <c r="T744" s="9" t="s">
        <v>216</v>
      </c>
      <c r="U744" s="9" t="s">
        <v>217</v>
      </c>
      <c r="V744" s="30" t="s">
        <v>4177</v>
      </c>
      <c r="W744" s="9">
        <v>1</v>
      </c>
      <c r="X744" s="48" t="str">
        <f>INDEX(table1,MATCH($K744,'Tham chiếu'!$A$3:$A$13,1),MATCH(DS!$L744,'Tham chiếu'!$B$2:$M$2,1))</f>
        <v>60A</v>
      </c>
      <c r="Y744" s="9">
        <v>1</v>
      </c>
      <c r="Z744" s="48" t="str">
        <f>INDEX(table1,MATCH($K744,'Tham chiếu'!$A$3:$A$13,1),MATCH(DS!$L744,'Tham chiếu'!$B$2:$M$2,1))</f>
        <v>60A</v>
      </c>
      <c r="AA744" s="9"/>
      <c r="AB744" s="50"/>
      <c r="AC744" s="9"/>
      <c r="AD744" s="73"/>
      <c r="AE744" s="9">
        <v>1</v>
      </c>
      <c r="AF744" s="74" t="str">
        <f>INDEX(table3,MATCH($K744,'Tham chiếu'!$A$29:$A$37,1),MATCH(DS!$L744,'Tham chiếu'!$B$28:$T$28,1))</f>
        <v>4A</v>
      </c>
      <c r="AG744" s="9"/>
      <c r="AH744" s="48"/>
      <c r="AI744" s="9"/>
      <c r="AJ744" s="48"/>
      <c r="AK744" s="9">
        <v>1</v>
      </c>
      <c r="AL744" s="48">
        <f>INDEX(table5,MATCH($K744,'Tham chiếu'!$A$53:$A$61,1),MATCH(DS!$L744,'Tham chiếu'!$B$52:$T$52,1))</f>
        <v>4</v>
      </c>
      <c r="AM744" s="9"/>
      <c r="AN744" s="50"/>
      <c r="AO744" s="9"/>
      <c r="AP744" s="48"/>
      <c r="AQ744" s="48"/>
      <c r="AR744" s="77"/>
      <c r="AS744" s="9">
        <v>1</v>
      </c>
      <c r="AT744" s="48">
        <f>INDEX(table6,MATCH($K744,'Tham chiếu'!$A$65:$A$74,1),MATCH(DS!$L744,'Tham chiếu'!$B$64:$T$64,1))</f>
        <v>4</v>
      </c>
      <c r="AU744" s="57">
        <f t="shared" si="151"/>
        <v>1125000</v>
      </c>
      <c r="AV744" s="58">
        <v>3934000</v>
      </c>
      <c r="AW744" s="59" t="b">
        <f t="shared" si="144"/>
        <v>0</v>
      </c>
      <c r="AX744" s="1"/>
      <c r="AY744" s="1"/>
      <c r="AZ744" s="1"/>
      <c r="BA744" s="1"/>
      <c r="BB744" s="1"/>
      <c r="BC744" s="1"/>
    </row>
    <row r="745" spans="1:55" ht="27.6" customHeight="1" x14ac:dyDescent="0.25">
      <c r="A745" s="3">
        <v>740</v>
      </c>
      <c r="B745" s="9" t="s">
        <v>4610</v>
      </c>
      <c r="C745" s="69" t="s">
        <v>4891</v>
      </c>
      <c r="D745" s="69" t="s">
        <v>331</v>
      </c>
      <c r="E745" s="9" t="s">
        <v>1625</v>
      </c>
      <c r="F745" s="9"/>
      <c r="G745" s="9" t="s">
        <v>4892</v>
      </c>
      <c r="H745" s="9" t="s">
        <v>4671</v>
      </c>
      <c r="I745" s="9" t="s">
        <v>44</v>
      </c>
      <c r="J745" s="9" t="s">
        <v>214</v>
      </c>
      <c r="K745" s="9">
        <v>145</v>
      </c>
      <c r="L745" s="9">
        <v>26</v>
      </c>
      <c r="M745" s="9" t="s">
        <v>45</v>
      </c>
      <c r="N745" s="9"/>
      <c r="O745" s="9"/>
      <c r="P745" s="9"/>
      <c r="Q745" s="9" t="s">
        <v>214</v>
      </c>
      <c r="R745" s="9"/>
      <c r="S745" s="9" t="s">
        <v>2627</v>
      </c>
      <c r="T745" s="9" t="s">
        <v>2628</v>
      </c>
      <c r="U745" s="9" t="s">
        <v>2629</v>
      </c>
      <c r="V745" s="61" t="s">
        <v>4893</v>
      </c>
      <c r="W745" s="9">
        <v>1</v>
      </c>
      <c r="X745" s="48">
        <f>INDEX(table1,MATCH($K745,'Tham chiếu'!$A$3:$A$13,1),MATCH(DS!$L745,'Tham chiếu'!$B$2:$M$2,1))</f>
        <v>62</v>
      </c>
      <c r="Y745" s="9">
        <v>1</v>
      </c>
      <c r="Z745" s="48">
        <f>INDEX(table1,MATCH($K745,'Tham chiếu'!$A$3:$A$13,1),MATCH(DS!$L745,'Tham chiếu'!$B$2:$M$2,1))</f>
        <v>62</v>
      </c>
      <c r="AA745" s="9"/>
      <c r="AB745" s="50"/>
      <c r="AC745" s="9">
        <v>2</v>
      </c>
      <c r="AD745" s="73">
        <f>INDEX(table4,MATCH($K745,'Tham chiếu'!$A$41:$A$49,1),MATCH(DS!$L745,'Tham chiếu'!$B$40:$T$40,1))</f>
        <v>4</v>
      </c>
      <c r="AE745" s="9"/>
      <c r="AF745" s="74"/>
      <c r="AG745" s="9">
        <v>2</v>
      </c>
      <c r="AH745" s="48">
        <f>INDEX(table5,MATCH($K745,'Tham chiếu'!$A$53:$A$61,1),MATCH(DS!$L745,'Tham chiếu'!$B$52:$T$52,1))</f>
        <v>4</v>
      </c>
      <c r="AI745" s="9">
        <v>2</v>
      </c>
      <c r="AJ745" s="48">
        <f>INDEX(table5,MATCH($K745,'Tham chiếu'!$A$53:$A$61,1),MATCH(DS!$L745,'Tham chiếu'!$B$52:$T$52,1))</f>
        <v>4</v>
      </c>
      <c r="AK745" s="9">
        <v>1</v>
      </c>
      <c r="AL745" s="48">
        <f>INDEX(table5,MATCH($K745,'Tham chiếu'!$A$53:$A$61,1),MATCH(DS!$L745,'Tham chiếu'!$B$52:$T$52,1))</f>
        <v>4</v>
      </c>
      <c r="AM745" s="9">
        <v>1</v>
      </c>
      <c r="AN745" s="50">
        <f>INDEX(table2,MATCH($K745,'Tham chiếu'!$A$17:$A$25,1),MATCH(DS!$L745,'Tham chiếu'!$B$16:$S$16,1))</f>
        <v>4</v>
      </c>
      <c r="AO745" s="9">
        <v>1</v>
      </c>
      <c r="AP745" s="48">
        <f>INDEX(table3,MATCH($K745,'Tham chiếu'!$A$29:$A$37,1),MATCH(DS!$L745,'Tham chiếu'!$B$28:$T$28,1))</f>
        <v>4</v>
      </c>
      <c r="AQ745" s="9">
        <v>2</v>
      </c>
      <c r="AR745" s="77">
        <f>INDEX(table7,MATCH($K745,'Tham chiếu'!$A$78:$A$87,1),MATCH(DS!$L745,'Tham chiếu'!$B$77:$T$77,1))</f>
        <v>4</v>
      </c>
      <c r="AS745" s="9">
        <v>1</v>
      </c>
      <c r="AT745" s="48">
        <f>INDEX(table6,MATCH($K745,'Tham chiếu'!$A$65:$A$74,1),MATCH(DS!$L745,'Tham chiếu'!$B$64:$T$64,1))</f>
        <v>5</v>
      </c>
      <c r="AU745" s="57">
        <f t="shared" si="151"/>
        <v>2884000</v>
      </c>
      <c r="AV745" s="58">
        <v>3245000</v>
      </c>
      <c r="AW745" s="59" t="b">
        <f t="shared" si="144"/>
        <v>0</v>
      </c>
      <c r="AX745" s="1"/>
      <c r="AY745" s="1"/>
      <c r="AZ745" s="1"/>
      <c r="BA745" s="1"/>
      <c r="BB745" s="1"/>
      <c r="BC745" s="1"/>
    </row>
    <row r="746" spans="1:55" ht="27.6" customHeight="1" x14ac:dyDescent="0.25">
      <c r="A746" s="3">
        <v>741</v>
      </c>
      <c r="B746" s="9" t="s">
        <v>16</v>
      </c>
      <c r="C746" s="9" t="s">
        <v>383</v>
      </c>
      <c r="D746" s="9" t="s">
        <v>331</v>
      </c>
      <c r="E746" s="9" t="str">
        <f>C746&amp;" "&amp;D746</f>
        <v>Nguyễn Hà Phương</v>
      </c>
      <c r="F746" s="9" t="b">
        <f>E746=E747</f>
        <v>0</v>
      </c>
      <c r="G746" s="9" t="s">
        <v>384</v>
      </c>
      <c r="H746" s="9" t="str">
        <f>RIGHT(G746,4)</f>
        <v>2014</v>
      </c>
      <c r="I746" s="9" t="s">
        <v>44</v>
      </c>
      <c r="J746" s="9" t="str">
        <f>N746&amp;O746&amp;P746&amp;Q746&amp;R746</f>
        <v>4CI9</v>
      </c>
      <c r="K746" s="48">
        <v>138</v>
      </c>
      <c r="L746" s="48">
        <v>27</v>
      </c>
      <c r="M746" s="9" t="s">
        <v>45</v>
      </c>
      <c r="N746" s="9"/>
      <c r="O746" s="9"/>
      <c r="P746" s="9"/>
      <c r="Q746" s="9" t="s">
        <v>214</v>
      </c>
      <c r="R746" s="9"/>
      <c r="S746" s="9" t="s">
        <v>385</v>
      </c>
      <c r="T746" s="9" t="s">
        <v>386</v>
      </c>
      <c r="U746" s="9" t="s">
        <v>387</v>
      </c>
      <c r="V746" s="30" t="s">
        <v>3716</v>
      </c>
      <c r="W746" s="9">
        <v>1</v>
      </c>
      <c r="X746" s="48">
        <f>INDEX(table1,MATCH($K746,'Tham chiếu'!$A$3:$A$13,1),MATCH(DS!$L746,'Tham chiếu'!$B$2:$M$2,1))</f>
        <v>58</v>
      </c>
      <c r="Y746" s="9">
        <v>1</v>
      </c>
      <c r="Z746" s="48">
        <f>INDEX(table1,MATCH($K746,'Tham chiếu'!$A$3:$A$13,1),MATCH(DS!$L746,'Tham chiếu'!$B$2:$M$2,1))</f>
        <v>58</v>
      </c>
      <c r="AA746" s="9"/>
      <c r="AB746" s="50"/>
      <c r="AC746" s="9">
        <v>1</v>
      </c>
      <c r="AD746" s="73" t="str">
        <f>INDEX(table4,MATCH($K746,'Tham chiếu'!$A$41:$A$49,1),MATCH(DS!$L746,'Tham chiếu'!$B$40:$T$40,1))</f>
        <v>3A</v>
      </c>
      <c r="AE746" s="9"/>
      <c r="AF746" s="74"/>
      <c r="AG746" s="9">
        <v>1</v>
      </c>
      <c r="AH746" s="48">
        <f>INDEX(table5,MATCH($K746,'Tham chiếu'!$A$53:$A$61,1),MATCH(DS!$L746,'Tham chiếu'!$B$52:$T$52,1))</f>
        <v>3</v>
      </c>
      <c r="AI746" s="9">
        <v>1</v>
      </c>
      <c r="AJ746" s="48">
        <f>INDEX(table5,MATCH($K746,'Tham chiếu'!$A$53:$A$61,1),MATCH(DS!$L746,'Tham chiếu'!$B$52:$T$52,1))</f>
        <v>3</v>
      </c>
      <c r="AK746" s="9">
        <v>1</v>
      </c>
      <c r="AL746" s="48">
        <f>INDEX(table5,MATCH($K746,'Tham chiếu'!$A$53:$A$61,1),MATCH(DS!$L746,'Tham chiếu'!$B$52:$T$52,1))</f>
        <v>3</v>
      </c>
      <c r="AM746" s="9">
        <v>1</v>
      </c>
      <c r="AN746" s="50" t="str">
        <f>INDEX(table2,MATCH($K746,'Tham chiếu'!$A$17:$A$25,1),MATCH(DS!$L746,'Tham chiếu'!$B$16:$S$16,1))</f>
        <v>2C</v>
      </c>
      <c r="AO746" s="9">
        <v>1</v>
      </c>
      <c r="AP746" s="48" t="str">
        <f>INDEX(table3,MATCH($K746,'Tham chiếu'!$A$29:$A$37,1),MATCH(DS!$L746,'Tham chiếu'!$B$28:$T$28,1))</f>
        <v>3A</v>
      </c>
      <c r="AQ746" s="48">
        <v>1</v>
      </c>
      <c r="AR746" s="77">
        <f>INDEX(table7,MATCH($K746,'Tham chiếu'!$A$78:$A$87,1),MATCH(DS!$L746,'Tham chiếu'!$B$77:$T$77,1))</f>
        <v>3</v>
      </c>
      <c r="AS746" s="9">
        <v>1</v>
      </c>
      <c r="AT746" s="48">
        <f>INDEX(table6,MATCH($K746,'Tham chiếu'!$A$65:$A$74,1),MATCH(DS!$L746,'Tham chiếu'!$B$64:$T$64,1))</f>
        <v>3</v>
      </c>
      <c r="AU746" s="57">
        <f t="shared" si="151"/>
        <v>2042000</v>
      </c>
      <c r="AV746" s="58">
        <v>2875000</v>
      </c>
      <c r="AW746" s="59" t="b">
        <f t="shared" si="144"/>
        <v>0</v>
      </c>
      <c r="AX746" s="1"/>
      <c r="AY746" s="1"/>
      <c r="AZ746" s="1"/>
      <c r="BA746" s="1"/>
      <c r="BB746" s="1"/>
      <c r="BC746" s="1"/>
    </row>
    <row r="747" spans="1:55" ht="27.6" customHeight="1" x14ac:dyDescent="0.25">
      <c r="A747" s="3">
        <v>742</v>
      </c>
      <c r="B747" s="9" t="s">
        <v>16</v>
      </c>
      <c r="C747" s="9" t="s">
        <v>997</v>
      </c>
      <c r="D747" s="9" t="s">
        <v>1084</v>
      </c>
      <c r="E747" s="9" t="str">
        <f>C747&amp;" "&amp;D747</f>
        <v>Nguyễn Ngọc Quang</v>
      </c>
      <c r="F747" s="9" t="b">
        <f>E747=E748</f>
        <v>0</v>
      </c>
      <c r="G747" s="9" t="s">
        <v>2129</v>
      </c>
      <c r="H747" s="9" t="str">
        <f>RIGHT(G747,4)</f>
        <v>2014</v>
      </c>
      <c r="I747" s="9" t="s">
        <v>18</v>
      </c>
      <c r="J747" s="9" t="str">
        <f>N747&amp;O747&amp;P747&amp;Q747&amp;R747</f>
        <v>4CI9</v>
      </c>
      <c r="K747" s="48">
        <v>141</v>
      </c>
      <c r="L747" s="48">
        <v>41</v>
      </c>
      <c r="M747" s="9" t="s">
        <v>45</v>
      </c>
      <c r="N747" s="9"/>
      <c r="O747" s="9"/>
      <c r="P747" s="9"/>
      <c r="Q747" s="9" t="s">
        <v>214</v>
      </c>
      <c r="R747" s="9"/>
      <c r="S747" s="9" t="s">
        <v>2130</v>
      </c>
      <c r="T747" s="9" t="s">
        <v>2131</v>
      </c>
      <c r="U747" s="9" t="s">
        <v>2132</v>
      </c>
      <c r="V747" s="30" t="s">
        <v>4178</v>
      </c>
      <c r="W747" s="9">
        <v>2</v>
      </c>
      <c r="X747" s="48">
        <f>INDEX(table1,MATCH($K747,'Tham chiếu'!$A$3:$A$13,1),MATCH(DS!$L747,'Tham chiếu'!$B$2:$M$2,1))</f>
        <v>62</v>
      </c>
      <c r="Y747" s="9">
        <v>2</v>
      </c>
      <c r="Z747" s="48">
        <f>INDEX(table1,MATCH($K747,'Tham chiếu'!$A$3:$A$13,1),MATCH(DS!$L747,'Tham chiếu'!$B$2:$M$2,1))</f>
        <v>62</v>
      </c>
      <c r="AA747" s="9">
        <v>2</v>
      </c>
      <c r="AB747" s="50" t="str">
        <f>INDEX(table2,MATCH($K747,'Tham chiếu'!$A$17:$A$25,1),MATCH(DS!$L747,'Tham chiếu'!$B$16:$S$16,1))</f>
        <v>4C</v>
      </c>
      <c r="AC747" s="9"/>
      <c r="AD747" s="73" t="str">
        <f>INDEX(table4,MATCH($K747,'Tham chiếu'!$A$41:$A$49,1),MATCH(DS!$L747,'Tham chiếu'!$B$40:$T$40,1))</f>
        <v>4C</v>
      </c>
      <c r="AE747" s="9">
        <v>2</v>
      </c>
      <c r="AF747" s="74" t="str">
        <f>INDEX(table3,MATCH($K747,'Tham chiếu'!$A$29:$A$37,1),MATCH(DS!$L747,'Tham chiếu'!$B$28:$T$28,1))</f>
        <v>4C</v>
      </c>
      <c r="AG747" s="9">
        <v>2</v>
      </c>
      <c r="AH747" s="48">
        <f>INDEX(table5,MATCH($K747,'Tham chiếu'!$A$53:$A$61,1),MATCH(DS!$L747,'Tham chiếu'!$B$52:$T$52,1))</f>
        <v>5</v>
      </c>
      <c r="AI747" s="9">
        <v>2</v>
      </c>
      <c r="AJ747" s="48">
        <f>INDEX(table5,MATCH($K747,'Tham chiếu'!$A$53:$A$61,1),MATCH(DS!$L747,'Tham chiếu'!$B$52:$T$52,1))</f>
        <v>5</v>
      </c>
      <c r="AK747" s="9">
        <v>1</v>
      </c>
      <c r="AL747" s="48">
        <f>INDEX(table5,MATCH($K747,'Tham chiếu'!$A$53:$A$61,1),MATCH(DS!$L747,'Tham chiếu'!$B$52:$T$52,1))</f>
        <v>5</v>
      </c>
      <c r="AM747" s="9">
        <v>1</v>
      </c>
      <c r="AN747" s="50" t="str">
        <f>INDEX(table2,MATCH($K747,'Tham chiếu'!$A$17:$A$25,1),MATCH(DS!$L747,'Tham chiếu'!$B$16:$S$16,1))</f>
        <v>4C</v>
      </c>
      <c r="AO747" s="9">
        <v>1</v>
      </c>
      <c r="AP747" s="48" t="str">
        <f>INDEX(table3,MATCH($K747,'Tham chiếu'!$A$29:$A$37,1),MATCH(DS!$L747,'Tham chiếu'!$B$28:$T$28,1))</f>
        <v>4C</v>
      </c>
      <c r="AQ747" s="48">
        <v>1</v>
      </c>
      <c r="AR747" s="77">
        <f>INDEX(table7,MATCH($K747,'Tham chiếu'!$A$78:$A$87,1),MATCH(DS!$L747,'Tham chiếu'!$B$77:$T$77,1))</f>
        <v>4</v>
      </c>
      <c r="AS747" s="9">
        <v>2</v>
      </c>
      <c r="AT747" s="48">
        <f>INDEX(table6,MATCH($K747,'Tham chiếu'!$A$65:$A$74,1),MATCH(DS!$L747,'Tham chiếu'!$B$64:$T$64,1))</f>
        <v>5</v>
      </c>
      <c r="AU747" s="57">
        <f t="shared" si="151"/>
        <v>3994000</v>
      </c>
      <c r="AV747" s="58">
        <v>183000</v>
      </c>
      <c r="AW747" s="59" t="b">
        <f t="shared" si="144"/>
        <v>0</v>
      </c>
      <c r="AX747" s="1"/>
      <c r="AY747" s="1"/>
      <c r="AZ747" s="1"/>
      <c r="BA747" s="1"/>
      <c r="BB747" s="1"/>
      <c r="BC747" s="1"/>
    </row>
    <row r="748" spans="1:55" ht="27.6" customHeight="1" x14ac:dyDescent="0.25">
      <c r="A748" s="3">
        <v>743</v>
      </c>
      <c r="B748" s="9" t="s">
        <v>2364</v>
      </c>
      <c r="C748" s="9" t="s">
        <v>639</v>
      </c>
      <c r="D748" s="9" t="s">
        <v>295</v>
      </c>
      <c r="E748" s="9" t="str">
        <f>C748&amp;" "&amp;D748</f>
        <v>Phạm Hoàng Sơn</v>
      </c>
      <c r="F748" s="9" t="b">
        <f>E748=E749</f>
        <v>0</v>
      </c>
      <c r="G748" s="9" t="s">
        <v>3460</v>
      </c>
      <c r="H748" s="9"/>
      <c r="I748" s="9" t="s">
        <v>18</v>
      </c>
      <c r="J748" s="9" t="str">
        <f>N748&amp;O748&amp;P748&amp;Q748&amp;R748</f>
        <v>4CI9</v>
      </c>
      <c r="K748" s="9">
        <v>140</v>
      </c>
      <c r="L748" s="9">
        <v>38.5</v>
      </c>
      <c r="M748" s="9" t="s">
        <v>45</v>
      </c>
      <c r="N748" s="9"/>
      <c r="O748" s="9"/>
      <c r="P748" s="9"/>
      <c r="Q748" s="9" t="s">
        <v>214</v>
      </c>
      <c r="R748" s="9"/>
      <c r="S748" s="9" t="s">
        <v>3461</v>
      </c>
      <c r="T748" s="9" t="s">
        <v>3462</v>
      </c>
      <c r="U748" s="9" t="s">
        <v>3463</v>
      </c>
      <c r="V748" s="30" t="s">
        <v>3938</v>
      </c>
      <c r="W748" s="48">
        <v>1</v>
      </c>
      <c r="X748" s="48" t="str">
        <f>INDEX(table1,MATCH($K748,'Tham chiếu'!$A$3:$A$13,1),MATCH(DS!$L748,'Tham chiếu'!$B$2:$M$2,1))</f>
        <v>60A</v>
      </c>
      <c r="Y748" s="49">
        <v>1</v>
      </c>
      <c r="Z748" s="48" t="str">
        <f>INDEX(table1,MATCH($K748,'Tham chiếu'!$A$3:$A$13,1),MATCH(DS!$L748,'Tham chiếu'!$B$2:$M$2,1))</f>
        <v>60A</v>
      </c>
      <c r="AA748" s="50"/>
      <c r="AB748" s="50"/>
      <c r="AC748" s="53"/>
      <c r="AD748" s="73"/>
      <c r="AE748" s="54"/>
      <c r="AF748" s="74"/>
      <c r="AG748" s="48"/>
      <c r="AH748" s="48"/>
      <c r="AI748" s="49"/>
      <c r="AJ748" s="48"/>
      <c r="AK748" s="50"/>
      <c r="AL748" s="48"/>
      <c r="AM748" s="53"/>
      <c r="AN748" s="50"/>
      <c r="AO748" s="54"/>
      <c r="AP748" s="48"/>
      <c r="AQ748" s="48"/>
      <c r="AR748" s="77"/>
      <c r="AS748" s="49"/>
      <c r="AT748" s="48"/>
      <c r="AU748" s="57">
        <f t="shared" si="151"/>
        <v>400000</v>
      </c>
      <c r="AV748" s="58">
        <v>1149000</v>
      </c>
      <c r="AW748" s="59" t="b">
        <f t="shared" ref="AW748:AW808" si="157">AV748=AU748</f>
        <v>0</v>
      </c>
      <c r="AX748" s="1"/>
      <c r="AY748" s="1"/>
      <c r="AZ748" s="1"/>
      <c r="BA748" s="1"/>
      <c r="BB748" s="1"/>
      <c r="BC748" s="1"/>
    </row>
    <row r="749" spans="1:55" ht="27.6" customHeight="1" x14ac:dyDescent="0.25">
      <c r="A749" s="3">
        <v>744</v>
      </c>
      <c r="B749" s="9" t="s">
        <v>16</v>
      </c>
      <c r="C749" s="9" t="s">
        <v>1748</v>
      </c>
      <c r="D749" s="9" t="s">
        <v>166</v>
      </c>
      <c r="E749" s="9" t="str">
        <f>C749&amp;" "&amp;D749</f>
        <v>Bùi thư Anh</v>
      </c>
      <c r="F749" s="9" t="b">
        <f>E749=E750</f>
        <v>0</v>
      </c>
      <c r="G749" s="9" t="s">
        <v>1749</v>
      </c>
      <c r="H749" s="9" t="str">
        <f>RIGHT(G749,4)</f>
        <v>2013</v>
      </c>
      <c r="I749" s="9" t="s">
        <v>44</v>
      </c>
      <c r="J749" s="9" t="str">
        <f>N749&amp;O749&amp;P749&amp;Q749&amp;R749</f>
        <v>5CI1</v>
      </c>
      <c r="K749" s="48">
        <v>150</v>
      </c>
      <c r="L749" s="48">
        <v>36</v>
      </c>
      <c r="M749" s="9" t="s">
        <v>28</v>
      </c>
      <c r="N749" s="9"/>
      <c r="O749" s="9"/>
      <c r="P749" s="9"/>
      <c r="Q749" s="9"/>
      <c r="R749" s="9" t="s">
        <v>29</v>
      </c>
      <c r="S749" s="9" t="s">
        <v>1750</v>
      </c>
      <c r="T749" s="9" t="s">
        <v>1751</v>
      </c>
      <c r="U749" s="9" t="s">
        <v>1752</v>
      </c>
      <c r="V749" s="30" t="s">
        <v>4179</v>
      </c>
      <c r="W749" s="9">
        <v>1</v>
      </c>
      <c r="X749" s="48">
        <f>INDEX(table1,MATCH($K749,'Tham chiếu'!$A$3:$A$13,1),MATCH(DS!$L749,'Tham chiếu'!$B$2:$M$2,1))</f>
        <v>62</v>
      </c>
      <c r="Y749" s="9"/>
      <c r="Z749" s="48"/>
      <c r="AA749" s="9">
        <v>1</v>
      </c>
      <c r="AB749" s="50" t="str">
        <f>INDEX(table2,MATCH($K749,'Tham chiếu'!$A$17:$A$25,1),MATCH(DS!$L749,'Tham chiếu'!$B$16:$S$16,1))</f>
        <v>5A</v>
      </c>
      <c r="AC749" s="9"/>
      <c r="AD749" s="73" t="str">
        <f>INDEX(table4,MATCH($K749,'Tham chiếu'!$A$41:$A$49,1),MATCH(DS!$L749,'Tham chiếu'!$B$40:$T$40,1))</f>
        <v>5A</v>
      </c>
      <c r="AE749" s="9"/>
      <c r="AF749" s="74"/>
      <c r="AG749" s="9">
        <v>1</v>
      </c>
      <c r="AH749" s="48">
        <f>INDEX(table5,MATCH($K749,'Tham chiếu'!$A$53:$A$61,1),MATCH(DS!$L749,'Tham chiếu'!$B$52:$T$52,1))</f>
        <v>5</v>
      </c>
      <c r="AI749" s="9">
        <v>3</v>
      </c>
      <c r="AJ749" s="48">
        <f>INDEX(table5,MATCH($K749,'Tham chiếu'!$A$53:$A$61,1),MATCH(DS!$L749,'Tham chiếu'!$B$52:$T$52,1))</f>
        <v>5</v>
      </c>
      <c r="AK749" s="9">
        <v>2</v>
      </c>
      <c r="AL749" s="48">
        <f>INDEX(table5,MATCH($K749,'Tham chiếu'!$A$53:$A$61,1),MATCH(DS!$L749,'Tham chiếu'!$B$52:$T$52,1))</f>
        <v>5</v>
      </c>
      <c r="AM749" s="9">
        <v>1</v>
      </c>
      <c r="AN749" s="50" t="str">
        <f>INDEX(table2,MATCH($K749,'Tham chiếu'!$A$17:$A$25,1),MATCH(DS!$L749,'Tham chiếu'!$B$16:$S$16,1))</f>
        <v>5A</v>
      </c>
      <c r="AO749" s="9"/>
      <c r="AP749" s="48" t="str">
        <f>INDEX(table3,MATCH($K749,'Tham chiếu'!$A$29:$A$37,1),MATCH(DS!$L749,'Tham chiếu'!$B$28:$T$28,1))</f>
        <v>5A</v>
      </c>
      <c r="AQ749" s="48"/>
      <c r="AR749" s="77">
        <f>INDEX(table7,MATCH($K749,'Tham chiếu'!$A$78:$A$87,1),MATCH(DS!$L749,'Tham chiếu'!$B$77:$T$77,1))</f>
        <v>5</v>
      </c>
      <c r="AS749" s="9"/>
      <c r="AT749" s="48"/>
      <c r="AU749" s="57">
        <f t="shared" si="151"/>
        <v>1675000</v>
      </c>
      <c r="AV749" s="58">
        <v>3580000</v>
      </c>
      <c r="AW749" s="59" t="b">
        <f t="shared" si="157"/>
        <v>0</v>
      </c>
      <c r="AX749" s="1"/>
      <c r="AY749" s="1"/>
      <c r="AZ749" s="1"/>
      <c r="BA749" s="1"/>
      <c r="BB749" s="1"/>
      <c r="BC749" s="1"/>
    </row>
    <row r="750" spans="1:55" ht="27.6" customHeight="1" x14ac:dyDescent="0.25">
      <c r="A750" s="3">
        <v>745</v>
      </c>
      <c r="B750" s="9" t="s">
        <v>4613</v>
      </c>
      <c r="C750" s="9" t="s">
        <v>1094</v>
      </c>
      <c r="D750" s="9" t="s">
        <v>166</v>
      </c>
      <c r="E750" s="9" t="s">
        <v>4614</v>
      </c>
      <c r="F750" s="9"/>
      <c r="G750" s="9" t="s">
        <v>963</v>
      </c>
      <c r="H750" s="9" t="s">
        <v>4615</v>
      </c>
      <c r="I750" s="9" t="s">
        <v>18</v>
      </c>
      <c r="J750" s="9" t="s">
        <v>29</v>
      </c>
      <c r="K750" s="9">
        <v>150</v>
      </c>
      <c r="L750" s="9">
        <v>46</v>
      </c>
      <c r="M750" s="9" t="s">
        <v>28</v>
      </c>
      <c r="N750" s="9"/>
      <c r="O750" s="9"/>
      <c r="P750" s="9"/>
      <c r="Q750" s="9"/>
      <c r="R750" s="9" t="s">
        <v>29</v>
      </c>
      <c r="S750" s="9" t="s">
        <v>4616</v>
      </c>
      <c r="T750" s="9" t="s">
        <v>4617</v>
      </c>
      <c r="U750" s="9" t="s">
        <v>4618</v>
      </c>
      <c r="V750" s="61" t="s">
        <v>4619</v>
      </c>
      <c r="W750" s="9">
        <v>1</v>
      </c>
      <c r="X750" s="48">
        <f>INDEX(table1,MATCH($K75,'Tham chiếu'!$A$3:$A$13,1),MATCH(DS!$L75,'Tham chiếu'!$B$2:$M$2,1))</f>
        <v>58</v>
      </c>
      <c r="Y750" s="9">
        <v>1</v>
      </c>
      <c r="Z750" s="48">
        <f>INDEX(table1,MATCH($K750,'Tham chiếu'!$A$3:$A$13,1),MATCH(DS!$L750,'Tham chiếu'!$B$2:$M$2,1))</f>
        <v>65</v>
      </c>
      <c r="AA750" s="9">
        <v>1</v>
      </c>
      <c r="AB750" s="50" t="str">
        <f>INDEX(table2,MATCH($K750,'Tham chiếu'!$A$17:$A$25,1),MATCH(DS!$L750,'Tham chiếu'!$B$16:$S$16,1))</f>
        <v>5C</v>
      </c>
      <c r="AC750" s="9"/>
      <c r="AD750" s="73" t="str">
        <f>INDEX(table4,MATCH($K750,'Tham chiếu'!$A$41:$A$49,1),MATCH(DS!$L750,'Tham chiếu'!$B$40:$T$40,1))</f>
        <v>5C</v>
      </c>
      <c r="AE750" s="9">
        <v>1</v>
      </c>
      <c r="AF750" s="74" t="str">
        <f>INDEX(table3,MATCH($K750,'Tham chiếu'!$A$29:$A$37,1),MATCH(DS!$L750,'Tham chiếu'!$B$28:$T$28,1))</f>
        <v>5C</v>
      </c>
      <c r="AG750" s="9">
        <v>2</v>
      </c>
      <c r="AH750" s="48">
        <f>INDEX(table5,MATCH($K750,'Tham chiếu'!$A$53:$A$61,1),MATCH(DS!$L750,'Tham chiếu'!$B$52:$T$52,1))</f>
        <v>6</v>
      </c>
      <c r="AI750" s="9">
        <v>2</v>
      </c>
      <c r="AJ750" s="48">
        <f>INDEX(table5,MATCH($K750,'Tham chiếu'!$A$53:$A$61,1),MATCH(DS!$L750,'Tham chiếu'!$B$52:$T$52,1))</f>
        <v>6</v>
      </c>
      <c r="AK750" s="9"/>
      <c r="AL750" s="48">
        <f>INDEX(table5,MATCH($K750,'Tham chiếu'!$A$53:$A$61,1),MATCH(DS!$L750,'Tham chiếu'!$B$52:$T$52,1))</f>
        <v>6</v>
      </c>
      <c r="AM750" s="9"/>
      <c r="AN750" s="50" t="str">
        <f>INDEX(table2,MATCH($K750,'Tham chiếu'!$A$17:$A$25,1),MATCH(DS!$L750,'Tham chiếu'!$B$16:$S$16,1))</f>
        <v>5C</v>
      </c>
      <c r="AO750" s="9"/>
      <c r="AP750" s="48" t="str">
        <f>INDEX(table3,MATCH($K750,'Tham chiếu'!$A$29:$A$37,1),MATCH(DS!$L750,'Tham chiếu'!$B$28:$T$28,1))</f>
        <v>5C</v>
      </c>
      <c r="AQ750" s="9"/>
      <c r="AR750" s="77">
        <f>INDEX(table7,MATCH($K750,'Tham chiếu'!$A$78:$A$87,1),MATCH(DS!$L750,'Tham chiếu'!$B$77:$T$77,1))</f>
        <v>6</v>
      </c>
      <c r="AS750" s="9"/>
      <c r="AT750" s="48">
        <f>INDEX(table6,MATCH($K750,'Tham chiếu'!$A$65:$A$74,1),MATCH(DS!$L750,'Tham chiếu'!$B$64:$T$64,1))</f>
        <v>7</v>
      </c>
      <c r="AU750" s="57">
        <f t="shared" si="151"/>
        <v>1651000</v>
      </c>
      <c r="AV750" s="58">
        <v>1925000</v>
      </c>
      <c r="AW750" s="59" t="b">
        <f t="shared" si="157"/>
        <v>0</v>
      </c>
      <c r="AX750" s="1"/>
      <c r="AY750" s="1"/>
      <c r="AZ750" s="1"/>
      <c r="BA750" s="1"/>
      <c r="BB750" s="1"/>
      <c r="BC750" s="1"/>
    </row>
    <row r="751" spans="1:55" ht="27.6" customHeight="1" x14ac:dyDescent="0.25">
      <c r="A751" s="3">
        <v>746</v>
      </c>
      <c r="B751" s="9" t="s">
        <v>16</v>
      </c>
      <c r="C751" s="9" t="s">
        <v>25</v>
      </c>
      <c r="D751" s="9" t="s">
        <v>26</v>
      </c>
      <c r="E751" s="9" t="str">
        <f>C751&amp;" "&amp;D751</f>
        <v>Phạm Chí Ân</v>
      </c>
      <c r="F751" s="9" t="b">
        <f>E751=E752</f>
        <v>0</v>
      </c>
      <c r="G751" s="9" t="s">
        <v>27</v>
      </c>
      <c r="H751" s="9" t="str">
        <f>RIGHT(G751,4)</f>
        <v>2013</v>
      </c>
      <c r="I751" s="9" t="s">
        <v>18</v>
      </c>
      <c r="J751" s="9" t="str">
        <f>N751&amp;O751&amp;P751&amp;Q751&amp;R751</f>
        <v>5CI1</v>
      </c>
      <c r="K751" s="48">
        <v>140</v>
      </c>
      <c r="L751" s="48">
        <v>38</v>
      </c>
      <c r="M751" s="9" t="s">
        <v>28</v>
      </c>
      <c r="N751" s="9"/>
      <c r="O751" s="9"/>
      <c r="P751" s="9"/>
      <c r="Q751" s="9"/>
      <c r="R751" s="9" t="s">
        <v>29</v>
      </c>
      <c r="S751" s="9" t="s">
        <v>30</v>
      </c>
      <c r="T751" s="9" t="s">
        <v>31</v>
      </c>
      <c r="U751" s="9" t="s">
        <v>32</v>
      </c>
      <c r="V751" s="30" t="s">
        <v>3737</v>
      </c>
      <c r="W751" s="9">
        <v>1</v>
      </c>
      <c r="X751" s="48" t="str">
        <f>INDEX(table1,MATCH($K751,'Tham chiếu'!$A$3:$A$13,1),MATCH(DS!$L751,'Tham chiếu'!$B$2:$M$2,1))</f>
        <v>60A</v>
      </c>
      <c r="Y751" s="9">
        <v>1</v>
      </c>
      <c r="Z751" s="48" t="str">
        <f>INDEX(table1,MATCH($K751,'Tham chiếu'!$A$3:$A$13,1),MATCH(DS!$L751,'Tham chiếu'!$B$2:$M$2,1))</f>
        <v>60A</v>
      </c>
      <c r="AA751" s="9"/>
      <c r="AB751" s="50"/>
      <c r="AC751" s="9"/>
      <c r="AD751" s="73"/>
      <c r="AE751" s="9">
        <v>1</v>
      </c>
      <c r="AF751" s="74" t="str">
        <f>INDEX(table3,MATCH($K751,'Tham chiếu'!$A$29:$A$37,1),MATCH(DS!$L751,'Tham chiếu'!$B$28:$T$28,1))</f>
        <v>4B</v>
      </c>
      <c r="AG751" s="9">
        <v>1</v>
      </c>
      <c r="AH751" s="48">
        <f>INDEX(table5,MATCH($K751,'Tham chiếu'!$A$53:$A$61,1),MATCH(DS!$L751,'Tham chiếu'!$B$52:$T$52,1))</f>
        <v>5</v>
      </c>
      <c r="AI751" s="9">
        <v>1</v>
      </c>
      <c r="AJ751" s="48">
        <f>INDEX(table5,MATCH($K751,'Tham chiếu'!$A$53:$A$61,1),MATCH(DS!$L751,'Tham chiếu'!$B$52:$T$52,1))</f>
        <v>5</v>
      </c>
      <c r="AK751" s="9">
        <v>1</v>
      </c>
      <c r="AL751" s="48">
        <f>INDEX(table5,MATCH($K751,'Tham chiếu'!$A$53:$A$61,1),MATCH(DS!$L751,'Tham chiếu'!$B$52:$T$52,1))</f>
        <v>5</v>
      </c>
      <c r="AM751" s="9"/>
      <c r="AN751" s="50"/>
      <c r="AO751" s="9">
        <v>1</v>
      </c>
      <c r="AP751" s="48" t="str">
        <f>INDEX(table3,MATCH($K751,'Tham chiếu'!$A$29:$A$37,1),MATCH(DS!$L751,'Tham chiếu'!$B$28:$T$28,1))</f>
        <v>4B</v>
      </c>
      <c r="AQ751" s="48">
        <v>1</v>
      </c>
      <c r="AR751" s="77">
        <f>INDEX(table7,MATCH($K751,'Tham chiếu'!$A$78:$A$87,1),MATCH(DS!$L751,'Tham chiếu'!$B$77:$T$77,1))</f>
        <v>4</v>
      </c>
      <c r="AS751" s="9"/>
      <c r="AT751" s="48"/>
      <c r="AU751" s="57">
        <f t="shared" si="151"/>
        <v>1534000</v>
      </c>
      <c r="AV751" s="58">
        <v>4383000</v>
      </c>
      <c r="AW751" s="59" t="b">
        <f t="shared" si="157"/>
        <v>0</v>
      </c>
      <c r="AX751" s="1"/>
      <c r="AY751" s="1"/>
      <c r="AZ751" s="1"/>
      <c r="BA751" s="1"/>
      <c r="BB751" s="1"/>
      <c r="BC751" s="1"/>
    </row>
    <row r="752" spans="1:55" ht="27.6" customHeight="1" x14ac:dyDescent="0.25">
      <c r="A752" s="3">
        <v>747</v>
      </c>
      <c r="B752" s="9" t="s">
        <v>16</v>
      </c>
      <c r="C752" s="9" t="s">
        <v>259</v>
      </c>
      <c r="D752" s="9" t="s">
        <v>267</v>
      </c>
      <c r="E752" s="9" t="str">
        <f>C752&amp;" "&amp;D752</f>
        <v>Nguyễn Hoàng Bách</v>
      </c>
      <c r="F752" s="9" t="b">
        <f>E752=E753</f>
        <v>0</v>
      </c>
      <c r="G752" s="9" t="s">
        <v>3270</v>
      </c>
      <c r="H752" s="9" t="str">
        <f>RIGHT(G752,4)</f>
        <v>2013</v>
      </c>
      <c r="I752" s="9" t="s">
        <v>18</v>
      </c>
      <c r="J752" s="9" t="str">
        <f>N752&amp;O752&amp;P752&amp;Q752&amp;R752</f>
        <v>5CI1</v>
      </c>
      <c r="K752" s="9">
        <v>142</v>
      </c>
      <c r="L752" s="9">
        <v>41</v>
      </c>
      <c r="M752" s="9" t="s">
        <v>28</v>
      </c>
      <c r="N752" s="9"/>
      <c r="O752" s="9"/>
      <c r="P752" s="9"/>
      <c r="Q752" s="9"/>
      <c r="R752" s="9" t="s">
        <v>29</v>
      </c>
      <c r="S752" s="9" t="s">
        <v>3271</v>
      </c>
      <c r="T752" s="9" t="s">
        <v>3272</v>
      </c>
      <c r="U752" s="9" t="s">
        <v>3273</v>
      </c>
      <c r="V752" s="30" t="s">
        <v>3738</v>
      </c>
      <c r="W752" s="48">
        <v>1</v>
      </c>
      <c r="X752" s="48">
        <f>INDEX(table1,MATCH($K752,'Tham chiếu'!$A$3:$A$13,1),MATCH(DS!$L752,'Tham chiếu'!$B$2:$M$2,1))</f>
        <v>62</v>
      </c>
      <c r="Y752" s="49">
        <v>1</v>
      </c>
      <c r="Z752" s="48">
        <f>INDEX(table1,MATCH($K752,'Tham chiếu'!$A$3:$A$13,1),MATCH(DS!$L752,'Tham chiếu'!$B$2:$M$2,1))</f>
        <v>62</v>
      </c>
      <c r="AA752" s="50">
        <v>1</v>
      </c>
      <c r="AB752" s="50" t="str">
        <f>INDEX(table2,MATCH($K752,'Tham chiếu'!$A$17:$A$25,1),MATCH(DS!$L752,'Tham chiếu'!$B$16:$S$16,1))</f>
        <v>4C</v>
      </c>
      <c r="AC752" s="53"/>
      <c r="AD752" s="73" t="str">
        <f>INDEX(table4,MATCH($K752,'Tham chiếu'!$A$41:$A$49,1),MATCH(DS!$L752,'Tham chiếu'!$B$40:$T$40,1))</f>
        <v>4C</v>
      </c>
      <c r="AE752" s="54">
        <v>1</v>
      </c>
      <c r="AF752" s="74" t="str">
        <f>INDEX(table3,MATCH($K752,'Tham chiếu'!$A$29:$A$37,1),MATCH(DS!$L752,'Tham chiếu'!$B$28:$T$28,1))</f>
        <v>4C</v>
      </c>
      <c r="AG752" s="48">
        <v>1</v>
      </c>
      <c r="AH752" s="48">
        <f>INDEX(table5,MATCH($K752,'Tham chiếu'!$A$53:$A$61,1),MATCH(DS!$L752,'Tham chiếu'!$B$52:$T$52,1))</f>
        <v>5</v>
      </c>
      <c r="AI752" s="49">
        <v>1</v>
      </c>
      <c r="AJ752" s="48">
        <f>INDEX(table5,MATCH($K752,'Tham chiếu'!$A$53:$A$61,1),MATCH(DS!$L752,'Tham chiếu'!$B$52:$T$52,1))</f>
        <v>5</v>
      </c>
      <c r="AK752" s="53">
        <v>1</v>
      </c>
      <c r="AL752" s="48">
        <f>INDEX(table5,MATCH($K752,'Tham chiếu'!$A$53:$A$61,1),MATCH(DS!$L752,'Tham chiếu'!$B$52:$T$52,1))</f>
        <v>5</v>
      </c>
      <c r="AM752" s="50">
        <v>1</v>
      </c>
      <c r="AN752" s="50" t="str">
        <f>INDEX(table2,MATCH($K752,'Tham chiếu'!$A$17:$A$25,1),MATCH(DS!$L752,'Tham chiếu'!$B$16:$S$16,1))</f>
        <v>4C</v>
      </c>
      <c r="AO752" s="54">
        <v>1</v>
      </c>
      <c r="AP752" s="48" t="str">
        <f>INDEX(table3,MATCH($K752,'Tham chiếu'!$A$29:$A$37,1),MATCH(DS!$L752,'Tham chiếu'!$B$28:$T$28,1))</f>
        <v>4C</v>
      </c>
      <c r="AQ752" s="48">
        <v>1</v>
      </c>
      <c r="AR752" s="77">
        <f>INDEX(table7,MATCH($K752,'Tham chiếu'!$A$78:$A$87,1),MATCH(DS!$L752,'Tham chiếu'!$B$77:$T$77,1))</f>
        <v>4</v>
      </c>
      <c r="AS752" s="49"/>
      <c r="AT752" s="48"/>
      <c r="AU752" s="57">
        <f t="shared" si="151"/>
        <v>1982000</v>
      </c>
      <c r="AV752" s="58">
        <v>1014000</v>
      </c>
      <c r="AW752" s="59" t="b">
        <f t="shared" si="157"/>
        <v>0</v>
      </c>
      <c r="AX752" s="1"/>
      <c r="AY752" s="1"/>
      <c r="AZ752" s="1"/>
      <c r="BA752" s="1"/>
      <c r="BB752" s="1"/>
      <c r="BC752" s="1"/>
    </row>
    <row r="753" spans="1:55" ht="27.6" customHeight="1" x14ac:dyDescent="0.25">
      <c r="A753" s="3">
        <v>748</v>
      </c>
      <c r="B753" s="9" t="s">
        <v>4620</v>
      </c>
      <c r="C753" s="9" t="s">
        <v>550</v>
      </c>
      <c r="D753" s="9" t="s">
        <v>2198</v>
      </c>
      <c r="E753" s="9" t="s">
        <v>4798</v>
      </c>
      <c r="F753" s="9"/>
      <c r="G753" s="9" t="s">
        <v>513</v>
      </c>
      <c r="H753" s="9" t="s">
        <v>4615</v>
      </c>
      <c r="I753" s="9" t="s">
        <v>44</v>
      </c>
      <c r="J753" s="9" t="s">
        <v>29</v>
      </c>
      <c r="K753" s="9">
        <v>148</v>
      </c>
      <c r="L753" s="9">
        <v>43</v>
      </c>
      <c r="M753" s="9" t="s">
        <v>28</v>
      </c>
      <c r="N753" s="9"/>
      <c r="O753" s="9"/>
      <c r="P753" s="9"/>
      <c r="Q753" s="9"/>
      <c r="R753" s="9" t="s">
        <v>29</v>
      </c>
      <c r="S753" s="9" t="s">
        <v>4799</v>
      </c>
      <c r="T753" s="9" t="s">
        <v>4800</v>
      </c>
      <c r="U753" s="9" t="s">
        <v>4801</v>
      </c>
      <c r="V753" s="61" t="s">
        <v>4802</v>
      </c>
      <c r="W753" s="9">
        <v>1</v>
      </c>
      <c r="X753" s="48">
        <f>INDEX(table1,MATCH($K753,'Tham chiếu'!$A$3:$A$13,1),MATCH(DS!$L753,'Tham chiếu'!$B$2:$M$2,1))</f>
        <v>62</v>
      </c>
      <c r="Y753" s="9">
        <v>1</v>
      </c>
      <c r="Z753" s="48">
        <f>INDEX(table1,MATCH($K753,'Tham chiếu'!$A$3:$A$13,1),MATCH(DS!$L753,'Tham chiếu'!$B$2:$M$2,1))</f>
        <v>62</v>
      </c>
      <c r="AA753" s="9">
        <v>2</v>
      </c>
      <c r="AB753" s="50" t="str">
        <f>INDEX(table2,MATCH($K753,'Tham chiếu'!$A$17:$A$25,1),MATCH(DS!$L753,'Tham chiếu'!$B$16:$S$16,1))</f>
        <v>5B</v>
      </c>
      <c r="AC753" s="9">
        <v>2</v>
      </c>
      <c r="AD753" s="73" t="str">
        <f>INDEX(table4,MATCH($K753,'Tham chiếu'!$A$41:$A$49,1),MATCH(DS!$L753,'Tham chiếu'!$B$40:$T$40,1))</f>
        <v>5C</v>
      </c>
      <c r="AE753" s="9">
        <v>1</v>
      </c>
      <c r="AF753" s="74" t="str">
        <f>INDEX(table3,MATCH($K753,'Tham chiếu'!$A$29:$A$37,1),MATCH(DS!$L753,'Tham chiếu'!$B$28:$T$28,1))</f>
        <v>5C</v>
      </c>
      <c r="AG753" s="9">
        <v>1</v>
      </c>
      <c r="AH753" s="48">
        <f>INDEX(table5,MATCH($K753,'Tham chiếu'!$A$53:$A$61,1),MATCH(DS!$L753,'Tham chiếu'!$B$52:$T$52,1))</f>
        <v>5</v>
      </c>
      <c r="AI753" s="9">
        <v>2</v>
      </c>
      <c r="AJ753" s="48">
        <f>INDEX(table5,MATCH($K753,'Tham chiếu'!$A$53:$A$61,1),MATCH(DS!$L753,'Tham chiếu'!$B$52:$T$52,1))</f>
        <v>5</v>
      </c>
      <c r="AK753" s="9">
        <v>2</v>
      </c>
      <c r="AL753" s="48">
        <f>INDEX(table5,MATCH($K753,'Tham chiếu'!$A$53:$A$61,1),MATCH(DS!$L753,'Tham chiếu'!$B$52:$T$52,1))</f>
        <v>5</v>
      </c>
      <c r="AM753" s="9">
        <v>1</v>
      </c>
      <c r="AN753" s="50" t="str">
        <f>INDEX(table2,MATCH($K753,'Tham chiếu'!$A$17:$A$25,1),MATCH(DS!$L753,'Tham chiếu'!$B$16:$S$16,1))</f>
        <v>5B</v>
      </c>
      <c r="AO753" s="9">
        <v>1</v>
      </c>
      <c r="AP753" s="48" t="str">
        <f>INDEX(table3,MATCH($K753,'Tham chiếu'!$A$29:$A$37,1),MATCH(DS!$L753,'Tham chiếu'!$B$28:$T$28,1))</f>
        <v>5C</v>
      </c>
      <c r="AQ753" s="9">
        <v>1</v>
      </c>
      <c r="AR753" s="77">
        <f>INDEX(table7,MATCH($K753,'Tham chiếu'!$A$78:$A$87,1),MATCH(DS!$L753,'Tham chiếu'!$B$77:$T$77,1))</f>
        <v>5</v>
      </c>
      <c r="AS753" s="9">
        <v>1</v>
      </c>
      <c r="AT753" s="48">
        <f>INDEX(table6,MATCH($K753,'Tham chiếu'!$A$65:$A$74,1),MATCH(DS!$L753,'Tham chiếu'!$B$64:$T$64,1))</f>
        <v>6</v>
      </c>
      <c r="AU753" s="57">
        <f t="shared" si="151"/>
        <v>3320000</v>
      </c>
      <c r="AV753" s="58">
        <v>3654000</v>
      </c>
      <c r="AW753" s="59" t="b">
        <f t="shared" si="157"/>
        <v>0</v>
      </c>
      <c r="AX753" s="1"/>
      <c r="AY753" s="1"/>
      <c r="AZ753" s="1"/>
      <c r="BA753" s="1"/>
      <c r="BB753" s="1"/>
      <c r="BC753" s="1"/>
    </row>
    <row r="754" spans="1:55" ht="27.6" customHeight="1" x14ac:dyDescent="0.25">
      <c r="A754" s="3">
        <v>749</v>
      </c>
      <c r="B754" s="9" t="s">
        <v>4610</v>
      </c>
      <c r="C754" s="9" t="s">
        <v>2159</v>
      </c>
      <c r="D754" s="9" t="s">
        <v>582</v>
      </c>
      <c r="E754" s="9" t="s">
        <v>4841</v>
      </c>
      <c r="F754" s="9"/>
      <c r="G754" s="9" t="s">
        <v>4842</v>
      </c>
      <c r="H754" s="9" t="s">
        <v>4615</v>
      </c>
      <c r="I754" s="9" t="s">
        <v>44</v>
      </c>
      <c r="J754" s="9" t="s">
        <v>29</v>
      </c>
      <c r="K754" s="9">
        <v>134</v>
      </c>
      <c r="L754" s="9">
        <v>31</v>
      </c>
      <c r="M754" s="9" t="s">
        <v>28</v>
      </c>
      <c r="N754" s="9"/>
      <c r="O754" s="9"/>
      <c r="P754" s="9"/>
      <c r="Q754" s="9"/>
      <c r="R754" s="9" t="s">
        <v>29</v>
      </c>
      <c r="S754" s="9" t="s">
        <v>4843</v>
      </c>
      <c r="T754" s="9" t="s">
        <v>4844</v>
      </c>
      <c r="U754" s="9" t="s">
        <v>4845</v>
      </c>
      <c r="V754" s="61" t="s">
        <v>4846</v>
      </c>
      <c r="W754" s="9">
        <v>1</v>
      </c>
      <c r="X754" s="48">
        <f>INDEX(table1,MATCH($K754,'Tham chiếu'!$A$3:$A$13,1),MATCH(DS!$L754,'Tham chiếu'!$B$2:$M$2,1))</f>
        <v>58</v>
      </c>
      <c r="Y754" s="9">
        <v>1</v>
      </c>
      <c r="Z754" s="48">
        <f>INDEX(table1,MATCH($K754,'Tham chiếu'!$A$3:$A$13,1),MATCH(DS!$L754,'Tham chiếu'!$B$2:$M$2,1))</f>
        <v>58</v>
      </c>
      <c r="AA754" s="9"/>
      <c r="AB754" s="50"/>
      <c r="AC754" s="9">
        <v>1</v>
      </c>
      <c r="AD754" s="73" t="str">
        <f>INDEX(table4,MATCH($K754,'Tham chiếu'!$A$41:$A$49,1),MATCH(DS!$L754,'Tham chiếu'!$B$40:$T$40,1))</f>
        <v>3B</v>
      </c>
      <c r="AE754" s="9"/>
      <c r="AF754" s="74"/>
      <c r="AG754" s="9">
        <v>1</v>
      </c>
      <c r="AH754" s="48">
        <f>INDEX(table5,MATCH($K754,'Tham chiếu'!$A$53:$A$61,1),MATCH(DS!$L754,'Tham chiếu'!$B$52:$T$52,1))</f>
        <v>4</v>
      </c>
      <c r="AI754" s="9">
        <v>1</v>
      </c>
      <c r="AJ754" s="48">
        <f>INDEX(table5,MATCH($K754,'Tham chiếu'!$A$53:$A$61,1),MATCH(DS!$L754,'Tham chiếu'!$B$52:$T$52,1))</f>
        <v>4</v>
      </c>
      <c r="AK754" s="9"/>
      <c r="AL754" s="48"/>
      <c r="AM754" s="9"/>
      <c r="AN754" s="50"/>
      <c r="AO754" s="9"/>
      <c r="AP754" s="48"/>
      <c r="AQ754" s="9">
        <v>1</v>
      </c>
      <c r="AR754" s="77">
        <f>INDEX(table7,MATCH($K754,'Tham chiếu'!$A$78:$A$87,1),MATCH(DS!$L754,'Tham chiếu'!$B$77:$T$77,1))</f>
        <v>3</v>
      </c>
      <c r="AS754" s="9">
        <v>1</v>
      </c>
      <c r="AT754" s="48">
        <f>INDEX(table6,MATCH($K754,'Tham chiếu'!$A$65:$A$74,1),MATCH(DS!$L754,'Tham chiếu'!$B$64:$T$64,1))</f>
        <v>3</v>
      </c>
      <c r="AU754" s="57">
        <f t="shared" si="151"/>
        <v>1612000</v>
      </c>
      <c r="AV754" s="58">
        <v>893000</v>
      </c>
      <c r="AW754" s="59" t="b">
        <f t="shared" si="157"/>
        <v>0</v>
      </c>
      <c r="AX754" s="1"/>
      <c r="AY754" s="1"/>
      <c r="AZ754" s="1"/>
      <c r="BA754" s="1"/>
      <c r="BB754" s="1"/>
      <c r="BC754" s="1"/>
    </row>
    <row r="755" spans="1:55" ht="27.6" customHeight="1" x14ac:dyDescent="0.25">
      <c r="A755" s="3">
        <v>750</v>
      </c>
      <c r="B755" s="9" t="s">
        <v>16</v>
      </c>
      <c r="C755" s="9" t="s">
        <v>1249</v>
      </c>
      <c r="D755" s="9" t="s">
        <v>343</v>
      </c>
      <c r="E755" s="9" t="str">
        <f>C755&amp;" "&amp;D755</f>
        <v>Trần Bảo Khánh</v>
      </c>
      <c r="F755" s="9" t="b">
        <f>E755=E756</f>
        <v>0</v>
      </c>
      <c r="G755" s="9" t="s">
        <v>1250</v>
      </c>
      <c r="H755" s="9" t="str">
        <f>RIGHT(G755,4)</f>
        <v>2013</v>
      </c>
      <c r="I755" s="9" t="s">
        <v>18</v>
      </c>
      <c r="J755" s="9" t="str">
        <f>N755&amp;O755&amp;P755&amp;Q755&amp;R755</f>
        <v>5CI1</v>
      </c>
      <c r="K755" s="48">
        <v>140</v>
      </c>
      <c r="L755" s="48">
        <v>52</v>
      </c>
      <c r="M755" s="9" t="s">
        <v>28</v>
      </c>
      <c r="N755" s="9"/>
      <c r="O755" s="9"/>
      <c r="P755" s="9"/>
      <c r="Q755" s="9"/>
      <c r="R755" s="9" t="s">
        <v>29</v>
      </c>
      <c r="S755" s="9" t="s">
        <v>1251</v>
      </c>
      <c r="T755" s="9" t="s">
        <v>1252</v>
      </c>
      <c r="U755" s="9" t="s">
        <v>1253</v>
      </c>
      <c r="V755" s="30" t="s">
        <v>3746</v>
      </c>
      <c r="W755" s="9">
        <v>1</v>
      </c>
      <c r="X755" s="78"/>
      <c r="Y755" s="9">
        <v>1</v>
      </c>
      <c r="Z755" s="78"/>
      <c r="AA755" s="9">
        <v>1</v>
      </c>
      <c r="AB755" s="56" t="str">
        <f>INDEX(table2,MATCH($K755,'Tham chiếu'!$A$17:$A$25,1),MATCH(DS!$L755,'Tham chiếu'!$B$16:$S$16,1))</f>
        <v>6C</v>
      </c>
      <c r="AC755" s="9"/>
      <c r="AD755" s="73">
        <f>INDEX(table4,MATCH($K755,'Tham chiếu'!$A$41:$A$49,1),MATCH(DS!$L755,'Tham chiếu'!$B$40:$T$40,1))</f>
        <v>0</v>
      </c>
      <c r="AE755" s="9">
        <v>1</v>
      </c>
      <c r="AF755" s="74" t="str">
        <f>INDEX(table3,MATCH($K755,'Tham chiếu'!$A$29:$A$37,1),MATCH(DS!$L755,'Tham chiếu'!$B$28:$T$28,1))</f>
        <v>7B</v>
      </c>
      <c r="AG755" s="9">
        <v>1</v>
      </c>
      <c r="AH755" s="48">
        <f>INDEX(table5,MATCH($K755,'Tham chiếu'!$A$53:$A$61,1),MATCH(DS!$L755,'Tham chiếu'!$B$52:$T$52,1))</f>
        <v>6</v>
      </c>
      <c r="AI755" s="9">
        <v>2</v>
      </c>
      <c r="AJ755" s="48">
        <f>INDEX(table5,MATCH($K755,'Tham chiếu'!$A$53:$A$61,1),MATCH(DS!$L755,'Tham chiếu'!$B$52:$T$52,1))</f>
        <v>6</v>
      </c>
      <c r="AK755" s="9">
        <v>1</v>
      </c>
      <c r="AL755" s="48">
        <f>INDEX(table5,MATCH($K755,'Tham chiếu'!$A$53:$A$61,1),MATCH(DS!$L755,'Tham chiếu'!$B$52:$T$52,1))</f>
        <v>6</v>
      </c>
      <c r="AM755" s="9">
        <v>1</v>
      </c>
      <c r="AN755" s="50" t="str">
        <f>INDEX(table2,MATCH($K755,'Tham chiếu'!$A$17:$A$25,1),MATCH(DS!$L755,'Tham chiếu'!$B$16:$S$16,1))</f>
        <v>6C</v>
      </c>
      <c r="AO755" s="9">
        <v>1</v>
      </c>
      <c r="AP755" s="48" t="str">
        <f>INDEX(table3,MATCH($K755,'Tham chiếu'!$A$29:$A$37,1),MATCH(DS!$L755,'Tham chiếu'!$B$28:$T$28,1))</f>
        <v>7B</v>
      </c>
      <c r="AQ755" s="48">
        <v>1</v>
      </c>
      <c r="AR755" s="77">
        <f>INDEX(table7,MATCH($K755,'Tham chiếu'!$A$78:$A$87,1),MATCH(DS!$L755,'Tham chiếu'!$B$77:$T$77,1))</f>
        <v>6</v>
      </c>
      <c r="AS755" s="9">
        <v>1</v>
      </c>
      <c r="AT755" s="48">
        <f>INDEX(table6,MATCH($K755,'Tham chiếu'!$A$65:$A$74,1),MATCH(DS!$L755,'Tham chiếu'!$B$64:$T$64,1))</f>
        <v>7</v>
      </c>
      <c r="AU755" s="57">
        <f t="shared" si="151"/>
        <v>2536000</v>
      </c>
      <c r="AV755" s="58">
        <v>1937000</v>
      </c>
      <c r="AW755" s="59" t="b">
        <f t="shared" si="157"/>
        <v>0</v>
      </c>
      <c r="AX755" s="1"/>
      <c r="AY755" s="1"/>
      <c r="AZ755" s="1"/>
      <c r="BA755" s="1"/>
      <c r="BB755" s="1"/>
      <c r="BC755" s="1"/>
    </row>
    <row r="756" spans="1:55" ht="27.6" customHeight="1" x14ac:dyDescent="0.25">
      <c r="A756" s="3">
        <v>751</v>
      </c>
      <c r="B756" s="9" t="s">
        <v>16</v>
      </c>
      <c r="C756" s="9" t="s">
        <v>1628</v>
      </c>
      <c r="D756" s="9" t="s">
        <v>947</v>
      </c>
      <c r="E756" s="9" t="str">
        <f>C756&amp;" "&amp;D756</f>
        <v>Vương Đình Lê</v>
      </c>
      <c r="F756" s="9" t="b">
        <f>E756=E757</f>
        <v>0</v>
      </c>
      <c r="G756" s="9" t="s">
        <v>1629</v>
      </c>
      <c r="H756" s="9" t="str">
        <f>RIGHT(G756,4)</f>
        <v>2013</v>
      </c>
      <c r="I756" s="9" t="s">
        <v>18</v>
      </c>
      <c r="J756" s="9" t="str">
        <f>N756&amp;O756&amp;P756&amp;Q756&amp;R756</f>
        <v>5CI1</v>
      </c>
      <c r="K756" s="48">
        <v>152</v>
      </c>
      <c r="L756" s="48">
        <v>46.5</v>
      </c>
      <c r="M756" s="9" t="s">
        <v>28</v>
      </c>
      <c r="N756" s="9"/>
      <c r="O756" s="9"/>
      <c r="P756" s="9"/>
      <c r="Q756" s="9"/>
      <c r="R756" s="9" t="s">
        <v>29</v>
      </c>
      <c r="S756" s="9" t="s">
        <v>1630</v>
      </c>
      <c r="T756" s="9" t="s">
        <v>1631</v>
      </c>
      <c r="U756" s="9" t="s">
        <v>1632</v>
      </c>
      <c r="V756" s="30" t="s">
        <v>4180</v>
      </c>
      <c r="W756" s="9">
        <v>1</v>
      </c>
      <c r="X756" s="48">
        <f>INDEX(table1,MATCH($K756,'Tham chiếu'!$A$3:$A$13,1),MATCH(DS!$L756,'Tham chiếu'!$B$2:$M$2,1))</f>
        <v>65</v>
      </c>
      <c r="Y756" s="9">
        <v>1</v>
      </c>
      <c r="Z756" s="48">
        <f>INDEX(table1,MATCH($K756,'Tham chiếu'!$A$3:$A$13,1),MATCH(DS!$L756,'Tham chiếu'!$B$2:$M$2,1))</f>
        <v>65</v>
      </c>
      <c r="AA756" s="9">
        <v>2</v>
      </c>
      <c r="AB756" s="50" t="str">
        <f>INDEX(table2,MATCH($K756,'Tham chiếu'!$A$17:$A$25,1),MATCH(DS!$L756,'Tham chiếu'!$B$16:$S$16,1))</f>
        <v>5C</v>
      </c>
      <c r="AC756" s="9"/>
      <c r="AD756" s="73" t="str">
        <f>INDEX(table4,MATCH($K756,'Tham chiếu'!$A$41:$A$49,1),MATCH(DS!$L756,'Tham chiếu'!$B$40:$T$40,1))</f>
        <v>5C</v>
      </c>
      <c r="AE756" s="9"/>
      <c r="AF756" s="74"/>
      <c r="AG756" s="9">
        <v>2</v>
      </c>
      <c r="AH756" s="48">
        <f>INDEX(table5,MATCH($K756,'Tham chiếu'!$A$53:$A$61,1),MATCH(DS!$L756,'Tham chiếu'!$B$52:$T$52,1))</f>
        <v>6</v>
      </c>
      <c r="AI756" s="9">
        <v>2</v>
      </c>
      <c r="AJ756" s="48">
        <f>INDEX(table5,MATCH($K756,'Tham chiếu'!$A$53:$A$61,1),MATCH(DS!$L756,'Tham chiếu'!$B$52:$T$52,1))</f>
        <v>6</v>
      </c>
      <c r="AK756" s="9">
        <v>2</v>
      </c>
      <c r="AL756" s="48">
        <f>INDEX(table5,MATCH($K756,'Tham chiếu'!$A$53:$A$61,1),MATCH(DS!$L756,'Tham chiếu'!$B$52:$T$52,1))</f>
        <v>6</v>
      </c>
      <c r="AM756" s="9">
        <v>2</v>
      </c>
      <c r="AN756" s="50" t="str">
        <f>INDEX(table2,MATCH($K756,'Tham chiếu'!$A$17:$A$25,1),MATCH(DS!$L756,'Tham chiếu'!$B$16:$S$16,1))</f>
        <v>5C</v>
      </c>
      <c r="AO756" s="9"/>
      <c r="AP756" s="48" t="str">
        <f>INDEX(table3,MATCH($K756,'Tham chiếu'!$A$29:$A$37,1),MATCH(DS!$L756,'Tham chiếu'!$B$28:$T$28,1))</f>
        <v>5C</v>
      </c>
      <c r="AQ756" s="48">
        <v>1</v>
      </c>
      <c r="AR756" s="77">
        <f>INDEX(table7,MATCH($K756,'Tham chiếu'!$A$78:$A$87,1),MATCH(DS!$L756,'Tham chiếu'!$B$77:$T$77,1))</f>
        <v>6</v>
      </c>
      <c r="AS756" s="9"/>
      <c r="AT756" s="48"/>
      <c r="AU756" s="57">
        <f t="shared" si="151"/>
        <v>2614000</v>
      </c>
      <c r="AV756" s="58">
        <v>2887000</v>
      </c>
      <c r="AW756" s="59" t="b">
        <f t="shared" si="157"/>
        <v>0</v>
      </c>
      <c r="AX756" s="1"/>
      <c r="AY756" s="1"/>
      <c r="AZ756" s="1"/>
      <c r="BA756" s="1"/>
      <c r="BB756" s="1"/>
      <c r="BC756" s="1"/>
    </row>
    <row r="757" spans="1:55" ht="27.6" customHeight="1" x14ac:dyDescent="0.25">
      <c r="A757" s="3">
        <v>752</v>
      </c>
      <c r="B757" s="9" t="s">
        <v>16</v>
      </c>
      <c r="C757" s="9" t="s">
        <v>2414</v>
      </c>
      <c r="D757" s="9" t="s">
        <v>337</v>
      </c>
      <c r="E757" s="9" t="str">
        <f>C757&amp;" "&amp;D757</f>
        <v>Hoàng Khánh Linh</v>
      </c>
      <c r="F757" s="9" t="b">
        <f>E757=E758</f>
        <v>0</v>
      </c>
      <c r="G757" s="9" t="s">
        <v>3274</v>
      </c>
      <c r="H757" s="9" t="str">
        <f>RIGHT(G757,4)</f>
        <v>2013</v>
      </c>
      <c r="I757" s="9" t="s">
        <v>44</v>
      </c>
      <c r="J757" s="9" t="str">
        <f>N757&amp;O757&amp;P757&amp;Q757&amp;R757</f>
        <v>5CI1</v>
      </c>
      <c r="K757" s="9">
        <v>145</v>
      </c>
      <c r="L757" s="9">
        <v>35</v>
      </c>
      <c r="M757" s="9" t="s">
        <v>28</v>
      </c>
      <c r="N757" s="9"/>
      <c r="O757" s="9"/>
      <c r="P757" s="9"/>
      <c r="Q757" s="9"/>
      <c r="R757" s="9" t="s">
        <v>29</v>
      </c>
      <c r="S757" s="9" t="s">
        <v>2998</v>
      </c>
      <c r="T757" s="9" t="s">
        <v>2999</v>
      </c>
      <c r="U757" s="9" t="s">
        <v>3000</v>
      </c>
      <c r="V757" s="30" t="s">
        <v>4181</v>
      </c>
      <c r="W757" s="48"/>
      <c r="X757" s="48"/>
      <c r="Y757" s="49">
        <v>1</v>
      </c>
      <c r="Z757" s="48">
        <f>INDEX(table1,MATCH($K757,'Tham chiếu'!$A$3:$A$13,1),MATCH(DS!$L757,'Tham chiếu'!$B$2:$M$2,1))</f>
        <v>62</v>
      </c>
      <c r="AA757" s="50"/>
      <c r="AB757" s="50"/>
      <c r="AC757" s="53">
        <v>2</v>
      </c>
      <c r="AD757" s="73">
        <f>INDEX(table4,MATCH($K757,'Tham chiếu'!$A$41:$A$49,1),MATCH(DS!$L757,'Tham chiếu'!$B$40:$T$40,1))</f>
        <v>5</v>
      </c>
      <c r="AE757" s="54">
        <v>1</v>
      </c>
      <c r="AF757" s="74" t="str">
        <f>INDEX(table3,MATCH($K757,'Tham chiếu'!$A$29:$A$37,1),MATCH(DS!$L757,'Tham chiếu'!$B$28:$T$28,1))</f>
        <v>4B</v>
      </c>
      <c r="AG757" s="48">
        <v>1</v>
      </c>
      <c r="AH757" s="48">
        <f>INDEX(table5,MATCH($K757,'Tham chiếu'!$A$53:$A$61,1),MATCH(DS!$L757,'Tham chiếu'!$B$52:$T$52,1))</f>
        <v>5</v>
      </c>
      <c r="AI757" s="49">
        <v>1</v>
      </c>
      <c r="AJ757" s="48">
        <f>INDEX(table5,MATCH($K757,'Tham chiếu'!$A$53:$A$61,1),MATCH(DS!$L757,'Tham chiếu'!$B$52:$T$52,1))</f>
        <v>5</v>
      </c>
      <c r="AK757" s="53">
        <v>1</v>
      </c>
      <c r="AL757" s="48">
        <f>INDEX(table5,MATCH($K757,'Tham chiếu'!$A$53:$A$61,1),MATCH(DS!$L757,'Tham chiếu'!$B$52:$T$52,1))</f>
        <v>5</v>
      </c>
      <c r="AM757" s="50"/>
      <c r="AN757" s="50"/>
      <c r="AO757" s="54">
        <v>1</v>
      </c>
      <c r="AP757" s="48" t="str">
        <f>INDEX(table3,MATCH($K757,'Tham chiếu'!$A$29:$A$37,1),MATCH(DS!$L757,'Tham chiếu'!$B$28:$T$28,1))</f>
        <v>4B</v>
      </c>
      <c r="AQ757" s="48"/>
      <c r="AR757" s="77"/>
      <c r="AS757" s="49">
        <v>1</v>
      </c>
      <c r="AT757" s="48">
        <f>INDEX(table6,MATCH($K757,'Tham chiếu'!$A$65:$A$74,1),MATCH(DS!$L757,'Tham chiếu'!$B$64:$T$64,1))</f>
        <v>5</v>
      </c>
      <c r="AU757" s="57">
        <f t="shared" si="151"/>
        <v>1790000</v>
      </c>
      <c r="AV757" s="58">
        <v>1157000</v>
      </c>
      <c r="AW757" s="59" t="b">
        <f t="shared" si="157"/>
        <v>0</v>
      </c>
      <c r="AX757" s="1"/>
      <c r="AY757" s="1"/>
      <c r="AZ757" s="1"/>
      <c r="BA757" s="1"/>
      <c r="BB757" s="1"/>
      <c r="BC757" s="1"/>
    </row>
    <row r="758" spans="1:55" ht="27.6" customHeight="1" x14ac:dyDescent="0.25">
      <c r="A758" s="3">
        <v>753</v>
      </c>
      <c r="B758" s="9" t="s">
        <v>4636</v>
      </c>
      <c r="C758" s="9" t="s">
        <v>4894</v>
      </c>
      <c r="D758" s="9" t="s">
        <v>331</v>
      </c>
      <c r="E758" s="9" t="s">
        <v>4895</v>
      </c>
      <c r="F758" s="9"/>
      <c r="G758" s="9" t="s">
        <v>4896</v>
      </c>
      <c r="H758" s="9" t="s">
        <v>4615</v>
      </c>
      <c r="I758" s="9" t="s">
        <v>44</v>
      </c>
      <c r="J758" s="9" t="s">
        <v>29</v>
      </c>
      <c r="K758" s="9">
        <v>140</v>
      </c>
      <c r="L758" s="9">
        <v>35</v>
      </c>
      <c r="M758" s="9" t="s">
        <v>28</v>
      </c>
      <c r="N758" s="9"/>
      <c r="O758" s="9"/>
      <c r="P758" s="9"/>
      <c r="Q758" s="9"/>
      <c r="R758" s="9" t="s">
        <v>29</v>
      </c>
      <c r="S758" s="9" t="s">
        <v>4897</v>
      </c>
      <c r="T758" s="9" t="s">
        <v>4898</v>
      </c>
      <c r="U758" s="9" t="s">
        <v>4899</v>
      </c>
      <c r="V758" s="61" t="s">
        <v>4900</v>
      </c>
      <c r="W758" s="9">
        <v>1</v>
      </c>
      <c r="X758" s="48" t="str">
        <f>INDEX(table1,MATCH($K758,'Tham chiếu'!$A$3:$A$13,1),MATCH(DS!$L758,'Tham chiếu'!$B$2:$M$2,1))</f>
        <v>60A</v>
      </c>
      <c r="Y758" s="9">
        <v>1</v>
      </c>
      <c r="Z758" s="48" t="str">
        <f>INDEX(table1,MATCH($K758,'Tham chiếu'!$A$3:$A$13,1),MATCH(DS!$L758,'Tham chiếu'!$B$2:$M$2,1))</f>
        <v>60A</v>
      </c>
      <c r="AA758" s="9"/>
      <c r="AB758" s="50"/>
      <c r="AC758" s="9">
        <v>3</v>
      </c>
      <c r="AD758" s="73">
        <f>INDEX(table4,MATCH($K758,'Tham chiếu'!$A$41:$A$49,1),MATCH(DS!$L758,'Tham chiếu'!$B$40:$T$40,1))</f>
        <v>5</v>
      </c>
      <c r="AE758" s="9"/>
      <c r="AF758" s="74"/>
      <c r="AG758" s="9">
        <v>1</v>
      </c>
      <c r="AH758" s="48">
        <f>INDEX(table5,MATCH($K758,'Tham chiếu'!$A$53:$A$61,1),MATCH(DS!$L758,'Tham chiếu'!$B$52:$T$52,1))</f>
        <v>5</v>
      </c>
      <c r="AI758" s="9">
        <v>2</v>
      </c>
      <c r="AJ758" s="48">
        <f>INDEX(table5,MATCH($K758,'Tham chiếu'!$A$53:$A$61,1),MATCH(DS!$L758,'Tham chiếu'!$B$52:$T$52,1))</f>
        <v>5</v>
      </c>
      <c r="AK758" s="9">
        <v>1</v>
      </c>
      <c r="AL758" s="48">
        <f>INDEX(table5,MATCH($K758,'Tham chiếu'!$A$53:$A$61,1),MATCH(DS!$L758,'Tham chiếu'!$B$52:$T$52,1))</f>
        <v>5</v>
      </c>
      <c r="AM758" s="9">
        <v>1</v>
      </c>
      <c r="AN758" s="50" t="str">
        <f>INDEX(table2,MATCH($K758,'Tham chiếu'!$A$17:$A$25,1),MATCH(DS!$L758,'Tham chiếu'!$B$16:$S$16,1))</f>
        <v>4A</v>
      </c>
      <c r="AO758" s="9">
        <v>1</v>
      </c>
      <c r="AP758" s="48" t="str">
        <f>INDEX(table3,MATCH($K758,'Tham chiếu'!$A$29:$A$37,1),MATCH(DS!$L758,'Tham chiếu'!$B$28:$T$28,1))</f>
        <v>4B</v>
      </c>
      <c r="AQ758" s="9">
        <v>1</v>
      </c>
      <c r="AR758" s="77">
        <f>INDEX(table7,MATCH($K758,'Tham chiếu'!$A$78:$A$87,1),MATCH(DS!$L758,'Tham chiếu'!$B$77:$T$77,1))</f>
        <v>3</v>
      </c>
      <c r="AS758" s="9">
        <v>1</v>
      </c>
      <c r="AT758" s="48">
        <f>INDEX(table6,MATCH($K758,'Tham chiếu'!$A$65:$A$74,1),MATCH(DS!$L758,'Tham chiếu'!$B$64:$T$64,1))</f>
        <v>4</v>
      </c>
      <c r="AU758" s="57">
        <f t="shared" si="151"/>
        <v>2592000</v>
      </c>
      <c r="AV758" s="58">
        <v>570000</v>
      </c>
      <c r="AW758" s="59" t="b">
        <f t="shared" si="157"/>
        <v>0</v>
      </c>
      <c r="AX758" s="1"/>
      <c r="AY758" s="1"/>
      <c r="AZ758" s="1"/>
      <c r="BA758" s="1"/>
      <c r="BB758" s="1"/>
      <c r="BC758" s="1"/>
    </row>
    <row r="759" spans="1:55" ht="27.6" customHeight="1" x14ac:dyDescent="0.25">
      <c r="A759" s="3">
        <v>754</v>
      </c>
      <c r="B759" s="9" t="s">
        <v>16</v>
      </c>
      <c r="C759" s="9" t="s">
        <v>147</v>
      </c>
      <c r="D759" s="9" t="s">
        <v>219</v>
      </c>
      <c r="E759" s="9" t="str">
        <f>C759&amp;" "&amp;D759</f>
        <v>Bùi Khánh An</v>
      </c>
      <c r="F759" s="9" t="b">
        <f>E759=E760</f>
        <v>0</v>
      </c>
      <c r="G759" s="9" t="s">
        <v>423</v>
      </c>
      <c r="H759" s="9" t="str">
        <f>RIGHT(G759,4)</f>
        <v>2013</v>
      </c>
      <c r="I759" s="9" t="s">
        <v>44</v>
      </c>
      <c r="J759" s="9" t="str">
        <f>N759&amp;O759&amp;P759&amp;Q759&amp;R759</f>
        <v>5CI2</v>
      </c>
      <c r="K759" s="48">
        <v>140</v>
      </c>
      <c r="L759" s="48">
        <v>32</v>
      </c>
      <c r="M759" s="9" t="s">
        <v>28</v>
      </c>
      <c r="N759" s="9"/>
      <c r="O759" s="9"/>
      <c r="P759" s="9"/>
      <c r="Q759" s="9"/>
      <c r="R759" s="9" t="s">
        <v>424</v>
      </c>
      <c r="S759" s="9" t="s">
        <v>425</v>
      </c>
      <c r="T759" s="9" t="s">
        <v>426</v>
      </c>
      <c r="U759" s="9" t="s">
        <v>427</v>
      </c>
      <c r="V759" s="30" t="s">
        <v>4182</v>
      </c>
      <c r="W759" s="9"/>
      <c r="X759" s="48"/>
      <c r="Y759" s="9">
        <v>1</v>
      </c>
      <c r="Z759" s="48">
        <f>INDEX(table1,MATCH($K759,'Tham chiếu'!$A$3:$A$13,1),MATCH(DS!$L759,'Tham chiếu'!$B$2:$M$2,1))</f>
        <v>60</v>
      </c>
      <c r="AA759" s="9"/>
      <c r="AB759" s="50"/>
      <c r="AC759" s="9"/>
      <c r="AD759" s="73"/>
      <c r="AE759" s="9"/>
      <c r="AF759" s="74"/>
      <c r="AG759" s="9"/>
      <c r="AH759" s="48"/>
      <c r="AI759" s="9">
        <v>1</v>
      </c>
      <c r="AJ759" s="48">
        <f>INDEX(table5,MATCH($K759,'Tham chiếu'!$A$53:$A$61,1),MATCH(DS!$L759,'Tham chiếu'!$B$52:$T$52,1))</f>
        <v>4</v>
      </c>
      <c r="AK759" s="9">
        <v>1</v>
      </c>
      <c r="AL759" s="48">
        <f>INDEX(table5,MATCH($K759,'Tham chiếu'!$A$53:$A$61,1),MATCH(DS!$L759,'Tham chiếu'!$B$52:$T$52,1))</f>
        <v>4</v>
      </c>
      <c r="AM759" s="9">
        <v>1</v>
      </c>
      <c r="AN759" s="50" t="str">
        <f>INDEX(table2,MATCH($K759,'Tham chiếu'!$A$17:$A$25,1),MATCH(DS!$L759,'Tham chiếu'!$B$16:$S$16,1))</f>
        <v>4A</v>
      </c>
      <c r="AO759" s="9">
        <v>1</v>
      </c>
      <c r="AP759" s="48" t="str">
        <f>INDEX(table3,MATCH($K759,'Tham chiếu'!$A$29:$A$37,1),MATCH(DS!$L759,'Tham chiếu'!$B$28:$T$28,1))</f>
        <v>4A</v>
      </c>
      <c r="AQ759" s="48">
        <v>1</v>
      </c>
      <c r="AR759" s="77">
        <f>INDEX(table7,MATCH($K759,'Tham chiếu'!$A$78:$A$87,1),MATCH(DS!$L759,'Tham chiếu'!$B$77:$T$77,1))</f>
        <v>3</v>
      </c>
      <c r="AS759" s="9"/>
      <c r="AT759" s="48"/>
      <c r="AU759" s="57">
        <f t="shared" si="151"/>
        <v>1094000</v>
      </c>
      <c r="AV759" s="58">
        <v>1456000</v>
      </c>
      <c r="AW759" s="59" t="b">
        <f t="shared" si="157"/>
        <v>0</v>
      </c>
      <c r="AX759" s="1"/>
      <c r="AY759" s="1"/>
      <c r="AZ759" s="1"/>
      <c r="BA759" s="1"/>
      <c r="BB759" s="1"/>
      <c r="BC759" s="1"/>
    </row>
    <row r="760" spans="1:55" ht="27.6" customHeight="1" x14ac:dyDescent="0.25">
      <c r="A760" s="3">
        <v>755</v>
      </c>
      <c r="B760" s="9" t="s">
        <v>16</v>
      </c>
      <c r="C760" s="9" t="s">
        <v>679</v>
      </c>
      <c r="D760" s="9" t="s">
        <v>962</v>
      </c>
      <c r="E760" s="9" t="str">
        <f>C760&amp;" "&amp;D760</f>
        <v>Nguyễn Mai Khanh</v>
      </c>
      <c r="F760" s="9" t="b">
        <f>E760=E761</f>
        <v>0</v>
      </c>
      <c r="G760" s="9" t="s">
        <v>963</v>
      </c>
      <c r="H760" s="9" t="str">
        <f>RIGHT(G760,4)</f>
        <v>2013</v>
      </c>
      <c r="I760" s="9" t="s">
        <v>44</v>
      </c>
      <c r="J760" s="9" t="str">
        <f>N760&amp;O760&amp;P760&amp;Q760&amp;R760</f>
        <v>5CI2</v>
      </c>
      <c r="K760" s="48">
        <v>145</v>
      </c>
      <c r="L760" s="48">
        <v>29</v>
      </c>
      <c r="M760" s="9" t="s">
        <v>28</v>
      </c>
      <c r="N760" s="9"/>
      <c r="O760" s="9"/>
      <c r="P760" s="9"/>
      <c r="Q760" s="9"/>
      <c r="R760" s="9" t="s">
        <v>424</v>
      </c>
      <c r="S760" s="9" t="s">
        <v>964</v>
      </c>
      <c r="T760" s="9" t="s">
        <v>965</v>
      </c>
      <c r="U760" s="9" t="s">
        <v>966</v>
      </c>
      <c r="V760" s="30" t="s">
        <v>4183</v>
      </c>
      <c r="W760" s="9">
        <v>2</v>
      </c>
      <c r="X760" s="48">
        <f>INDEX(table1,MATCH($K76,'Tham chiếu'!$A$3:$A$13,1),MATCH(DS!$L76,'Tham chiếu'!$B$2:$M$2,1))</f>
        <v>45</v>
      </c>
      <c r="Y760" s="9"/>
      <c r="Z760" s="48"/>
      <c r="AA760" s="9">
        <v>2</v>
      </c>
      <c r="AB760" s="50">
        <f>INDEX(table2,MATCH($K760,'Tham chiếu'!$A$17:$A$25,1),MATCH(DS!$L760,'Tham chiếu'!$B$16:$S$16,1))</f>
        <v>4</v>
      </c>
      <c r="AC760" s="9">
        <v>2</v>
      </c>
      <c r="AD760" s="73">
        <f>INDEX(table4,MATCH($K760,'Tham chiếu'!$A$41:$A$49,1),MATCH(DS!$L760,'Tham chiếu'!$B$40:$T$40,1))</f>
        <v>4</v>
      </c>
      <c r="AE760" s="9"/>
      <c r="AF760" s="74"/>
      <c r="AG760" s="9">
        <v>1</v>
      </c>
      <c r="AH760" s="48">
        <f>INDEX(table5,MATCH($K760,'Tham chiếu'!$A$53:$A$61,1),MATCH(DS!$L760,'Tham chiếu'!$B$52:$T$52,1))</f>
        <v>4</v>
      </c>
      <c r="AI760" s="9">
        <v>2</v>
      </c>
      <c r="AJ760" s="48">
        <f>INDEX(table5,MATCH($K760,'Tham chiếu'!$A$53:$A$61,1),MATCH(DS!$L760,'Tham chiếu'!$B$52:$T$52,1))</f>
        <v>4</v>
      </c>
      <c r="AK760" s="9">
        <v>1</v>
      </c>
      <c r="AL760" s="48">
        <f>INDEX(table5,MATCH($K760,'Tham chiếu'!$A$53:$A$61,1),MATCH(DS!$L760,'Tham chiếu'!$B$52:$T$52,1))</f>
        <v>4</v>
      </c>
      <c r="AM760" s="9">
        <v>2</v>
      </c>
      <c r="AN760" s="50">
        <f>INDEX(table2,MATCH($K760,'Tham chiếu'!$A$17:$A$25,1),MATCH(DS!$L760,'Tham chiếu'!$B$16:$S$16,1))</f>
        <v>4</v>
      </c>
      <c r="AO760" s="9">
        <v>1</v>
      </c>
      <c r="AP760" s="48">
        <f>INDEX(table3,MATCH($K760,'Tham chiếu'!$A$29:$A$37,1),MATCH(DS!$L760,'Tham chiếu'!$B$28:$T$28,1))</f>
        <v>4</v>
      </c>
      <c r="AQ760" s="48">
        <v>1</v>
      </c>
      <c r="AR760" s="77">
        <f>INDEX(table7,MATCH($K760,'Tham chiếu'!$A$78:$A$87,1),MATCH(DS!$L760,'Tham chiếu'!$B$77:$T$77,1))</f>
        <v>4</v>
      </c>
      <c r="AS760" s="9">
        <v>1</v>
      </c>
      <c r="AT760" s="48">
        <f>INDEX(table6,MATCH($K760,'Tham chiếu'!$A$65:$A$74,1),MATCH(DS!$L760,'Tham chiếu'!$B$64:$T$64,1))</f>
        <v>5</v>
      </c>
      <c r="AU760" s="57">
        <f t="shared" si="151"/>
        <v>3135000</v>
      </c>
      <c r="AV760" s="58">
        <v>2512000</v>
      </c>
      <c r="AW760" s="59" t="b">
        <f t="shared" si="157"/>
        <v>0</v>
      </c>
      <c r="AX760" s="1"/>
      <c r="AY760" s="1"/>
      <c r="AZ760" s="1"/>
      <c r="BA760" s="1"/>
      <c r="BB760" s="1"/>
      <c r="BC760" s="1"/>
    </row>
    <row r="761" spans="1:55" ht="27.6" customHeight="1" x14ac:dyDescent="0.25">
      <c r="A761" s="3">
        <v>756</v>
      </c>
      <c r="B761" s="9" t="s">
        <v>16</v>
      </c>
      <c r="C761" s="9" t="s">
        <v>3275</v>
      </c>
      <c r="D761" s="9" t="s">
        <v>962</v>
      </c>
      <c r="E761" s="9" t="str">
        <f>C761&amp;" "&amp;D761</f>
        <v>Nguyễn Phước Khanh</v>
      </c>
      <c r="F761" s="9" t="b">
        <f>E761=E762</f>
        <v>0</v>
      </c>
      <c r="G761" s="9" t="s">
        <v>3276</v>
      </c>
      <c r="H761" s="9" t="str">
        <f>RIGHT(G761,4)</f>
        <v>2013</v>
      </c>
      <c r="I761" s="9" t="s">
        <v>18</v>
      </c>
      <c r="J761" s="9" t="str">
        <f>N761&amp;O761&amp;P761&amp;Q761&amp;R761</f>
        <v>5CI2</v>
      </c>
      <c r="K761" s="9">
        <v>145</v>
      </c>
      <c r="L761" s="9">
        <v>43</v>
      </c>
      <c r="M761" s="9" t="s">
        <v>28</v>
      </c>
      <c r="N761" s="9"/>
      <c r="O761" s="9"/>
      <c r="P761" s="9"/>
      <c r="Q761" s="9"/>
      <c r="R761" s="9" t="s">
        <v>424</v>
      </c>
      <c r="S761" s="9" t="s">
        <v>3277</v>
      </c>
      <c r="T761" s="9" t="s">
        <v>3278</v>
      </c>
      <c r="U761" s="9" t="s">
        <v>3279</v>
      </c>
      <c r="V761" s="30" t="s">
        <v>4184</v>
      </c>
      <c r="W761" s="48">
        <v>1</v>
      </c>
      <c r="X761" s="48">
        <f>INDEX(table1,MATCH($K761,'Tham chiếu'!$A$3:$A$13,1),MATCH(DS!$L761,'Tham chiếu'!$B$2:$M$2,1))</f>
        <v>62</v>
      </c>
      <c r="Y761" s="49">
        <v>1</v>
      </c>
      <c r="Z761" s="48">
        <f>INDEX(table1,MATCH($K761,'Tham chiếu'!$A$3:$A$13,1),MATCH(DS!$L761,'Tham chiếu'!$B$2:$M$2,1))</f>
        <v>62</v>
      </c>
      <c r="AA761" s="50">
        <v>1</v>
      </c>
      <c r="AB761" s="50" t="str">
        <f>INDEX(table2,MATCH($K761,'Tham chiếu'!$A$17:$A$25,1),MATCH(DS!$L761,'Tham chiếu'!$B$16:$S$16,1))</f>
        <v>5B</v>
      </c>
      <c r="AC761" s="53"/>
      <c r="AD761" s="73" t="str">
        <f>INDEX(table4,MATCH($K761,'Tham chiếu'!$A$41:$A$49,1),MATCH(DS!$L761,'Tham chiếu'!$B$40:$T$40,1))</f>
        <v>5C</v>
      </c>
      <c r="AE761" s="54">
        <v>1</v>
      </c>
      <c r="AF761" s="74" t="str">
        <f>INDEX(table3,MATCH($K761,'Tham chiếu'!$A$29:$A$37,1),MATCH(DS!$L761,'Tham chiếu'!$B$28:$T$28,1))</f>
        <v>5C</v>
      </c>
      <c r="AG761" s="48">
        <v>1</v>
      </c>
      <c r="AH761" s="48">
        <f>INDEX(table5,MATCH($K761,'Tham chiếu'!$A$53:$A$61,1),MATCH(DS!$L761,'Tham chiếu'!$B$52:$T$52,1))</f>
        <v>5</v>
      </c>
      <c r="AI761" s="49"/>
      <c r="AJ761" s="48">
        <f>INDEX(table5,MATCH($K761,'Tham chiếu'!$A$53:$A$61,1),MATCH(DS!$L761,'Tham chiếu'!$B$52:$T$52,1))</f>
        <v>5</v>
      </c>
      <c r="AK761" s="53">
        <v>1</v>
      </c>
      <c r="AL761" s="48">
        <f>INDEX(table5,MATCH($K761,'Tham chiếu'!$A$53:$A$61,1),MATCH(DS!$L761,'Tham chiếu'!$B$52:$T$52,1))</f>
        <v>5</v>
      </c>
      <c r="AM761" s="50">
        <v>1</v>
      </c>
      <c r="AN761" s="50" t="str">
        <f>INDEX(table2,MATCH($K761,'Tham chiếu'!$A$17:$A$25,1),MATCH(DS!$L761,'Tham chiếu'!$B$16:$S$16,1))</f>
        <v>5B</v>
      </c>
      <c r="AO761" s="54">
        <v>1</v>
      </c>
      <c r="AP761" s="48" t="str">
        <f>INDEX(table3,MATCH($K761,'Tham chiếu'!$A$29:$A$37,1),MATCH(DS!$L761,'Tham chiếu'!$B$28:$T$28,1))</f>
        <v>5C</v>
      </c>
      <c r="AQ761" s="48"/>
      <c r="AR761" s="77">
        <f>INDEX(table7,MATCH($K761,'Tham chiếu'!$A$78:$A$87,1),MATCH(DS!$L761,'Tham chiếu'!$B$77:$T$77,1))</f>
        <v>5</v>
      </c>
      <c r="AS761" s="49">
        <v>1</v>
      </c>
      <c r="AT761" s="48">
        <f>INDEX(table6,MATCH($K761,'Tham chiếu'!$A$65:$A$74,1),MATCH(DS!$L761,'Tham chiếu'!$B$64:$T$64,1))</f>
        <v>6</v>
      </c>
      <c r="AU761" s="57">
        <f t="shared" si="151"/>
        <v>1888000</v>
      </c>
      <c r="AV761" s="58">
        <v>814000</v>
      </c>
      <c r="AW761" s="59" t="b">
        <f t="shared" si="157"/>
        <v>0</v>
      </c>
      <c r="AX761" s="1"/>
      <c r="AY761" s="1"/>
      <c r="AZ761" s="1"/>
      <c r="BA761" s="1"/>
      <c r="BB761" s="1"/>
      <c r="BC761" s="1"/>
    </row>
    <row r="762" spans="1:55" ht="27.6" customHeight="1" x14ac:dyDescent="0.25">
      <c r="A762" s="3">
        <v>757</v>
      </c>
      <c r="B762" s="9" t="s">
        <v>4610</v>
      </c>
      <c r="C762" s="9" t="s">
        <v>4705</v>
      </c>
      <c r="D762" s="9" t="s">
        <v>325</v>
      </c>
      <c r="E762" s="9" t="s">
        <v>4706</v>
      </c>
      <c r="F762" s="9"/>
      <c r="G762" s="9" t="s">
        <v>4707</v>
      </c>
      <c r="H762" s="9" t="s">
        <v>4615</v>
      </c>
      <c r="I762" s="9" t="s">
        <v>18</v>
      </c>
      <c r="J762" s="9" t="s">
        <v>424</v>
      </c>
      <c r="K762" s="9">
        <v>145</v>
      </c>
      <c r="L762" s="9">
        <v>42</v>
      </c>
      <c r="M762" s="9" t="s">
        <v>28</v>
      </c>
      <c r="N762" s="9"/>
      <c r="O762" s="9"/>
      <c r="P762" s="9"/>
      <c r="Q762" s="9"/>
      <c r="R762" s="9" t="s">
        <v>424</v>
      </c>
      <c r="S762" s="9" t="s">
        <v>4708</v>
      </c>
      <c r="T762" s="9" t="s">
        <v>4709</v>
      </c>
      <c r="U762" s="9" t="s">
        <v>4710</v>
      </c>
      <c r="V762" s="61" t="s">
        <v>4711</v>
      </c>
      <c r="W762" s="9">
        <v>1</v>
      </c>
      <c r="X762" s="48">
        <f>INDEX(table1,MATCH($K762,'Tham chiếu'!$A$3:$A$13,1),MATCH(DS!$L762,'Tham chiếu'!$B$2:$M$2,1))</f>
        <v>62</v>
      </c>
      <c r="Y762" s="9">
        <v>1</v>
      </c>
      <c r="Z762" s="48">
        <f>INDEX(table1,MATCH($K762,'Tham chiếu'!$A$3:$A$13,1),MATCH(DS!$L762,'Tham chiếu'!$B$2:$M$2,1))</f>
        <v>62</v>
      </c>
      <c r="AA762" s="9"/>
      <c r="AB762" s="50"/>
      <c r="AC762" s="9"/>
      <c r="AD762" s="73"/>
      <c r="AE762" s="9">
        <v>1</v>
      </c>
      <c r="AF762" s="74" t="str">
        <f>INDEX(table3,MATCH($K762,'Tham chiếu'!$A$29:$A$37,1),MATCH(DS!$L762,'Tham chiếu'!$B$28:$T$28,1))</f>
        <v>4C</v>
      </c>
      <c r="AG762" s="9">
        <v>1</v>
      </c>
      <c r="AH762" s="48">
        <f>INDEX(table5,MATCH($K762,'Tham chiếu'!$A$53:$A$61,1),MATCH(DS!$L762,'Tham chiếu'!$B$52:$T$52,1))</f>
        <v>5</v>
      </c>
      <c r="AI762" s="9">
        <v>1</v>
      </c>
      <c r="AJ762" s="48">
        <f>INDEX(table5,MATCH($K762,'Tham chiếu'!$A$53:$A$61,1),MATCH(DS!$L762,'Tham chiếu'!$B$52:$T$52,1))</f>
        <v>5</v>
      </c>
      <c r="AK762" s="9">
        <v>1</v>
      </c>
      <c r="AL762" s="48">
        <f>INDEX(table5,MATCH($K762,'Tham chiếu'!$A$53:$A$61,1),MATCH(DS!$L762,'Tham chiếu'!$B$52:$T$52,1))</f>
        <v>5</v>
      </c>
      <c r="AM762" s="9">
        <v>1</v>
      </c>
      <c r="AN762" s="50" t="str">
        <f>INDEX(table2,MATCH($K762,'Tham chiếu'!$A$17:$A$25,1),MATCH(DS!$L762,'Tham chiếu'!$B$16:$S$16,1))</f>
        <v>4C</v>
      </c>
      <c r="AO762" s="9">
        <v>1</v>
      </c>
      <c r="AP762" s="48" t="str">
        <f>INDEX(table3,MATCH($K762,'Tham chiếu'!$A$29:$A$37,1),MATCH(DS!$L762,'Tham chiếu'!$B$28:$T$28,1))</f>
        <v>4C</v>
      </c>
      <c r="AQ762" s="9"/>
      <c r="AR762" s="77"/>
      <c r="AS762" s="9"/>
      <c r="AT762" s="48">
        <f>INDEX(table6,MATCH($K762,'Tham chiếu'!$A$65:$A$74,1),MATCH(DS!$L762,'Tham chiếu'!$B$64:$T$64,1))</f>
        <v>6</v>
      </c>
      <c r="AU762" s="57">
        <f t="shared" si="151"/>
        <v>1424000</v>
      </c>
      <c r="AV762" s="58">
        <v>1504000</v>
      </c>
      <c r="AW762" s="59" t="b">
        <f t="shared" si="157"/>
        <v>0</v>
      </c>
      <c r="AX762" s="1"/>
      <c r="AY762" s="1"/>
      <c r="AZ762" s="1"/>
      <c r="BA762" s="1"/>
      <c r="BB762" s="1"/>
      <c r="BC762" s="1"/>
    </row>
    <row r="763" spans="1:55" ht="27.6" customHeight="1" x14ac:dyDescent="0.25">
      <c r="A763" s="3">
        <v>758</v>
      </c>
      <c r="B763" s="9" t="s">
        <v>16</v>
      </c>
      <c r="C763" s="9" t="s">
        <v>1249</v>
      </c>
      <c r="D763" s="9" t="s">
        <v>325</v>
      </c>
      <c r="E763" s="9" t="str">
        <f t="shared" ref="E763:E788" si="158">C763&amp;" "&amp;D763</f>
        <v>Trần Bảo Lâm</v>
      </c>
      <c r="F763" s="9" t="b">
        <f t="shared" ref="F763:F774" si="159">E763=E764</f>
        <v>0</v>
      </c>
      <c r="G763" s="9" t="s">
        <v>1511</v>
      </c>
      <c r="H763" s="9" t="str">
        <f t="shared" ref="H763:H770" si="160">RIGHT(G763,4)</f>
        <v>2013</v>
      </c>
      <c r="I763" s="9" t="s">
        <v>18</v>
      </c>
      <c r="J763" s="9" t="str">
        <f t="shared" ref="J763:J788" si="161">N763&amp;O763&amp;P763&amp;Q763&amp;R763</f>
        <v>5CI2</v>
      </c>
      <c r="K763" s="48">
        <v>142</v>
      </c>
      <c r="L763" s="48">
        <v>46</v>
      </c>
      <c r="M763" s="9" t="s">
        <v>28</v>
      </c>
      <c r="N763" s="9"/>
      <c r="O763" s="9"/>
      <c r="P763" s="9"/>
      <c r="Q763" s="9"/>
      <c r="R763" s="9" t="s">
        <v>424</v>
      </c>
      <c r="S763" s="9" t="s">
        <v>1512</v>
      </c>
      <c r="T763" s="9" t="s">
        <v>1513</v>
      </c>
      <c r="U763" s="9" t="s">
        <v>1514</v>
      </c>
      <c r="V763" s="30" t="s">
        <v>4185</v>
      </c>
      <c r="W763" s="9">
        <v>1</v>
      </c>
      <c r="X763" s="48">
        <f>INDEX(table1,MATCH($K763,'Tham chiếu'!$A$3:$A$13,1),MATCH(DS!$L763,'Tham chiếu'!$B$2:$M$2,1))</f>
        <v>62</v>
      </c>
      <c r="Y763" s="9">
        <v>1</v>
      </c>
      <c r="Z763" s="48">
        <f>INDEX(table1,MATCH($K763,'Tham chiếu'!$A$3:$A$13,1),MATCH(DS!$L763,'Tham chiếu'!$B$2:$M$2,1))</f>
        <v>62</v>
      </c>
      <c r="AA763" s="9">
        <v>2</v>
      </c>
      <c r="AB763" s="50" t="str">
        <f>INDEX(table2,MATCH($K763,'Tham chiếu'!$A$17:$A$25,1),MATCH(DS!$L763,'Tham chiếu'!$B$16:$S$16,1))</f>
        <v>5C</v>
      </c>
      <c r="AC763" s="9"/>
      <c r="AD763" s="73" t="str">
        <f>INDEX(table4,MATCH($K763,'Tham chiếu'!$A$41:$A$49,1),MATCH(DS!$L763,'Tham chiếu'!$B$40:$T$40,1))</f>
        <v>5C</v>
      </c>
      <c r="AE763" s="9">
        <v>1</v>
      </c>
      <c r="AF763" s="74" t="str">
        <f>INDEX(table3,MATCH($K763,'Tham chiếu'!$A$29:$A$37,1),MATCH(DS!$L763,'Tham chiếu'!$B$28:$T$28,1))</f>
        <v>5C</v>
      </c>
      <c r="AG763" s="9">
        <v>1</v>
      </c>
      <c r="AH763" s="48">
        <f>INDEX(table5,MATCH($K763,'Tham chiếu'!$A$53:$A$61,1),MATCH(DS!$L763,'Tham chiếu'!$B$52:$T$52,1))</f>
        <v>6</v>
      </c>
      <c r="AI763" s="9">
        <v>1</v>
      </c>
      <c r="AJ763" s="48">
        <f>INDEX(table5,MATCH($K763,'Tham chiếu'!$A$53:$A$61,1),MATCH(DS!$L763,'Tham chiếu'!$B$52:$T$52,1))</f>
        <v>6</v>
      </c>
      <c r="AK763" s="9">
        <v>1</v>
      </c>
      <c r="AL763" s="48">
        <f>INDEX(table5,MATCH($K763,'Tham chiếu'!$A$53:$A$61,1),MATCH(DS!$L763,'Tham chiếu'!$B$52:$T$52,1))</f>
        <v>6</v>
      </c>
      <c r="AM763" s="9">
        <v>1</v>
      </c>
      <c r="AN763" s="50" t="str">
        <f>INDEX(table2,MATCH($K763,'Tham chiếu'!$A$17:$A$25,1),MATCH(DS!$L763,'Tham chiếu'!$B$16:$S$16,1))</f>
        <v>5C</v>
      </c>
      <c r="AO763" s="9">
        <v>1</v>
      </c>
      <c r="AP763" s="48" t="str">
        <f>INDEX(table3,MATCH($K763,'Tham chiếu'!$A$29:$A$37,1),MATCH(DS!$L763,'Tham chiếu'!$B$28:$T$28,1))</f>
        <v>5C</v>
      </c>
      <c r="AQ763" s="48">
        <v>1</v>
      </c>
      <c r="AR763" s="77">
        <f>INDEX(table7,MATCH($K763,'Tham chiếu'!$A$78:$A$87,1),MATCH(DS!$L763,'Tham chiếu'!$B$77:$T$77,1))</f>
        <v>5</v>
      </c>
      <c r="AS763" s="9"/>
      <c r="AT763" s="48"/>
      <c r="AU763" s="57">
        <f t="shared" si="151"/>
        <v>2260000</v>
      </c>
      <c r="AV763" s="58">
        <v>3224000</v>
      </c>
      <c r="AW763" s="59" t="b">
        <f t="shared" si="157"/>
        <v>0</v>
      </c>
      <c r="AX763" s="1"/>
      <c r="AY763" s="1"/>
      <c r="AZ763" s="1"/>
      <c r="BA763" s="1"/>
      <c r="BB763" s="1"/>
      <c r="BC763" s="1"/>
    </row>
    <row r="764" spans="1:55" ht="27.6" customHeight="1" x14ac:dyDescent="0.25">
      <c r="A764" s="3">
        <v>759</v>
      </c>
      <c r="B764" s="9" t="s">
        <v>16</v>
      </c>
      <c r="C764" s="9" t="s">
        <v>439</v>
      </c>
      <c r="D764" s="9" t="s">
        <v>337</v>
      </c>
      <c r="E764" s="9" t="str">
        <f t="shared" si="158"/>
        <v>Trần Khánh Linh</v>
      </c>
      <c r="F764" s="9" t="b">
        <f t="shared" si="159"/>
        <v>0</v>
      </c>
      <c r="G764" s="9" t="s">
        <v>1641</v>
      </c>
      <c r="H764" s="9" t="str">
        <f t="shared" si="160"/>
        <v>2013</v>
      </c>
      <c r="I764" s="9" t="s">
        <v>44</v>
      </c>
      <c r="J764" s="9" t="str">
        <f t="shared" si="161"/>
        <v>5CI2</v>
      </c>
      <c r="K764" s="48">
        <v>140</v>
      </c>
      <c r="L764" s="48">
        <v>46</v>
      </c>
      <c r="M764" s="9" t="s">
        <v>28</v>
      </c>
      <c r="N764" s="9"/>
      <c r="O764" s="9"/>
      <c r="P764" s="9"/>
      <c r="Q764" s="9"/>
      <c r="R764" s="9" t="s">
        <v>424</v>
      </c>
      <c r="S764" s="9" t="s">
        <v>1642</v>
      </c>
      <c r="T764" s="9" t="s">
        <v>1643</v>
      </c>
      <c r="U764" s="9" t="s">
        <v>1644</v>
      </c>
      <c r="V764" s="30" t="s">
        <v>4186</v>
      </c>
      <c r="W764" s="9">
        <v>1</v>
      </c>
      <c r="X764" s="48">
        <f>INDEX(table1,MATCH($K764,'Tham chiếu'!$A$3:$A$13,1),MATCH(DS!$L764,'Tham chiếu'!$B$2:$M$2,1))</f>
        <v>62</v>
      </c>
      <c r="Y764" s="9">
        <v>1</v>
      </c>
      <c r="Z764" s="48">
        <f>INDEX(table1,MATCH($K764,'Tham chiếu'!$A$3:$A$13,1),MATCH(DS!$L764,'Tham chiếu'!$B$2:$M$2,1))</f>
        <v>62</v>
      </c>
      <c r="AA764" s="9"/>
      <c r="AB764" s="50"/>
      <c r="AC764" s="9">
        <v>1</v>
      </c>
      <c r="AD764" s="73" t="str">
        <f>INDEX(table4,MATCH($K764,'Tham chiếu'!$A$41:$A$49,1),MATCH(DS!$L764,'Tham chiếu'!$B$40:$T$40,1))</f>
        <v>5C</v>
      </c>
      <c r="AE764" s="9">
        <v>1</v>
      </c>
      <c r="AF764" s="74" t="str">
        <f>INDEX(table3,MATCH($K764,'Tham chiếu'!$A$29:$A$37,1),MATCH(DS!$L764,'Tham chiếu'!$B$28:$T$28,1))</f>
        <v>5C</v>
      </c>
      <c r="AG764" s="9"/>
      <c r="AH764" s="48"/>
      <c r="AI764" s="9"/>
      <c r="AJ764" s="48"/>
      <c r="AK764" s="9">
        <v>1</v>
      </c>
      <c r="AL764" s="48">
        <f>INDEX(table5,MATCH($K764,'Tham chiếu'!$A$53:$A$61,1),MATCH(DS!$L764,'Tham chiếu'!$B$52:$T$52,1))</f>
        <v>6</v>
      </c>
      <c r="AM764" s="9">
        <v>1</v>
      </c>
      <c r="AN764" s="50" t="str">
        <f>INDEX(table2,MATCH($K764,'Tham chiếu'!$A$17:$A$25,1),MATCH(DS!$L764,'Tham chiếu'!$B$16:$S$16,1))</f>
        <v>5C</v>
      </c>
      <c r="AO764" s="9">
        <v>1</v>
      </c>
      <c r="AP764" s="48" t="str">
        <f>INDEX(table3,MATCH($K764,'Tham chiếu'!$A$29:$A$37,1),MATCH(DS!$L764,'Tham chiếu'!$B$28:$T$28,1))</f>
        <v>5C</v>
      </c>
      <c r="AQ764" s="48"/>
      <c r="AR764" s="77"/>
      <c r="AS764" s="9"/>
      <c r="AT764" s="48"/>
      <c r="AU764" s="57">
        <f t="shared" si="151"/>
        <v>1228000</v>
      </c>
      <c r="AV764" s="58">
        <v>2659000</v>
      </c>
      <c r="AW764" s="59" t="b">
        <f t="shared" si="157"/>
        <v>0</v>
      </c>
      <c r="AX764" s="1"/>
      <c r="AY764" s="1"/>
      <c r="AZ764" s="1"/>
      <c r="BA764" s="1"/>
      <c r="BB764" s="1"/>
      <c r="BC764" s="1"/>
    </row>
    <row r="765" spans="1:55" ht="27.6" customHeight="1" x14ac:dyDescent="0.25">
      <c r="A765" s="3">
        <v>760</v>
      </c>
      <c r="B765" s="9" t="s">
        <v>16</v>
      </c>
      <c r="C765" s="9" t="s">
        <v>468</v>
      </c>
      <c r="D765" s="9" t="s">
        <v>34</v>
      </c>
      <c r="E765" s="9" t="str">
        <f t="shared" si="158"/>
        <v>Phan Tuệ Minh</v>
      </c>
      <c r="F765" s="9" t="b">
        <f t="shared" si="159"/>
        <v>0</v>
      </c>
      <c r="G765" s="9" t="s">
        <v>469</v>
      </c>
      <c r="H765" s="9" t="str">
        <f t="shared" si="160"/>
        <v>2013</v>
      </c>
      <c r="I765" s="9" t="s">
        <v>44</v>
      </c>
      <c r="J765" s="9" t="str">
        <f t="shared" si="161"/>
        <v>5CI2</v>
      </c>
      <c r="K765" s="48">
        <v>156</v>
      </c>
      <c r="L765" s="48">
        <v>41</v>
      </c>
      <c r="M765" s="9" t="s">
        <v>28</v>
      </c>
      <c r="N765" s="9"/>
      <c r="O765" s="9"/>
      <c r="P765" s="9"/>
      <c r="Q765" s="9"/>
      <c r="R765" s="9" t="s">
        <v>424</v>
      </c>
      <c r="S765" s="9" t="s">
        <v>470</v>
      </c>
      <c r="T765" s="9" t="s">
        <v>471</v>
      </c>
      <c r="U765" s="9" t="s">
        <v>472</v>
      </c>
      <c r="V765" s="30" t="s">
        <v>4187</v>
      </c>
      <c r="W765" s="9">
        <v>1</v>
      </c>
      <c r="X765" s="48">
        <f>INDEX(table1,MATCH($K765,'Tham chiếu'!$A$3:$A$13,1),MATCH(DS!$L765,'Tham chiếu'!$B$2:$M$2,1))</f>
        <v>65</v>
      </c>
      <c r="Y765" s="9">
        <v>1</v>
      </c>
      <c r="Z765" s="48">
        <f>INDEX(table1,MATCH($K765,'Tham chiếu'!$A$3:$A$13,1),MATCH(DS!$L765,'Tham chiếu'!$B$2:$M$2,1))</f>
        <v>65</v>
      </c>
      <c r="AA765" s="9"/>
      <c r="AB765" s="50"/>
      <c r="AC765" s="9">
        <v>2</v>
      </c>
      <c r="AD765" s="73" t="str">
        <f>INDEX(table4,MATCH($K765,'Tham chiếu'!$A$41:$A$49,1),MATCH(DS!$L765,'Tham chiếu'!$B$40:$T$40,1))</f>
        <v>6A</v>
      </c>
      <c r="AE765" s="9"/>
      <c r="AF765" s="74"/>
      <c r="AG765" s="9"/>
      <c r="AH765" s="48"/>
      <c r="AI765" s="9"/>
      <c r="AJ765" s="48"/>
      <c r="AK765" s="9"/>
      <c r="AL765" s="48"/>
      <c r="AM765" s="9"/>
      <c r="AN765" s="50"/>
      <c r="AO765" s="9"/>
      <c r="AP765" s="48"/>
      <c r="AQ765" s="48">
        <v>1</v>
      </c>
      <c r="AR765" s="77">
        <f>INDEX(table7,MATCH($K765,'Tham chiếu'!$A$78:$A$87,1),MATCH(DS!$L765,'Tham chiếu'!$B$77:$T$77,1))</f>
        <v>6</v>
      </c>
      <c r="AS765" s="9"/>
      <c r="AT765" s="48"/>
      <c r="AU765" s="57">
        <f t="shared" si="151"/>
        <v>1046000</v>
      </c>
      <c r="AV765" s="58">
        <v>3031000</v>
      </c>
      <c r="AW765" s="59" t="b">
        <f t="shared" si="157"/>
        <v>0</v>
      </c>
      <c r="AX765" s="1"/>
      <c r="AY765" s="1"/>
      <c r="AZ765" s="1"/>
      <c r="BA765" s="1"/>
      <c r="BB765" s="1"/>
      <c r="BC765" s="1"/>
    </row>
    <row r="766" spans="1:55" ht="27.6" customHeight="1" x14ac:dyDescent="0.25">
      <c r="A766" s="3">
        <v>761</v>
      </c>
      <c r="B766" s="9" t="s">
        <v>2364</v>
      </c>
      <c r="C766" s="9" t="s">
        <v>464</v>
      </c>
      <c r="D766" s="9" t="s">
        <v>18</v>
      </c>
      <c r="E766" s="9" t="str">
        <f t="shared" si="158"/>
        <v>Đặng Tuấn Nam</v>
      </c>
      <c r="F766" s="9" t="b">
        <f t="shared" si="159"/>
        <v>0</v>
      </c>
      <c r="G766" s="9" t="s">
        <v>465</v>
      </c>
      <c r="H766" s="9" t="str">
        <f t="shared" si="160"/>
        <v>2013</v>
      </c>
      <c r="I766" s="9" t="s">
        <v>18</v>
      </c>
      <c r="J766" s="9" t="str">
        <f t="shared" si="161"/>
        <v>5CI2</v>
      </c>
      <c r="K766" s="48">
        <v>140</v>
      </c>
      <c r="L766" s="48">
        <v>35</v>
      </c>
      <c r="M766" s="9" t="s">
        <v>28</v>
      </c>
      <c r="N766" s="9"/>
      <c r="O766" s="9"/>
      <c r="P766" s="9"/>
      <c r="Q766" s="9"/>
      <c r="R766" s="9" t="s">
        <v>424</v>
      </c>
      <c r="S766" s="9" t="s">
        <v>60</v>
      </c>
      <c r="T766" s="9" t="s">
        <v>466</v>
      </c>
      <c r="U766" s="9" t="s">
        <v>467</v>
      </c>
      <c r="V766" s="30" t="s">
        <v>4188</v>
      </c>
      <c r="W766" s="9"/>
      <c r="X766" s="48"/>
      <c r="Y766" s="9">
        <v>1</v>
      </c>
      <c r="Z766" s="48" t="str">
        <f>INDEX(table1,MATCH($K766,'Tham chiếu'!$A$3:$A$13,1),MATCH(DS!$L766,'Tham chiếu'!$B$2:$M$2,1))</f>
        <v>60A</v>
      </c>
      <c r="AA766" s="9">
        <v>1</v>
      </c>
      <c r="AB766" s="50" t="str">
        <f>INDEX(table2,MATCH($K766,'Tham chiếu'!$A$17:$A$25,1),MATCH(DS!$L766,'Tham chiếu'!$B$16:$S$16,1))</f>
        <v>4A</v>
      </c>
      <c r="AC766" s="9"/>
      <c r="AD766" s="73">
        <f>INDEX(table4,MATCH($K766,'Tham chiếu'!$A$41:$A$49,1),MATCH(DS!$L766,'Tham chiếu'!$B$40:$T$40,1))</f>
        <v>5</v>
      </c>
      <c r="AE766" s="9"/>
      <c r="AF766" s="74"/>
      <c r="AG766" s="9"/>
      <c r="AH766" s="48">
        <f>INDEX(table5,MATCH($K766,'Tham chiếu'!$A$53:$A$61,1),MATCH(DS!$L766,'Tham chiếu'!$B$52:$T$52,1))</f>
        <v>5</v>
      </c>
      <c r="AI766" s="9">
        <v>1</v>
      </c>
      <c r="AJ766" s="48">
        <f>INDEX(table5,MATCH($K766,'Tham chiếu'!$A$53:$A$61,1),MATCH(DS!$L766,'Tham chiếu'!$B$52:$T$52,1))</f>
        <v>5</v>
      </c>
      <c r="AK766" s="9"/>
      <c r="AL766" s="48">
        <f>INDEX(table5,MATCH($K766,'Tham chiếu'!$A$53:$A$61,1),MATCH(DS!$L766,'Tham chiếu'!$B$52:$T$52,1))</f>
        <v>5</v>
      </c>
      <c r="AM766" s="9"/>
      <c r="AN766" s="50" t="str">
        <f>INDEX(table2,MATCH($K766,'Tham chiếu'!$A$17:$A$25,1),MATCH(DS!$L766,'Tham chiếu'!$B$16:$S$16,1))</f>
        <v>4A</v>
      </c>
      <c r="AO766" s="9"/>
      <c r="AP766" s="48" t="str">
        <f>INDEX(table3,MATCH($K766,'Tham chiếu'!$A$29:$A$37,1),MATCH(DS!$L766,'Tham chiếu'!$B$28:$T$28,1))</f>
        <v>4B</v>
      </c>
      <c r="AQ766" s="48"/>
      <c r="AR766" s="77">
        <f>INDEX(table7,MATCH($K766,'Tham chiếu'!$A$78:$A$87,1),MATCH(DS!$L766,'Tham chiếu'!$B$77:$T$77,1))</f>
        <v>3</v>
      </c>
      <c r="AS766" s="9">
        <v>1</v>
      </c>
      <c r="AT766" s="48">
        <f>INDEX(table6,MATCH($K766,'Tham chiếu'!$A$65:$A$74,1),MATCH(DS!$L766,'Tham chiếu'!$B$64:$T$64,1))</f>
        <v>4</v>
      </c>
      <c r="AU766" s="57">
        <f t="shared" si="151"/>
        <v>1032000</v>
      </c>
      <c r="AV766" s="58">
        <v>1201000</v>
      </c>
      <c r="AW766" s="59" t="b">
        <f t="shared" si="157"/>
        <v>0</v>
      </c>
      <c r="AX766" s="1"/>
      <c r="AY766" s="1"/>
      <c r="AZ766" s="1"/>
      <c r="BA766" s="1"/>
      <c r="BB766" s="1"/>
      <c r="BC766" s="1"/>
    </row>
    <row r="767" spans="1:55" ht="27.6" customHeight="1" x14ac:dyDescent="0.25">
      <c r="A767" s="3">
        <v>762</v>
      </c>
      <c r="B767" s="9" t="s">
        <v>16</v>
      </c>
      <c r="C767" s="9" t="s">
        <v>1623</v>
      </c>
      <c r="D767" s="9" t="s">
        <v>58</v>
      </c>
      <c r="E767" s="9" t="str">
        <f t="shared" si="158"/>
        <v>Hoàng Lâm Nguyên</v>
      </c>
      <c r="F767" s="9" t="b">
        <f t="shared" si="159"/>
        <v>0</v>
      </c>
      <c r="G767" s="9" t="s">
        <v>1624</v>
      </c>
      <c r="H767" s="9" t="str">
        <f t="shared" si="160"/>
        <v>2013</v>
      </c>
      <c r="I767" s="9" t="s">
        <v>18</v>
      </c>
      <c r="J767" s="9" t="str">
        <f t="shared" si="161"/>
        <v>5CI2</v>
      </c>
      <c r="K767" s="48">
        <v>145</v>
      </c>
      <c r="L767" s="48">
        <v>45</v>
      </c>
      <c r="M767" s="9" t="s">
        <v>28</v>
      </c>
      <c r="N767" s="9"/>
      <c r="O767" s="9"/>
      <c r="P767" s="9"/>
      <c r="Q767" s="9"/>
      <c r="R767" s="9" t="s">
        <v>424</v>
      </c>
      <c r="S767" s="9" t="s">
        <v>1625</v>
      </c>
      <c r="T767" s="9" t="s">
        <v>1626</v>
      </c>
      <c r="U767" s="9" t="s">
        <v>1627</v>
      </c>
      <c r="V767" s="30" t="s">
        <v>4189</v>
      </c>
      <c r="W767" s="9">
        <v>1</v>
      </c>
      <c r="X767" s="48">
        <f>INDEX(table1,MATCH($K767,'Tham chiếu'!$A$3:$A$13,1),MATCH(DS!$L767,'Tham chiếu'!$B$2:$M$2,1))</f>
        <v>62</v>
      </c>
      <c r="Y767" s="9">
        <v>1</v>
      </c>
      <c r="Z767" s="48">
        <f>INDEX(table1,MATCH($K767,'Tham chiếu'!$A$3:$A$13,1),MATCH(DS!$L767,'Tham chiếu'!$B$2:$M$2,1))</f>
        <v>62</v>
      </c>
      <c r="AA767" s="9"/>
      <c r="AB767" s="50"/>
      <c r="AC767" s="9"/>
      <c r="AD767" s="73"/>
      <c r="AE767" s="9"/>
      <c r="AF767" s="74"/>
      <c r="AG767" s="9">
        <v>2</v>
      </c>
      <c r="AH767" s="48">
        <f>INDEX(table5,MATCH($K767,'Tham chiếu'!$A$53:$A$61,1),MATCH(DS!$L767,'Tham chiếu'!$B$52:$T$52,1))</f>
        <v>6</v>
      </c>
      <c r="AI767" s="9">
        <v>2</v>
      </c>
      <c r="AJ767" s="48">
        <f>INDEX(table5,MATCH($K767,'Tham chiếu'!$A$53:$A$61,1),MATCH(DS!$L767,'Tham chiếu'!$B$52:$T$52,1))</f>
        <v>6</v>
      </c>
      <c r="AK767" s="9"/>
      <c r="AL767" s="48"/>
      <c r="AM767" s="9"/>
      <c r="AN767" s="50"/>
      <c r="AO767" s="9"/>
      <c r="AP767" s="48"/>
      <c r="AQ767" s="48">
        <v>1</v>
      </c>
      <c r="AR767" s="77">
        <f>INDEX(table7,MATCH($K767,'Tham chiếu'!$A$78:$A$87,1),MATCH(DS!$L767,'Tham chiếu'!$B$77:$T$77,1))</f>
        <v>5</v>
      </c>
      <c r="AS767" s="9"/>
      <c r="AT767" s="48"/>
      <c r="AU767" s="57">
        <f t="shared" si="151"/>
        <v>1438000</v>
      </c>
      <c r="AV767" s="58">
        <v>2239000</v>
      </c>
      <c r="AW767" s="59" t="b">
        <f t="shared" si="157"/>
        <v>0</v>
      </c>
      <c r="AX767" s="1"/>
      <c r="AY767" s="1"/>
      <c r="AZ767" s="1"/>
      <c r="BA767" s="1"/>
      <c r="BB767" s="1"/>
      <c r="BC767" s="1"/>
    </row>
    <row r="768" spans="1:55" ht="27.6" customHeight="1" x14ac:dyDescent="0.25">
      <c r="A768" s="3">
        <v>763</v>
      </c>
      <c r="B768" s="9" t="s">
        <v>16</v>
      </c>
      <c r="C768" s="9" t="s">
        <v>3280</v>
      </c>
      <c r="D768" s="9" t="s">
        <v>295</v>
      </c>
      <c r="E768" s="9" t="str">
        <f t="shared" si="158"/>
        <v>Nguyễn An Sơn Sơn</v>
      </c>
      <c r="F768" s="9" t="b">
        <f t="shared" si="159"/>
        <v>0</v>
      </c>
      <c r="G768" s="9" t="s">
        <v>540</v>
      </c>
      <c r="H768" s="9" t="str">
        <f t="shared" si="160"/>
        <v>2013</v>
      </c>
      <c r="I768" s="9" t="s">
        <v>18</v>
      </c>
      <c r="J768" s="9" t="str">
        <f t="shared" si="161"/>
        <v>5CI2</v>
      </c>
      <c r="K768" s="9">
        <v>144</v>
      </c>
      <c r="L768" s="9">
        <v>43</v>
      </c>
      <c r="M768" s="9" t="s">
        <v>28</v>
      </c>
      <c r="N768" s="9"/>
      <c r="O768" s="9"/>
      <c r="P768" s="9"/>
      <c r="Q768" s="9"/>
      <c r="R768" s="9" t="s">
        <v>424</v>
      </c>
      <c r="S768" s="9" t="s">
        <v>3281</v>
      </c>
      <c r="T768" s="9" t="s">
        <v>3282</v>
      </c>
      <c r="U768" s="9" t="s">
        <v>3283</v>
      </c>
      <c r="V768" s="30" t="s">
        <v>3963</v>
      </c>
      <c r="W768" s="48"/>
      <c r="X768" s="48"/>
      <c r="Y768" s="49">
        <v>1</v>
      </c>
      <c r="Z768" s="48">
        <f>INDEX(table1,MATCH($K768,'Tham chiếu'!$A$3:$A$13,1),MATCH(DS!$L768,'Tham chiếu'!$B$2:$M$2,1))</f>
        <v>62</v>
      </c>
      <c r="AA768" s="50"/>
      <c r="AB768" s="50"/>
      <c r="AC768" s="53"/>
      <c r="AD768" s="73"/>
      <c r="AE768" s="54">
        <v>1</v>
      </c>
      <c r="AF768" s="74" t="str">
        <f>INDEX(table3,MATCH($K768,'Tham chiếu'!$A$29:$A$37,1),MATCH(DS!$L768,'Tham chiếu'!$B$28:$T$28,1))</f>
        <v>5C</v>
      </c>
      <c r="AG768" s="48"/>
      <c r="AH768" s="48"/>
      <c r="AI768" s="49">
        <v>1</v>
      </c>
      <c r="AJ768" s="48">
        <f>INDEX(table5,MATCH($K768,'Tham chiếu'!$A$53:$A$61,1),MATCH(DS!$L768,'Tham chiếu'!$B$52:$T$52,1))</f>
        <v>5</v>
      </c>
      <c r="AK768" s="53"/>
      <c r="AL768" s="48"/>
      <c r="AM768" s="50"/>
      <c r="AN768" s="50"/>
      <c r="AO768" s="54"/>
      <c r="AP768" s="48"/>
      <c r="AQ768" s="48"/>
      <c r="AR768" s="77"/>
      <c r="AS768" s="49">
        <v>1</v>
      </c>
      <c r="AT768" s="48">
        <f>INDEX(table6,MATCH($K768,'Tham chiếu'!$A$65:$A$74,1),MATCH(DS!$L768,'Tham chiếu'!$B$64:$T$64,1))</f>
        <v>6</v>
      </c>
      <c r="AU768" s="57">
        <f t="shared" si="151"/>
        <v>969000</v>
      </c>
      <c r="AV768" s="58">
        <v>2565000</v>
      </c>
      <c r="AW768" s="59" t="b">
        <f t="shared" si="157"/>
        <v>0</v>
      </c>
      <c r="AX768" s="1"/>
      <c r="AY768" s="1"/>
      <c r="AZ768" s="1"/>
      <c r="BA768" s="1"/>
      <c r="BB768" s="1"/>
      <c r="BC768" s="1"/>
    </row>
    <row r="769" spans="1:55" ht="27.6" customHeight="1" x14ac:dyDescent="0.25">
      <c r="A769" s="3">
        <v>764</v>
      </c>
      <c r="B769" s="9" t="s">
        <v>16</v>
      </c>
      <c r="C769" s="9" t="s">
        <v>1034</v>
      </c>
      <c r="D769" s="9" t="s">
        <v>283</v>
      </c>
      <c r="E769" s="9" t="str">
        <f t="shared" si="158"/>
        <v>Nguyễn Thanh Tùng</v>
      </c>
      <c r="F769" s="9" t="b">
        <f t="shared" si="159"/>
        <v>0</v>
      </c>
      <c r="G769" s="9" t="s">
        <v>197</v>
      </c>
      <c r="H769" s="9" t="str">
        <f t="shared" si="160"/>
        <v>2013</v>
      </c>
      <c r="I769" s="9" t="s">
        <v>18</v>
      </c>
      <c r="J769" s="9" t="str">
        <f t="shared" si="161"/>
        <v>5CI2</v>
      </c>
      <c r="K769" s="48">
        <v>148</v>
      </c>
      <c r="L769" s="48">
        <v>45</v>
      </c>
      <c r="M769" s="9" t="s">
        <v>28</v>
      </c>
      <c r="N769" s="9"/>
      <c r="O769" s="9"/>
      <c r="P769" s="9"/>
      <c r="Q769" s="9"/>
      <c r="R769" s="9" t="s">
        <v>424</v>
      </c>
      <c r="S769" s="9" t="s">
        <v>1035</v>
      </c>
      <c r="T769" s="9" t="s">
        <v>1036</v>
      </c>
      <c r="U769" s="9" t="s">
        <v>1037</v>
      </c>
      <c r="V769" s="30" t="s">
        <v>4190</v>
      </c>
      <c r="W769" s="9">
        <v>2</v>
      </c>
      <c r="X769" s="48">
        <f>INDEX(table1,MATCH($K769,'Tham chiếu'!$A$3:$A$13,1),MATCH(DS!$L769,'Tham chiếu'!$B$2:$M$2,1))</f>
        <v>62</v>
      </c>
      <c r="Y769" s="9">
        <v>2</v>
      </c>
      <c r="Z769" s="48">
        <f>INDEX(table1,MATCH($K769,'Tham chiếu'!$A$3:$A$13,1),MATCH(DS!$L769,'Tham chiếu'!$B$2:$M$2,1))</f>
        <v>62</v>
      </c>
      <c r="AA769" s="9">
        <v>1</v>
      </c>
      <c r="AB769" s="50" t="str">
        <f>INDEX(table2,MATCH($K769,'Tham chiếu'!$A$17:$A$25,1),MATCH(DS!$L769,'Tham chiếu'!$B$16:$S$16,1))</f>
        <v>5C</v>
      </c>
      <c r="AC769" s="9"/>
      <c r="AD769" s="73" t="str">
        <f>INDEX(table4,MATCH($K769,'Tham chiếu'!$A$41:$A$49,1),MATCH(DS!$L769,'Tham chiếu'!$B$40:$T$40,1))</f>
        <v>5C</v>
      </c>
      <c r="AE769" s="9"/>
      <c r="AF769" s="74"/>
      <c r="AG769" s="9">
        <v>2</v>
      </c>
      <c r="AH769" s="48">
        <f>INDEX(table5,MATCH($K769,'Tham chiếu'!$A$53:$A$61,1),MATCH(DS!$L769,'Tham chiếu'!$B$52:$T$52,1))</f>
        <v>6</v>
      </c>
      <c r="AI769" s="9">
        <v>2</v>
      </c>
      <c r="AJ769" s="48">
        <f>INDEX(table5,MATCH($K769,'Tham chiếu'!$A$53:$A$61,1),MATCH(DS!$L769,'Tham chiếu'!$B$52:$T$52,1))</f>
        <v>6</v>
      </c>
      <c r="AK769" s="9">
        <v>2</v>
      </c>
      <c r="AL769" s="48">
        <f>INDEX(table5,MATCH($K769,'Tham chiếu'!$A$53:$A$61,1),MATCH(DS!$L769,'Tham chiếu'!$B$52:$T$52,1))</f>
        <v>6</v>
      </c>
      <c r="AM769" s="9">
        <v>2</v>
      </c>
      <c r="AN769" s="50" t="str">
        <f>INDEX(table2,MATCH($K769,'Tham chiếu'!$A$17:$A$25,1),MATCH(DS!$L769,'Tham chiếu'!$B$16:$S$16,1))</f>
        <v>5C</v>
      </c>
      <c r="AO769" s="9">
        <v>2</v>
      </c>
      <c r="AP769" s="48" t="str">
        <f>INDEX(table3,MATCH($K769,'Tham chiếu'!$A$29:$A$37,1),MATCH(DS!$L769,'Tham chiếu'!$B$28:$T$28,1))</f>
        <v>5C</v>
      </c>
      <c r="AQ769" s="48">
        <v>1</v>
      </c>
      <c r="AR769" s="77">
        <f>INDEX(table7,MATCH($K769,'Tham chiếu'!$A$78:$A$87,1),MATCH(DS!$L769,'Tham chiếu'!$B$77:$T$77,1))</f>
        <v>5</v>
      </c>
      <c r="AS769" s="9">
        <v>1</v>
      </c>
      <c r="AT769" s="48">
        <f>INDEX(table6,MATCH($K769,'Tham chiếu'!$A$65:$A$74,1),MATCH(DS!$L769,'Tham chiếu'!$B$64:$T$64,1))</f>
        <v>6</v>
      </c>
      <c r="AU769" s="57">
        <f t="shared" si="151"/>
        <v>3346000</v>
      </c>
      <c r="AV769" s="58">
        <v>2352000</v>
      </c>
      <c r="AW769" s="59" t="b">
        <f t="shared" si="157"/>
        <v>0</v>
      </c>
      <c r="AX769" s="1"/>
      <c r="AY769" s="1"/>
      <c r="AZ769" s="1"/>
      <c r="BA769" s="1"/>
      <c r="BB769" s="1"/>
      <c r="BC769" s="1"/>
    </row>
    <row r="770" spans="1:55" ht="27.6" customHeight="1" x14ac:dyDescent="0.25">
      <c r="A770" s="3">
        <v>765</v>
      </c>
      <c r="B770" s="9" t="s">
        <v>16</v>
      </c>
      <c r="C770" s="9" t="s">
        <v>1518</v>
      </c>
      <c r="D770" s="9" t="s">
        <v>148</v>
      </c>
      <c r="E770" s="9" t="str">
        <f t="shared" si="158"/>
        <v>Phạm Hà Vy</v>
      </c>
      <c r="F770" s="9" t="b">
        <f t="shared" si="159"/>
        <v>0</v>
      </c>
      <c r="G770" s="9" t="s">
        <v>1519</v>
      </c>
      <c r="H770" s="9" t="str">
        <f t="shared" si="160"/>
        <v>2013</v>
      </c>
      <c r="I770" s="9" t="s">
        <v>44</v>
      </c>
      <c r="J770" s="9" t="str">
        <f t="shared" si="161"/>
        <v>5CI2</v>
      </c>
      <c r="K770" s="48">
        <v>145</v>
      </c>
      <c r="L770" s="48">
        <v>30</v>
      </c>
      <c r="M770" s="9" t="s">
        <v>28</v>
      </c>
      <c r="N770" s="9"/>
      <c r="O770" s="9"/>
      <c r="P770" s="9"/>
      <c r="Q770" s="9"/>
      <c r="R770" s="9" t="s">
        <v>424</v>
      </c>
      <c r="S770" s="9" t="s">
        <v>1520</v>
      </c>
      <c r="T770" s="9" t="s">
        <v>1521</v>
      </c>
      <c r="U770" s="9" t="s">
        <v>1522</v>
      </c>
      <c r="V770" s="30" t="s">
        <v>4191</v>
      </c>
      <c r="W770" s="9">
        <v>2</v>
      </c>
      <c r="X770" s="48">
        <f>INDEX(table1,MATCH($K77,'Tham chiếu'!$A$3:$A$13,1),MATCH(DS!$L77,'Tham chiếu'!$B$2:$M$2,1))</f>
        <v>55</v>
      </c>
      <c r="Y770" s="9">
        <v>2</v>
      </c>
      <c r="Z770" s="48">
        <f>INDEX(table1,MATCH($K770,'Tham chiếu'!$A$3:$A$13,1),MATCH(DS!$L770,'Tham chiếu'!$B$2:$M$2,1))</f>
        <v>62</v>
      </c>
      <c r="AA770" s="9">
        <v>2</v>
      </c>
      <c r="AB770" s="50" t="str">
        <f>INDEX(table2,MATCH($K770,'Tham chiếu'!$A$17:$A$25,1),MATCH(DS!$L770,'Tham chiếu'!$B$16:$S$16,1))</f>
        <v>4A</v>
      </c>
      <c r="AC770" s="9">
        <v>2</v>
      </c>
      <c r="AD770" s="73">
        <f>INDEX(table4,MATCH($K770,'Tham chiếu'!$A$41:$A$49,1),MATCH(DS!$L770,'Tham chiếu'!$B$40:$T$40,1))</f>
        <v>4</v>
      </c>
      <c r="AE770" s="9"/>
      <c r="AF770" s="74"/>
      <c r="AG770" s="9"/>
      <c r="AH770" s="48">
        <f>INDEX(table5,MATCH($K770,'Tham chiếu'!$A$53:$A$61,1),MATCH(DS!$L770,'Tham chiếu'!$B$52:$T$52,1))</f>
        <v>4</v>
      </c>
      <c r="AI770" s="9">
        <v>2</v>
      </c>
      <c r="AJ770" s="48">
        <f>INDEX(table5,MATCH($K770,'Tham chiếu'!$A$53:$A$61,1),MATCH(DS!$L770,'Tham chiếu'!$B$52:$T$52,1))</f>
        <v>4</v>
      </c>
      <c r="AK770" s="9">
        <v>2</v>
      </c>
      <c r="AL770" s="48">
        <f>INDEX(table5,MATCH($K770,'Tham chiếu'!$A$53:$A$61,1),MATCH(DS!$L770,'Tham chiếu'!$B$52:$T$52,1))</f>
        <v>4</v>
      </c>
      <c r="AM770" s="9">
        <v>2</v>
      </c>
      <c r="AN770" s="50" t="str">
        <f>INDEX(table2,MATCH($K770,'Tham chiếu'!$A$17:$A$25,1),MATCH(DS!$L770,'Tham chiếu'!$B$16:$S$16,1))</f>
        <v>4A</v>
      </c>
      <c r="AO770" s="9">
        <v>1</v>
      </c>
      <c r="AP770" s="48" t="str">
        <f>INDEX(table3,MATCH($K770,'Tham chiếu'!$A$29:$A$37,1),MATCH(DS!$L770,'Tham chiếu'!$B$28:$T$28,1))</f>
        <v>4A</v>
      </c>
      <c r="AQ770" s="48"/>
      <c r="AR770" s="77">
        <f>INDEX(table7,MATCH($K770,'Tham chiếu'!$A$78:$A$87,1),MATCH(DS!$L770,'Tham chiếu'!$B$77:$T$77,1))</f>
        <v>4</v>
      </c>
      <c r="AS770" s="9"/>
      <c r="AT770" s="48"/>
      <c r="AU770" s="57">
        <f t="shared" si="151"/>
        <v>2830000</v>
      </c>
      <c r="AV770" s="58">
        <v>2552000</v>
      </c>
      <c r="AW770" s="59" t="b">
        <f t="shared" si="157"/>
        <v>0</v>
      </c>
      <c r="AX770" s="1"/>
      <c r="AY770" s="1"/>
      <c r="AZ770" s="1"/>
      <c r="BA770" s="1"/>
      <c r="BB770" s="1"/>
      <c r="BC770" s="1"/>
    </row>
    <row r="771" spans="1:55" ht="27.6" customHeight="1" x14ac:dyDescent="0.25">
      <c r="A771" s="3">
        <v>766</v>
      </c>
      <c r="B771" s="9" t="s">
        <v>2364</v>
      </c>
      <c r="C771" s="9" t="s">
        <v>190</v>
      </c>
      <c r="D771" s="9" t="s">
        <v>313</v>
      </c>
      <c r="E771" s="9" t="str">
        <f t="shared" si="158"/>
        <v>Nguyễn Minh Dung</v>
      </c>
      <c r="F771" s="9" t="b">
        <f t="shared" si="159"/>
        <v>0</v>
      </c>
      <c r="G771" s="9" t="s">
        <v>3542</v>
      </c>
      <c r="H771" s="9"/>
      <c r="I771" s="9" t="s">
        <v>44</v>
      </c>
      <c r="J771" s="9" t="str">
        <f t="shared" si="161"/>
        <v>5CI3</v>
      </c>
      <c r="K771" s="9">
        <v>150</v>
      </c>
      <c r="L771" s="9">
        <v>40</v>
      </c>
      <c r="M771" s="9" t="s">
        <v>28</v>
      </c>
      <c r="N771" s="9"/>
      <c r="O771" s="9"/>
      <c r="P771" s="9"/>
      <c r="Q771" s="9"/>
      <c r="R771" s="9" t="s">
        <v>715</v>
      </c>
      <c r="S771" s="9" t="s">
        <v>3543</v>
      </c>
      <c r="T771" s="9" t="s">
        <v>3544</v>
      </c>
      <c r="U771" s="9" t="s">
        <v>3545</v>
      </c>
      <c r="V771" s="30" t="s">
        <v>4279</v>
      </c>
      <c r="W771" s="48"/>
      <c r="X771" s="48"/>
      <c r="Y771" s="49">
        <v>1</v>
      </c>
      <c r="Z771" s="48">
        <f>INDEX(table1,MATCH($K771,'Tham chiếu'!$A$3:$A$13,1),MATCH(DS!$L771,'Tham chiếu'!$B$2:$M$2,1))</f>
        <v>62</v>
      </c>
      <c r="AA771" s="50"/>
      <c r="AB771" s="50"/>
      <c r="AC771" s="53"/>
      <c r="AD771" s="73"/>
      <c r="AE771" s="54"/>
      <c r="AF771" s="74"/>
      <c r="AG771" s="48"/>
      <c r="AH771" s="48"/>
      <c r="AI771" s="49">
        <v>1</v>
      </c>
      <c r="AJ771" s="48">
        <f>INDEX(table5,MATCH($K771,'Tham chiếu'!$A$53:$A$61,1),MATCH(DS!$L771,'Tham chiếu'!$B$52:$T$52,1))</f>
        <v>5</v>
      </c>
      <c r="AK771" s="50">
        <v>1</v>
      </c>
      <c r="AL771" s="48">
        <f>INDEX(table5,MATCH($K771,'Tham chiếu'!$A$53:$A$61,1),MATCH(DS!$L771,'Tham chiếu'!$B$52:$T$52,1))</f>
        <v>5</v>
      </c>
      <c r="AM771" s="53">
        <v>1</v>
      </c>
      <c r="AN771" s="50" t="str">
        <f>INDEX(table2,MATCH($K771,'Tham chiếu'!$A$17:$A$25,1),MATCH(DS!$L771,'Tham chiếu'!$B$16:$S$16,1))</f>
        <v>5A</v>
      </c>
      <c r="AO771" s="54">
        <v>1</v>
      </c>
      <c r="AP771" s="48" t="str">
        <f>INDEX(table3,MATCH($K771,'Tham chiếu'!$A$29:$A$37,1),MATCH(DS!$L771,'Tham chiếu'!$B$28:$T$28,1))</f>
        <v>5B</v>
      </c>
      <c r="AQ771" s="48"/>
      <c r="AR771" s="77"/>
      <c r="AS771" s="49"/>
      <c r="AT771" s="48"/>
      <c r="AU771" s="57">
        <f t="shared" si="151"/>
        <v>814000</v>
      </c>
      <c r="AV771" s="58">
        <v>2830000</v>
      </c>
      <c r="AW771" s="59" t="b">
        <f t="shared" si="157"/>
        <v>0</v>
      </c>
      <c r="AX771" s="1"/>
      <c r="AY771" s="1"/>
      <c r="AZ771" s="1"/>
      <c r="BA771" s="1"/>
      <c r="BB771" s="1"/>
      <c r="BC771" s="1"/>
    </row>
    <row r="772" spans="1:55" ht="27.6" customHeight="1" x14ac:dyDescent="0.25">
      <c r="A772" s="3">
        <v>767</v>
      </c>
      <c r="B772" s="9" t="s">
        <v>16</v>
      </c>
      <c r="C772" s="9" t="s">
        <v>1071</v>
      </c>
      <c r="D772" s="9" t="s">
        <v>378</v>
      </c>
      <c r="E772" s="9" t="str">
        <f t="shared" si="158"/>
        <v>Trương Trí Dũng</v>
      </c>
      <c r="F772" s="9" t="b">
        <f t="shared" si="159"/>
        <v>0</v>
      </c>
      <c r="G772" s="9" t="s">
        <v>1072</v>
      </c>
      <c r="H772" s="9" t="str">
        <f t="shared" ref="H772:H788" si="162">RIGHT(G772,4)</f>
        <v>2013</v>
      </c>
      <c r="I772" s="9" t="s">
        <v>18</v>
      </c>
      <c r="J772" s="9" t="str">
        <f t="shared" si="161"/>
        <v>5CI3</v>
      </c>
      <c r="K772" s="48">
        <v>147</v>
      </c>
      <c r="L772" s="48">
        <v>45</v>
      </c>
      <c r="M772" s="9" t="s">
        <v>28</v>
      </c>
      <c r="N772" s="9"/>
      <c r="O772" s="9"/>
      <c r="P772" s="9"/>
      <c r="Q772" s="9"/>
      <c r="R772" s="9" t="s">
        <v>715</v>
      </c>
      <c r="S772" s="9" t="s">
        <v>169</v>
      </c>
      <c r="T772" s="9" t="s">
        <v>170</v>
      </c>
      <c r="U772" s="9" t="s">
        <v>171</v>
      </c>
      <c r="V772" s="30" t="s">
        <v>4192</v>
      </c>
      <c r="W772" s="9">
        <v>1</v>
      </c>
      <c r="X772" s="48">
        <f>INDEX(table1,MATCH($K772,'Tham chiếu'!$A$3:$A$13,1),MATCH(DS!$L772,'Tham chiếu'!$B$2:$M$2,1))</f>
        <v>62</v>
      </c>
      <c r="Y772" s="9">
        <v>1</v>
      </c>
      <c r="Z772" s="48">
        <f>INDEX(table1,MATCH($K772,'Tham chiếu'!$A$3:$A$13,1),MATCH(DS!$L772,'Tham chiếu'!$B$2:$M$2,1))</f>
        <v>62</v>
      </c>
      <c r="AA772" s="9"/>
      <c r="AB772" s="50"/>
      <c r="AC772" s="9"/>
      <c r="AD772" s="73"/>
      <c r="AE772" s="9"/>
      <c r="AF772" s="74"/>
      <c r="AG772" s="9">
        <v>1</v>
      </c>
      <c r="AH772" s="48">
        <f>INDEX(table5,MATCH($K772,'Tham chiếu'!$A$53:$A$61,1),MATCH(DS!$L772,'Tham chiếu'!$B$52:$T$52,1))</f>
        <v>6</v>
      </c>
      <c r="AI772" s="9">
        <v>1</v>
      </c>
      <c r="AJ772" s="48">
        <f>INDEX(table5,MATCH($K772,'Tham chiếu'!$A$53:$A$61,1),MATCH(DS!$L772,'Tham chiếu'!$B$52:$T$52,1))</f>
        <v>6</v>
      </c>
      <c r="AK772" s="9">
        <v>1</v>
      </c>
      <c r="AL772" s="48">
        <f>INDEX(table5,MATCH($K772,'Tham chiếu'!$A$53:$A$61,1),MATCH(DS!$L772,'Tham chiếu'!$B$52:$T$52,1))</f>
        <v>6</v>
      </c>
      <c r="AM772" s="9"/>
      <c r="AN772" s="50"/>
      <c r="AO772" s="9">
        <v>1</v>
      </c>
      <c r="AP772" s="48" t="str">
        <f>INDEX(table3,MATCH($K772,'Tham chiếu'!$A$29:$A$37,1),MATCH(DS!$L772,'Tham chiếu'!$B$28:$T$28,1))</f>
        <v>5C</v>
      </c>
      <c r="AQ772" s="48"/>
      <c r="AR772" s="77"/>
      <c r="AS772" s="9">
        <v>1</v>
      </c>
      <c r="AT772" s="48">
        <f>INDEX(table6,MATCH($K772,'Tham chiếu'!$A$65:$A$74,1),MATCH(DS!$L772,'Tham chiếu'!$B$64:$T$64,1))</f>
        <v>6</v>
      </c>
      <c r="AU772" s="57">
        <f t="shared" si="151"/>
        <v>1409000</v>
      </c>
      <c r="AV772" s="58">
        <v>1272000</v>
      </c>
      <c r="AW772" s="59" t="b">
        <f t="shared" si="157"/>
        <v>0</v>
      </c>
      <c r="AX772" s="1"/>
      <c r="AY772" s="1"/>
      <c r="AZ772" s="1"/>
      <c r="BA772" s="1"/>
      <c r="BB772" s="1"/>
      <c r="BC772" s="1"/>
    </row>
    <row r="773" spans="1:55" ht="18.600000000000001" customHeight="1" x14ac:dyDescent="0.25">
      <c r="A773" s="3">
        <v>768</v>
      </c>
      <c r="B773" s="56" t="s">
        <v>16</v>
      </c>
      <c r="C773" s="9" t="s">
        <v>3284</v>
      </c>
      <c r="D773" s="9" t="s">
        <v>83</v>
      </c>
      <c r="E773" s="9" t="str">
        <f t="shared" si="158"/>
        <v>Trịnh Trung Đức</v>
      </c>
      <c r="F773" s="9" t="b">
        <f t="shared" si="159"/>
        <v>0</v>
      </c>
      <c r="G773" s="9" t="s">
        <v>3285</v>
      </c>
      <c r="H773" s="9" t="str">
        <f t="shared" si="162"/>
        <v>2013</v>
      </c>
      <c r="I773" s="9" t="s">
        <v>18</v>
      </c>
      <c r="J773" s="9" t="str">
        <f t="shared" si="161"/>
        <v>5CI3</v>
      </c>
      <c r="K773" s="9">
        <v>144</v>
      </c>
      <c r="L773" s="9">
        <v>44</v>
      </c>
      <c r="M773" s="9" t="s">
        <v>28</v>
      </c>
      <c r="N773" s="9"/>
      <c r="O773" s="9"/>
      <c r="P773" s="9"/>
      <c r="Q773" s="9"/>
      <c r="R773" s="9" t="s">
        <v>715</v>
      </c>
      <c r="S773" s="9" t="s">
        <v>3286</v>
      </c>
      <c r="T773" s="9" t="s">
        <v>3287</v>
      </c>
      <c r="U773" s="9" t="s">
        <v>3288</v>
      </c>
      <c r="V773" s="30" t="s">
        <v>4193</v>
      </c>
      <c r="W773" s="48">
        <v>1</v>
      </c>
      <c r="X773" s="48">
        <f>INDEX(table1,MATCH($K773,'Tham chiếu'!$A$3:$A$13,1),MATCH(DS!$L773,'Tham chiếu'!$B$2:$M$2,1))</f>
        <v>62</v>
      </c>
      <c r="Y773" s="49">
        <v>1</v>
      </c>
      <c r="Z773" s="48">
        <f>INDEX(table1,MATCH($K773,'Tham chiếu'!$A$3:$A$13,1),MATCH(DS!$L773,'Tham chiếu'!$B$2:$M$2,1))</f>
        <v>62</v>
      </c>
      <c r="AA773" s="50">
        <v>2</v>
      </c>
      <c r="AB773" s="50" t="str">
        <f>INDEX(table2,MATCH($K773,'Tham chiếu'!$A$17:$A$25,1),MATCH(DS!$L773,'Tham chiếu'!$B$16:$S$16,1))</f>
        <v>5B</v>
      </c>
      <c r="AC773" s="53"/>
      <c r="AD773" s="73" t="str">
        <f>INDEX(table4,MATCH($K773,'Tham chiếu'!$A$41:$A$49,1),MATCH(DS!$L773,'Tham chiếu'!$B$40:$T$40,1))</f>
        <v>5C</v>
      </c>
      <c r="AE773" s="54">
        <v>1</v>
      </c>
      <c r="AF773" s="74" t="str">
        <f>INDEX(table3,MATCH($K773,'Tham chiếu'!$A$29:$A$37,1),MATCH(DS!$L773,'Tham chiếu'!$B$28:$T$28,1))</f>
        <v>5C</v>
      </c>
      <c r="AG773" s="48">
        <v>1</v>
      </c>
      <c r="AH773" s="48">
        <f>INDEX(table5,MATCH($K773,'Tham chiếu'!$A$53:$A$61,1),MATCH(DS!$L773,'Tham chiếu'!$B$52:$T$52,1))</f>
        <v>5</v>
      </c>
      <c r="AI773" s="49"/>
      <c r="AJ773" s="48">
        <f>INDEX(table5,MATCH($K773,'Tham chiếu'!$A$53:$A$61,1),MATCH(DS!$L773,'Tham chiếu'!$B$52:$T$52,1))</f>
        <v>5</v>
      </c>
      <c r="AK773" s="53">
        <v>1</v>
      </c>
      <c r="AL773" s="48">
        <f>INDEX(table5,MATCH($K773,'Tham chiếu'!$A$53:$A$61,1),MATCH(DS!$L773,'Tham chiếu'!$B$52:$T$52,1))</f>
        <v>5</v>
      </c>
      <c r="AM773" s="50">
        <v>1</v>
      </c>
      <c r="AN773" s="50" t="str">
        <f>INDEX(table2,MATCH($K773,'Tham chiếu'!$A$17:$A$25,1),MATCH(DS!$L773,'Tham chiếu'!$B$16:$S$16,1))</f>
        <v>5B</v>
      </c>
      <c r="AO773" s="54"/>
      <c r="AP773" s="48" t="str">
        <f>INDEX(table3,MATCH($K773,'Tham chiếu'!$A$29:$A$37,1),MATCH(DS!$L773,'Tham chiếu'!$B$28:$T$28,1))</f>
        <v>5C</v>
      </c>
      <c r="AQ773" s="48"/>
      <c r="AR773" s="77">
        <f>INDEX(table7,MATCH($K773,'Tham chiếu'!$A$78:$A$87,1),MATCH(DS!$L773,'Tham chiếu'!$B$77:$T$77,1))</f>
        <v>5</v>
      </c>
      <c r="AS773" s="49"/>
      <c r="AT773" s="48"/>
      <c r="AU773" s="57">
        <f t="shared" si="151"/>
        <v>1676000</v>
      </c>
      <c r="AV773" s="66">
        <v>946000</v>
      </c>
      <c r="AW773" s="59" t="b">
        <f t="shared" si="157"/>
        <v>0</v>
      </c>
      <c r="AX773" s="1"/>
      <c r="AY773" s="1"/>
      <c r="AZ773" s="1"/>
      <c r="BA773" s="1"/>
      <c r="BB773" s="1"/>
      <c r="BC773" s="1"/>
    </row>
    <row r="774" spans="1:55" ht="27.6" customHeight="1" x14ac:dyDescent="0.25">
      <c r="A774" s="3">
        <v>769</v>
      </c>
      <c r="B774" s="56" t="s">
        <v>16</v>
      </c>
      <c r="C774" s="9" t="s">
        <v>3289</v>
      </c>
      <c r="D774" s="9" t="s">
        <v>51</v>
      </c>
      <c r="E774" s="9" t="str">
        <f t="shared" si="158"/>
        <v>Lê Thanh Hà</v>
      </c>
      <c r="F774" s="9" t="b">
        <f t="shared" si="159"/>
        <v>0</v>
      </c>
      <c r="G774" s="9" t="s">
        <v>3290</v>
      </c>
      <c r="H774" s="9" t="str">
        <f t="shared" si="162"/>
        <v>2013</v>
      </c>
      <c r="I774" s="9" t="s">
        <v>44</v>
      </c>
      <c r="J774" s="9" t="str">
        <f t="shared" si="161"/>
        <v>5CI3</v>
      </c>
      <c r="K774" s="9">
        <v>142</v>
      </c>
      <c r="L774" s="9">
        <v>29</v>
      </c>
      <c r="M774" s="9" t="s">
        <v>28</v>
      </c>
      <c r="N774" s="9"/>
      <c r="O774" s="9"/>
      <c r="P774" s="9"/>
      <c r="Q774" s="9"/>
      <c r="R774" s="9" t="s">
        <v>715</v>
      </c>
      <c r="S774" s="9" t="s">
        <v>3291</v>
      </c>
      <c r="T774" s="9" t="s">
        <v>3292</v>
      </c>
      <c r="U774" s="9" t="s">
        <v>3293</v>
      </c>
      <c r="V774" s="30" t="s">
        <v>4194</v>
      </c>
      <c r="W774" s="48">
        <v>1</v>
      </c>
      <c r="X774" s="48">
        <f>INDEX(table1,MATCH($K774,'Tham chiếu'!$A$3:$A$13,1),MATCH(DS!$L774,'Tham chiếu'!$B$2:$M$2,1))</f>
        <v>60</v>
      </c>
      <c r="Y774" s="49">
        <v>1</v>
      </c>
      <c r="Z774" s="48">
        <f>INDEX(table1,MATCH($K774,'Tham chiếu'!$A$3:$A$13,1),MATCH(DS!$L774,'Tham chiếu'!$B$2:$M$2,1))</f>
        <v>60</v>
      </c>
      <c r="AA774" s="50">
        <v>1</v>
      </c>
      <c r="AB774" s="50">
        <f>INDEX(table2,MATCH($K774,'Tham chiếu'!$A$17:$A$25,1),MATCH(DS!$L774,'Tham chiếu'!$B$16:$S$16,1))</f>
        <v>4</v>
      </c>
      <c r="AC774" s="53">
        <v>1</v>
      </c>
      <c r="AD774" s="73">
        <f>INDEX(table4,MATCH($K774,'Tham chiếu'!$A$41:$A$49,1),MATCH(DS!$L774,'Tham chiếu'!$B$40:$T$40,1))</f>
        <v>4</v>
      </c>
      <c r="AE774" s="54"/>
      <c r="AF774" s="74"/>
      <c r="AG774" s="48"/>
      <c r="AH774" s="48">
        <f>INDEX(table5,MATCH($K774,'Tham chiếu'!$A$53:$A$61,1),MATCH(DS!$L774,'Tham chiếu'!$B$52:$T$52,1))</f>
        <v>4</v>
      </c>
      <c r="AI774" s="49">
        <v>1</v>
      </c>
      <c r="AJ774" s="48">
        <f>INDEX(table5,MATCH($K774,'Tham chiếu'!$A$53:$A$61,1),MATCH(DS!$L774,'Tham chiếu'!$B$52:$T$52,1))</f>
        <v>4</v>
      </c>
      <c r="AK774" s="53"/>
      <c r="AL774" s="48">
        <f>INDEX(table5,MATCH($K774,'Tham chiếu'!$A$53:$A$61,1),MATCH(DS!$L774,'Tham chiếu'!$B$52:$T$52,1))</f>
        <v>4</v>
      </c>
      <c r="AM774" s="50"/>
      <c r="AN774" s="50">
        <f>INDEX(table2,MATCH($K774,'Tham chiếu'!$A$17:$A$25,1),MATCH(DS!$L774,'Tham chiếu'!$B$16:$S$16,1))</f>
        <v>4</v>
      </c>
      <c r="AO774" s="54"/>
      <c r="AP774" s="48">
        <f>INDEX(table3,MATCH($K774,'Tham chiếu'!$A$29:$A$37,1),MATCH(DS!$L774,'Tham chiếu'!$B$28:$T$28,1))</f>
        <v>4</v>
      </c>
      <c r="AQ774" s="48"/>
      <c r="AR774" s="77">
        <f>INDEX(table7,MATCH($K774,'Tham chiếu'!$A$78:$A$87,1),MATCH(DS!$L774,'Tham chiếu'!$B$77:$T$77,1))</f>
        <v>3</v>
      </c>
      <c r="AS774" s="49">
        <v>1</v>
      </c>
      <c r="AT774" s="48">
        <f>INDEX(table6,MATCH($K774,'Tham chiếu'!$A$65:$A$74,1),MATCH(DS!$L774,'Tham chiếu'!$B$64:$T$64,1))</f>
        <v>4</v>
      </c>
      <c r="AU774" s="57">
        <f t="shared" ref="AU774:AU837" si="163">(W774*$W$3+Y774*$Y$3+AA774*$AA$3+AC774*$AC$3+AE774*$AE$3+AG774*$AG$3+AI774*$AI$3+AK774*$AK$3+AM774*$AM$3+AO774*$AO$3+AQ774*$AQ$3+AS774*$AS$3)*1000</f>
        <v>1415000</v>
      </c>
      <c r="AV774" s="58">
        <v>2533000</v>
      </c>
      <c r="AW774" s="59" t="b">
        <f t="shared" si="157"/>
        <v>0</v>
      </c>
      <c r="AX774" s="1"/>
      <c r="AY774" s="1"/>
      <c r="AZ774" s="1"/>
      <c r="BA774" s="1"/>
      <c r="BB774" s="1"/>
      <c r="BC774" s="1"/>
    </row>
    <row r="775" spans="1:55" ht="20.45" customHeight="1" x14ac:dyDescent="0.25">
      <c r="A775" s="3">
        <v>770</v>
      </c>
      <c r="B775" s="9" t="s">
        <v>16</v>
      </c>
      <c r="C775" s="9" t="s">
        <v>4916</v>
      </c>
      <c r="D775" s="9" t="s">
        <v>4917</v>
      </c>
      <c r="E775" s="9" t="str">
        <f t="shared" si="158"/>
        <v>Vũ Tuấn Hải</v>
      </c>
      <c r="F775" s="9" t="e">
        <f>E775=#REF!</f>
        <v>#REF!</v>
      </c>
      <c r="G775" s="9" t="s">
        <v>3294</v>
      </c>
      <c r="H775" s="9" t="str">
        <f t="shared" si="162"/>
        <v>2013</v>
      </c>
      <c r="I775" s="9" t="s">
        <v>18</v>
      </c>
      <c r="J775" s="9" t="str">
        <f t="shared" si="161"/>
        <v>5CI3</v>
      </c>
      <c r="K775" s="9">
        <v>135</v>
      </c>
      <c r="L775" s="9">
        <v>35</v>
      </c>
      <c r="M775" s="9" t="s">
        <v>28</v>
      </c>
      <c r="N775" s="9"/>
      <c r="O775" s="9"/>
      <c r="P775" s="9"/>
      <c r="Q775" s="9"/>
      <c r="R775" s="9" t="s">
        <v>715</v>
      </c>
      <c r="S775" s="9" t="s">
        <v>3295</v>
      </c>
      <c r="T775" s="9" t="s">
        <v>3296</v>
      </c>
      <c r="U775" s="9" t="s">
        <v>3297</v>
      </c>
      <c r="V775" s="30" t="s">
        <v>4200</v>
      </c>
      <c r="W775" s="48">
        <v>1</v>
      </c>
      <c r="X775" s="48">
        <f>INDEX(table1,MATCH($K775,'Tham chiếu'!$A$3:$A$13,1),MATCH(DS!$L775,'Tham chiếu'!$B$2:$M$2,1))</f>
        <v>60</v>
      </c>
      <c r="Y775" s="49">
        <v>2</v>
      </c>
      <c r="Z775" s="48">
        <f>INDEX(table1,MATCH($K775,'Tham chiếu'!$A$3:$A$13,1),MATCH(DS!$L775,'Tham chiếu'!$B$2:$M$2,1))</f>
        <v>60</v>
      </c>
      <c r="AA775" s="50">
        <v>1</v>
      </c>
      <c r="AB775" s="50" t="str">
        <f>INDEX(table2,MATCH($K775,'Tham chiếu'!$A$17:$A$25,1),MATCH(DS!$L775,'Tham chiếu'!$B$16:$S$16,1))</f>
        <v>4B</v>
      </c>
      <c r="AC775" s="53"/>
      <c r="AD775" s="73" t="str">
        <f>INDEX(table4,MATCH($K775,'Tham chiếu'!$A$41:$A$49,1),MATCH(DS!$L775,'Tham chiếu'!$B$40:$T$40,1))</f>
        <v>4B</v>
      </c>
      <c r="AE775" s="54">
        <v>2</v>
      </c>
      <c r="AF775" s="74" t="str">
        <f>INDEX(table3,MATCH($K775,'Tham chiếu'!$A$29:$A$37,1),MATCH(DS!$L775,'Tham chiếu'!$B$28:$T$28,1))</f>
        <v>4A</v>
      </c>
      <c r="AG775" s="48">
        <v>1</v>
      </c>
      <c r="AH775" s="48">
        <f>INDEX(table5,MATCH($K775,'Tham chiếu'!$A$53:$A$61,1),MATCH(DS!$L775,'Tham chiếu'!$B$52:$T$52,1))</f>
        <v>5</v>
      </c>
      <c r="AI775" s="49">
        <v>3</v>
      </c>
      <c r="AJ775" s="48">
        <f>INDEX(table5,MATCH($K775,'Tham chiếu'!$A$53:$A$61,1),MATCH(DS!$L775,'Tham chiếu'!$B$52:$T$52,1))</f>
        <v>5</v>
      </c>
      <c r="AK775" s="53">
        <v>1</v>
      </c>
      <c r="AL775" s="48">
        <f>INDEX(table5,MATCH($K775,'Tham chiếu'!$A$53:$A$61,1),MATCH(DS!$L775,'Tham chiếu'!$B$52:$T$52,1))</f>
        <v>5</v>
      </c>
      <c r="AM775" s="50">
        <v>1</v>
      </c>
      <c r="AN775" s="50" t="str">
        <f>INDEX(table2,MATCH($K775,'Tham chiếu'!$A$17:$A$25,1),MATCH(DS!$L775,'Tham chiếu'!$B$16:$S$16,1))</f>
        <v>4B</v>
      </c>
      <c r="AO775" s="54">
        <v>2</v>
      </c>
      <c r="AP775" s="48" t="str">
        <f>INDEX(table3,MATCH($K775,'Tham chiếu'!$A$29:$A$37,1),MATCH(DS!$L775,'Tham chiếu'!$B$28:$T$28,1))</f>
        <v>4A</v>
      </c>
      <c r="AQ775" s="48">
        <v>1</v>
      </c>
      <c r="AR775" s="77">
        <f>INDEX(table7,MATCH($K775,'Tham chiếu'!$A$78:$A$87,1),MATCH(DS!$L775,'Tham chiếu'!$B$77:$T$77,1))</f>
        <v>3</v>
      </c>
      <c r="AS775" s="49">
        <v>1</v>
      </c>
      <c r="AT775" s="48">
        <f>INDEX(table6,MATCH($K775,'Tham chiếu'!$A$65:$A$74,1),MATCH(DS!$L775,'Tham chiếu'!$B$64:$T$64,1))</f>
        <v>4</v>
      </c>
      <c r="AU775" s="57">
        <f t="shared" si="163"/>
        <v>3255000</v>
      </c>
      <c r="AV775" s="58">
        <v>767000</v>
      </c>
      <c r="AW775" s="59" t="b">
        <f t="shared" si="157"/>
        <v>0</v>
      </c>
      <c r="AX775" s="1"/>
      <c r="AY775" s="1"/>
      <c r="AZ775" s="1"/>
      <c r="BA775" s="1"/>
      <c r="BB775" s="1"/>
      <c r="BC775" s="1"/>
    </row>
    <row r="776" spans="1:55" ht="27.6" customHeight="1" x14ac:dyDescent="0.25">
      <c r="A776" s="3">
        <v>771</v>
      </c>
      <c r="B776" s="56" t="s">
        <v>16</v>
      </c>
      <c r="C776" s="69" t="s">
        <v>1160</v>
      </c>
      <c r="D776" s="69" t="s">
        <v>319</v>
      </c>
      <c r="E776" s="69" t="str">
        <f t="shared" si="158"/>
        <v>Nguyễn Khánh Huy</v>
      </c>
      <c r="F776" s="9" t="b">
        <f t="shared" ref="F776:F788" si="164">E776=E777</f>
        <v>0</v>
      </c>
      <c r="G776" s="9" t="s">
        <v>1693</v>
      </c>
      <c r="H776" s="9" t="str">
        <f t="shared" si="162"/>
        <v>2013</v>
      </c>
      <c r="I776" s="9" t="s">
        <v>18</v>
      </c>
      <c r="J776" s="9" t="str">
        <f t="shared" si="161"/>
        <v>5CI3</v>
      </c>
      <c r="K776" s="72">
        <v>153</v>
      </c>
      <c r="L776" s="72">
        <v>56</v>
      </c>
      <c r="M776" s="9" t="s">
        <v>28</v>
      </c>
      <c r="N776" s="9"/>
      <c r="O776" s="9"/>
      <c r="P776" s="9"/>
      <c r="Q776" s="9"/>
      <c r="R776" s="9" t="s">
        <v>715</v>
      </c>
      <c r="S776" s="9" t="s">
        <v>1694</v>
      </c>
      <c r="T776" s="9" t="s">
        <v>1695</v>
      </c>
      <c r="U776" s="9" t="s">
        <v>1696</v>
      </c>
      <c r="V776" s="30" t="s">
        <v>4195</v>
      </c>
      <c r="W776" s="9"/>
      <c r="X776" s="9"/>
      <c r="Y776" s="9">
        <v>2</v>
      </c>
      <c r="Z776" s="78"/>
      <c r="AA776" s="9">
        <v>1</v>
      </c>
      <c r="AB776" s="78"/>
      <c r="AC776" s="9"/>
      <c r="AD776" s="73">
        <f>INDEX(table4,MATCH($K776,'Tham chiếu'!$A$41:$A$49,1),MATCH(DS!$L776,'Tham chiếu'!$B$40:$T$40,1))</f>
        <v>0</v>
      </c>
      <c r="AE776" s="9">
        <v>1</v>
      </c>
      <c r="AF776" s="78"/>
      <c r="AG776" s="9"/>
      <c r="AH776" s="48">
        <f>INDEX(table5,MATCH($K776,'Tham chiếu'!$A$53:$A$61,1),MATCH(DS!$L776,'Tham chiếu'!$B$52:$T$52,1))</f>
        <v>7</v>
      </c>
      <c r="AI776" s="9">
        <v>2</v>
      </c>
      <c r="AJ776" s="48">
        <f>INDEX(table5,MATCH($K776,'Tham chiếu'!$A$53:$A$61,1),MATCH(DS!$L776,'Tham chiếu'!$B$52:$T$52,1))</f>
        <v>7</v>
      </c>
      <c r="AK776" s="9"/>
      <c r="AL776" s="48">
        <f>INDEX(table5,MATCH($K776,'Tham chiếu'!$A$53:$A$61,1),MATCH(DS!$L776,'Tham chiếu'!$B$52:$T$52,1))</f>
        <v>7</v>
      </c>
      <c r="AM776" s="9"/>
      <c r="AN776" s="78"/>
      <c r="AO776" s="9">
        <v>1</v>
      </c>
      <c r="AP776" s="78"/>
      <c r="AQ776" s="48">
        <v>1</v>
      </c>
      <c r="AR776" s="77">
        <f>INDEX(table7,MATCH($K776,'Tham chiếu'!$A$78:$A$87,1),MATCH(DS!$L776,'Tham chiếu'!$B$77:$T$77,1))</f>
        <v>0</v>
      </c>
      <c r="AS776" s="9">
        <v>1</v>
      </c>
      <c r="AT776" s="78"/>
      <c r="AU776" s="57">
        <f t="shared" si="163"/>
        <v>2031000</v>
      </c>
      <c r="AV776" s="58">
        <v>2946000</v>
      </c>
      <c r="AW776" s="59" t="b">
        <f t="shared" si="157"/>
        <v>0</v>
      </c>
      <c r="AX776" s="1"/>
      <c r="AY776" s="1"/>
      <c r="AZ776" s="1"/>
      <c r="BA776" s="1"/>
      <c r="BB776" s="1"/>
      <c r="BC776" s="1"/>
    </row>
    <row r="777" spans="1:55" ht="27.6" customHeight="1" x14ac:dyDescent="0.25">
      <c r="A777" s="3">
        <v>772</v>
      </c>
      <c r="B777" s="56" t="s">
        <v>16</v>
      </c>
      <c r="C777" s="9" t="s">
        <v>795</v>
      </c>
      <c r="D777" s="9" t="s">
        <v>77</v>
      </c>
      <c r="E777" s="9" t="str">
        <f t="shared" si="158"/>
        <v>Phạm Minh Khang</v>
      </c>
      <c r="F777" s="9" t="b">
        <f t="shared" si="164"/>
        <v>0</v>
      </c>
      <c r="G777" s="9" t="s">
        <v>2234</v>
      </c>
      <c r="H777" s="9" t="str">
        <f t="shared" si="162"/>
        <v>2013</v>
      </c>
      <c r="I777" s="9" t="s">
        <v>18</v>
      </c>
      <c r="J777" s="9" t="str">
        <f t="shared" si="161"/>
        <v>5CI3</v>
      </c>
      <c r="K777" s="48">
        <v>150</v>
      </c>
      <c r="L777" s="48">
        <v>47</v>
      </c>
      <c r="M777" s="9" t="s">
        <v>28</v>
      </c>
      <c r="N777" s="9"/>
      <c r="O777" s="9"/>
      <c r="P777" s="9"/>
      <c r="Q777" s="9"/>
      <c r="R777" s="9" t="s">
        <v>715</v>
      </c>
      <c r="S777" s="9" t="s">
        <v>2235</v>
      </c>
      <c r="T777" s="9" t="s">
        <v>2236</v>
      </c>
      <c r="U777" s="9" t="s">
        <v>2237</v>
      </c>
      <c r="V777" s="30" t="s">
        <v>4196</v>
      </c>
      <c r="W777" s="9">
        <v>1</v>
      </c>
      <c r="X777" s="48">
        <f>INDEX(table1,MATCH($K777,'Tham chiếu'!$A$3:$A$13,1),MATCH(DS!$L777,'Tham chiếu'!$B$2:$M$2,1))</f>
        <v>65</v>
      </c>
      <c r="Y777" s="9">
        <v>1</v>
      </c>
      <c r="Z777" s="48">
        <f>INDEX(table1,MATCH($K777,'Tham chiếu'!$A$3:$A$13,1),MATCH(DS!$L777,'Tham chiếu'!$B$2:$M$2,1))</f>
        <v>65</v>
      </c>
      <c r="AA777" s="9"/>
      <c r="AB777" s="50"/>
      <c r="AC777" s="9"/>
      <c r="AD777" s="73"/>
      <c r="AE777" s="9"/>
      <c r="AF777" s="74"/>
      <c r="AG777" s="9"/>
      <c r="AH777" s="48"/>
      <c r="AI777" s="9">
        <v>1</v>
      </c>
      <c r="AJ777" s="48">
        <f>INDEX(table5,MATCH($K777,'Tham chiếu'!$A$53:$A$61,1),MATCH(DS!$L777,'Tham chiếu'!$B$52:$T$52,1))</f>
        <v>6</v>
      </c>
      <c r="AK777" s="9">
        <v>1</v>
      </c>
      <c r="AL777" s="48">
        <f>INDEX(table5,MATCH($K777,'Tham chiếu'!$A$53:$A$61,1),MATCH(DS!$L777,'Tham chiếu'!$B$52:$T$52,1))</f>
        <v>6</v>
      </c>
      <c r="AM777" s="9"/>
      <c r="AN777" s="50"/>
      <c r="AO777" s="9"/>
      <c r="AP777" s="48"/>
      <c r="AQ777" s="48"/>
      <c r="AR777" s="77"/>
      <c r="AS777" s="9"/>
      <c r="AT777" s="48"/>
      <c r="AU777" s="57">
        <f t="shared" si="163"/>
        <v>724000</v>
      </c>
      <c r="AV777" s="58">
        <v>1447000</v>
      </c>
      <c r="AW777" s="59" t="b">
        <f t="shared" si="157"/>
        <v>0</v>
      </c>
      <c r="AX777" s="1"/>
      <c r="AY777" s="1"/>
      <c r="AZ777" s="1"/>
      <c r="BA777" s="1"/>
      <c r="BB777" s="1"/>
      <c r="BC777" s="1"/>
    </row>
    <row r="778" spans="1:55" ht="27.6" customHeight="1" x14ac:dyDescent="0.25">
      <c r="A778" s="3">
        <v>773</v>
      </c>
      <c r="B778" s="9" t="s">
        <v>16</v>
      </c>
      <c r="C778" s="9" t="s">
        <v>212</v>
      </c>
      <c r="D778" s="9" t="s">
        <v>337</v>
      </c>
      <c r="E778" s="9" t="str">
        <f t="shared" si="158"/>
        <v>Nguyễn Khôi Linh</v>
      </c>
      <c r="F778" s="9" t="b">
        <f t="shared" si="164"/>
        <v>0</v>
      </c>
      <c r="G778" s="9" t="s">
        <v>1702</v>
      </c>
      <c r="H778" s="9" t="str">
        <f t="shared" si="162"/>
        <v>2013</v>
      </c>
      <c r="I778" s="9" t="s">
        <v>18</v>
      </c>
      <c r="J778" s="9" t="str">
        <f t="shared" si="161"/>
        <v>5CI3</v>
      </c>
      <c r="K778" s="48">
        <v>140</v>
      </c>
      <c r="L778" s="48">
        <v>41</v>
      </c>
      <c r="M778" s="9" t="s">
        <v>28</v>
      </c>
      <c r="N778" s="9"/>
      <c r="O778" s="9"/>
      <c r="P778" s="9"/>
      <c r="Q778" s="9"/>
      <c r="R778" s="9" t="s">
        <v>715</v>
      </c>
      <c r="S778" s="9" t="s">
        <v>1703</v>
      </c>
      <c r="T778" s="9" t="s">
        <v>1704</v>
      </c>
      <c r="U778" s="9" t="s">
        <v>1705</v>
      </c>
      <c r="V778" s="30" t="s">
        <v>4197</v>
      </c>
      <c r="W778" s="9">
        <v>1</v>
      </c>
      <c r="X778" s="48">
        <f>INDEX(table1,MATCH($K778,'Tham chiếu'!$A$3:$A$13,1),MATCH(DS!$L778,'Tham chiếu'!$B$2:$M$2,1))</f>
        <v>62</v>
      </c>
      <c r="Y778" s="9"/>
      <c r="Z778" s="48"/>
      <c r="AA778" s="9"/>
      <c r="AB778" s="50"/>
      <c r="AC778" s="9"/>
      <c r="AD778" s="73"/>
      <c r="AE778" s="9"/>
      <c r="AF778" s="74"/>
      <c r="AG778" s="9">
        <v>2</v>
      </c>
      <c r="AH778" s="48">
        <f>INDEX(table5,MATCH($K778,'Tham chiếu'!$A$53:$A$61,1),MATCH(DS!$L778,'Tham chiếu'!$B$52:$T$52,1))</f>
        <v>5</v>
      </c>
      <c r="AI778" s="9">
        <v>2</v>
      </c>
      <c r="AJ778" s="48">
        <f>INDEX(table5,MATCH($K778,'Tham chiếu'!$A$53:$A$61,1),MATCH(DS!$L778,'Tham chiếu'!$B$52:$T$52,1))</f>
        <v>5</v>
      </c>
      <c r="AK778" s="9">
        <v>1</v>
      </c>
      <c r="AL778" s="48">
        <f>INDEX(table5,MATCH($K778,'Tham chiếu'!$A$53:$A$61,1),MATCH(DS!$L778,'Tham chiếu'!$B$52:$T$52,1))</f>
        <v>5</v>
      </c>
      <c r="AM778" s="9">
        <v>1</v>
      </c>
      <c r="AN778" s="50" t="str">
        <f>INDEX(table2,MATCH($K778,'Tham chiếu'!$A$17:$A$25,1),MATCH(DS!$L778,'Tham chiếu'!$B$16:$S$16,1))</f>
        <v>4C</v>
      </c>
      <c r="AO778" s="9">
        <v>1</v>
      </c>
      <c r="AP778" s="48" t="str">
        <f>INDEX(table3,MATCH($K778,'Tham chiếu'!$A$29:$A$37,1),MATCH(DS!$L778,'Tham chiếu'!$B$28:$T$28,1))</f>
        <v>4C</v>
      </c>
      <c r="AQ778" s="48">
        <v>1</v>
      </c>
      <c r="AR778" s="77">
        <f>INDEX(table7,MATCH($K778,'Tham chiếu'!$A$78:$A$87,1),MATCH(DS!$L778,'Tham chiếu'!$B$77:$T$77,1))</f>
        <v>4</v>
      </c>
      <c r="AS778" s="9">
        <v>1</v>
      </c>
      <c r="AT778" s="48">
        <f>INDEX(table6,MATCH($K778,'Tham chiếu'!$A$65:$A$74,1),MATCH(DS!$L778,'Tham chiếu'!$B$64:$T$64,1))</f>
        <v>5</v>
      </c>
      <c r="AU778" s="57">
        <f t="shared" si="163"/>
        <v>2038000</v>
      </c>
      <c r="AV778" s="58">
        <v>1767000</v>
      </c>
      <c r="AW778" s="59" t="b">
        <f t="shared" si="157"/>
        <v>0</v>
      </c>
      <c r="AX778" s="1"/>
      <c r="AY778" s="1"/>
      <c r="AZ778" s="1"/>
      <c r="BA778" s="1"/>
      <c r="BB778" s="1"/>
      <c r="BC778" s="1"/>
    </row>
    <row r="779" spans="1:55" ht="19.149999999999999" customHeight="1" x14ac:dyDescent="0.25">
      <c r="A779" s="3">
        <v>774</v>
      </c>
      <c r="B779" s="9" t="s">
        <v>2364</v>
      </c>
      <c r="C779" s="9" t="s">
        <v>1331</v>
      </c>
      <c r="D779" s="9" t="s">
        <v>34</v>
      </c>
      <c r="E779" s="9" t="str">
        <f t="shared" si="158"/>
        <v>Vũ Ngọc Minh</v>
      </c>
      <c r="F779" s="9" t="b">
        <f t="shared" si="164"/>
        <v>0</v>
      </c>
      <c r="G779" s="9" t="s">
        <v>1332</v>
      </c>
      <c r="H779" s="9" t="str">
        <f t="shared" si="162"/>
        <v>2013</v>
      </c>
      <c r="I779" s="9" t="s">
        <v>18</v>
      </c>
      <c r="J779" s="9" t="str">
        <f t="shared" si="161"/>
        <v>5CI3</v>
      </c>
      <c r="K779" s="48">
        <v>152</v>
      </c>
      <c r="L779" s="48">
        <v>49</v>
      </c>
      <c r="M779" s="9" t="s">
        <v>28</v>
      </c>
      <c r="N779" s="9"/>
      <c r="O779" s="9"/>
      <c r="P779" s="9"/>
      <c r="Q779" s="9"/>
      <c r="R779" s="9" t="s">
        <v>715</v>
      </c>
      <c r="S779" s="9" t="s">
        <v>1333</v>
      </c>
      <c r="T779" s="9" t="s">
        <v>1334</v>
      </c>
      <c r="U779" s="9" t="s">
        <v>1335</v>
      </c>
      <c r="V779" s="30" t="s">
        <v>4198</v>
      </c>
      <c r="W779" s="9">
        <v>1</v>
      </c>
      <c r="X779" s="78"/>
      <c r="Y779" s="9">
        <v>1</v>
      </c>
      <c r="Z779" s="78"/>
      <c r="AA779" s="9">
        <v>3</v>
      </c>
      <c r="AB779" s="50" t="str">
        <f>INDEX(table2,MATCH($K779,'Tham chiếu'!$A$17:$A$25,1),MATCH(DS!$L779,'Tham chiếu'!$B$16:$S$16,1))</f>
        <v>6C</v>
      </c>
      <c r="AC779" s="9"/>
      <c r="AD779" s="73" t="str">
        <f>INDEX(table4,MATCH($K779,'Tham chiếu'!$A$41:$A$49,1),MATCH(DS!$L779,'Tham chiếu'!$B$40:$T$40,1))</f>
        <v>6C</v>
      </c>
      <c r="AE779" s="9">
        <v>3</v>
      </c>
      <c r="AF779" s="74" t="str">
        <f>INDEX(table3,MATCH($K779,'Tham chiếu'!$A$29:$A$37,1),MATCH(DS!$L779,'Tham chiếu'!$B$28:$T$28,1))</f>
        <v>6C</v>
      </c>
      <c r="AG779" s="9">
        <v>3</v>
      </c>
      <c r="AH779" s="48">
        <f>INDEX(table5,MATCH($K779,'Tham chiếu'!$A$53:$A$61,1),MATCH(DS!$L779,'Tham chiếu'!$B$52:$T$52,1))</f>
        <v>6</v>
      </c>
      <c r="AI779" s="9">
        <v>3</v>
      </c>
      <c r="AJ779" s="48">
        <f>INDEX(table5,MATCH($K779,'Tham chiếu'!$A$53:$A$61,1),MATCH(DS!$L779,'Tham chiếu'!$B$52:$T$52,1))</f>
        <v>6</v>
      </c>
      <c r="AK779" s="9">
        <v>1</v>
      </c>
      <c r="AL779" s="48">
        <f>INDEX(table5,MATCH($K779,'Tham chiếu'!$A$53:$A$61,1),MATCH(DS!$L779,'Tham chiếu'!$B$52:$T$52,1))</f>
        <v>6</v>
      </c>
      <c r="AM779" s="9">
        <v>1</v>
      </c>
      <c r="AN779" s="50" t="str">
        <f>INDEX(table2,MATCH($K779,'Tham chiếu'!$A$17:$A$25,1),MATCH(DS!$L779,'Tham chiếu'!$B$16:$S$16,1))</f>
        <v>6C</v>
      </c>
      <c r="AO779" s="9">
        <v>1</v>
      </c>
      <c r="AP779" s="48" t="str">
        <f>INDEX(table3,MATCH($K779,'Tham chiếu'!$A$29:$A$37,1),MATCH(DS!$L779,'Tham chiếu'!$B$28:$T$28,1))</f>
        <v>6C</v>
      </c>
      <c r="AQ779" s="48">
        <v>1</v>
      </c>
      <c r="AR779" s="77">
        <f>INDEX(table7,MATCH($K779,'Tham chiếu'!$A$78:$A$87,1),MATCH(DS!$L779,'Tham chiếu'!$B$77:$T$77,1))</f>
        <v>6</v>
      </c>
      <c r="AS779" s="9"/>
      <c r="AT779" s="48"/>
      <c r="AU779" s="57">
        <f t="shared" si="163"/>
        <v>3726000</v>
      </c>
      <c r="AV779" s="58">
        <v>1246000</v>
      </c>
      <c r="AW779" s="59" t="b">
        <f t="shared" si="157"/>
        <v>0</v>
      </c>
      <c r="AX779" s="1"/>
      <c r="AY779" s="1"/>
      <c r="AZ779" s="1"/>
      <c r="BA779" s="1"/>
      <c r="BB779" s="1"/>
      <c r="BC779" s="1"/>
    </row>
    <row r="780" spans="1:55" ht="19.149999999999999" customHeight="1" x14ac:dyDescent="0.25">
      <c r="A780" s="3">
        <v>775</v>
      </c>
      <c r="B780" s="9" t="s">
        <v>16</v>
      </c>
      <c r="C780" s="9" t="s">
        <v>124</v>
      </c>
      <c r="D780" s="9" t="s">
        <v>70</v>
      </c>
      <c r="E780" s="9" t="str">
        <f t="shared" si="158"/>
        <v>Hoàng Bảo Nhi</v>
      </c>
      <c r="F780" s="9" t="b">
        <f t="shared" si="164"/>
        <v>0</v>
      </c>
      <c r="G780" s="9" t="s">
        <v>125</v>
      </c>
      <c r="H780" s="9" t="str">
        <f t="shared" si="162"/>
        <v>2013</v>
      </c>
      <c r="I780" s="9" t="s">
        <v>44</v>
      </c>
      <c r="J780" s="9" t="str">
        <f t="shared" si="161"/>
        <v>5CI3</v>
      </c>
      <c r="K780" s="48">
        <v>145</v>
      </c>
      <c r="L780" s="48">
        <v>37</v>
      </c>
      <c r="M780" s="9" t="s">
        <v>28</v>
      </c>
      <c r="N780" s="9"/>
      <c r="O780" s="9"/>
      <c r="P780" s="9"/>
      <c r="Q780" s="9"/>
      <c r="R780" s="9" t="s">
        <v>715</v>
      </c>
      <c r="S780" s="9" t="s">
        <v>126</v>
      </c>
      <c r="T780" s="9" t="s">
        <v>127</v>
      </c>
      <c r="U780" s="9" t="s">
        <v>128</v>
      </c>
      <c r="V780" s="30" t="s">
        <v>4265</v>
      </c>
      <c r="W780" s="9">
        <v>2</v>
      </c>
      <c r="X780" s="48">
        <f>INDEX(table1,MATCH($K78,'Tham chiếu'!$A$3:$A$13,1),MATCH(DS!$L78,'Tham chiếu'!$B$2:$M$2,1))</f>
        <v>50</v>
      </c>
      <c r="Y780" s="9">
        <v>2</v>
      </c>
      <c r="Z780" s="48">
        <f>INDEX(table1,MATCH($K780,'Tham chiếu'!$A$3:$A$13,1),MATCH(DS!$L780,'Tham chiếu'!$B$2:$M$2,1))</f>
        <v>62</v>
      </c>
      <c r="AA780" s="9">
        <v>1</v>
      </c>
      <c r="AB780" s="50" t="str">
        <f>INDEX(table2,MATCH($K780,'Tham chiếu'!$A$17:$A$25,1),MATCH(DS!$L780,'Tham chiếu'!$B$16:$S$16,1))</f>
        <v>4A</v>
      </c>
      <c r="AC780" s="9">
        <v>2</v>
      </c>
      <c r="AD780" s="73">
        <f>INDEX(table4,MATCH($K780,'Tham chiếu'!$A$41:$A$49,1),MATCH(DS!$L780,'Tham chiếu'!$B$40:$T$40,1))</f>
        <v>5</v>
      </c>
      <c r="AE780" s="9"/>
      <c r="AF780" s="74"/>
      <c r="AG780" s="9">
        <v>2</v>
      </c>
      <c r="AH780" s="48">
        <f>INDEX(table5,MATCH($K780,'Tham chiếu'!$A$53:$A$61,1),MATCH(DS!$L780,'Tham chiếu'!$B$52:$T$52,1))</f>
        <v>5</v>
      </c>
      <c r="AI780" s="9">
        <v>2</v>
      </c>
      <c r="AJ780" s="48">
        <f>INDEX(table5,MATCH($K780,'Tham chiếu'!$A$53:$A$61,1),MATCH(DS!$L780,'Tham chiếu'!$B$52:$T$52,1))</f>
        <v>5</v>
      </c>
      <c r="AK780" s="9">
        <v>1</v>
      </c>
      <c r="AL780" s="48">
        <f>INDEX(table5,MATCH($K780,'Tham chiếu'!$A$53:$A$61,1),MATCH(DS!$L780,'Tham chiếu'!$B$52:$T$52,1))</f>
        <v>5</v>
      </c>
      <c r="AM780" s="9">
        <v>1</v>
      </c>
      <c r="AN780" s="50" t="str">
        <f>INDEX(table2,MATCH($K780,'Tham chiếu'!$A$17:$A$25,1),MATCH(DS!$L780,'Tham chiếu'!$B$16:$S$16,1))</f>
        <v>4A</v>
      </c>
      <c r="AO780" s="9"/>
      <c r="AP780" s="48" t="str">
        <f>INDEX(table3,MATCH($K780,'Tham chiếu'!$A$29:$A$37,1),MATCH(DS!$L780,'Tham chiếu'!$B$28:$T$28,1))</f>
        <v>4B</v>
      </c>
      <c r="AQ780" s="48">
        <v>1</v>
      </c>
      <c r="AR780" s="77">
        <f>INDEX(table7,MATCH($K780,'Tham chiếu'!$A$78:$A$87,1),MATCH(DS!$L780,'Tham chiếu'!$B$77:$T$77,1))</f>
        <v>4</v>
      </c>
      <c r="AS780" s="9">
        <v>1</v>
      </c>
      <c r="AT780" s="48">
        <f>INDEX(table6,MATCH($K780,'Tham chiếu'!$A$65:$A$74,1),MATCH(DS!$L780,'Tham chiếu'!$B$64:$T$64,1))</f>
        <v>5</v>
      </c>
      <c r="AU780" s="57">
        <f t="shared" si="163"/>
        <v>3162000</v>
      </c>
      <c r="AV780" s="58">
        <v>1028000</v>
      </c>
      <c r="AW780" s="59" t="b">
        <f t="shared" si="157"/>
        <v>0</v>
      </c>
      <c r="AX780" s="1"/>
      <c r="AY780" s="1"/>
      <c r="AZ780" s="1"/>
      <c r="BA780" s="1"/>
      <c r="BB780" s="1"/>
      <c r="BC780" s="1"/>
    </row>
    <row r="781" spans="1:55" ht="27.6" customHeight="1" x14ac:dyDescent="0.25">
      <c r="A781" s="3">
        <v>776</v>
      </c>
      <c r="B781" s="9" t="s">
        <v>16</v>
      </c>
      <c r="C781" s="9" t="s">
        <v>1275</v>
      </c>
      <c r="D781" s="9" t="s">
        <v>1110</v>
      </c>
      <c r="E781" s="9" t="str">
        <f t="shared" si="158"/>
        <v>Khổng Doãn Quân</v>
      </c>
      <c r="F781" s="9" t="b">
        <f t="shared" si="164"/>
        <v>0</v>
      </c>
      <c r="G781" s="9" t="s">
        <v>704</v>
      </c>
      <c r="H781" s="9" t="str">
        <f t="shared" si="162"/>
        <v>2013</v>
      </c>
      <c r="I781" s="9" t="s">
        <v>18</v>
      </c>
      <c r="J781" s="9" t="str">
        <f t="shared" si="161"/>
        <v>5CI3</v>
      </c>
      <c r="K781" s="48">
        <v>145</v>
      </c>
      <c r="L781" s="48">
        <v>45</v>
      </c>
      <c r="M781" s="9" t="s">
        <v>28</v>
      </c>
      <c r="N781" s="9"/>
      <c r="O781" s="9"/>
      <c r="P781" s="9"/>
      <c r="Q781" s="9"/>
      <c r="R781" s="9" t="s">
        <v>715</v>
      </c>
      <c r="S781" s="9" t="s">
        <v>1276</v>
      </c>
      <c r="T781" s="9" t="s">
        <v>1277</v>
      </c>
      <c r="U781" s="9" t="s">
        <v>1278</v>
      </c>
      <c r="V781" s="30" t="s">
        <v>4199</v>
      </c>
      <c r="W781" s="9"/>
      <c r="X781" s="48"/>
      <c r="Y781" s="9"/>
      <c r="Z781" s="48"/>
      <c r="AA781" s="9"/>
      <c r="AB781" s="50"/>
      <c r="AC781" s="9"/>
      <c r="AD781" s="73"/>
      <c r="AE781" s="9"/>
      <c r="AF781" s="74"/>
      <c r="AG781" s="9"/>
      <c r="AH781" s="48"/>
      <c r="AI781" s="9">
        <v>2</v>
      </c>
      <c r="AJ781" s="48">
        <f>INDEX(table5,MATCH($K781,'Tham chiếu'!$A$53:$A$61,1),MATCH(DS!$L781,'Tham chiếu'!$B$52:$T$52,1))</f>
        <v>6</v>
      </c>
      <c r="AK781" s="9"/>
      <c r="AL781" s="48"/>
      <c r="AM781" s="9"/>
      <c r="AN781" s="50"/>
      <c r="AO781" s="9"/>
      <c r="AP781" s="48"/>
      <c r="AQ781" s="48"/>
      <c r="AR781" s="77"/>
      <c r="AS781" s="9"/>
      <c r="AT781" s="48"/>
      <c r="AU781" s="57">
        <f t="shared" si="163"/>
        <v>368000</v>
      </c>
      <c r="AV781" s="58">
        <v>2751000</v>
      </c>
      <c r="AW781" s="59" t="b">
        <f t="shared" si="157"/>
        <v>0</v>
      </c>
      <c r="AX781" s="1"/>
      <c r="AY781" s="1"/>
      <c r="AZ781" s="1"/>
      <c r="BA781" s="1"/>
      <c r="BB781" s="1"/>
      <c r="BC781" s="1"/>
    </row>
    <row r="782" spans="1:55" ht="27.6" customHeight="1" x14ac:dyDescent="0.25">
      <c r="A782" s="3">
        <v>777</v>
      </c>
      <c r="B782" s="9" t="s">
        <v>16</v>
      </c>
      <c r="C782" s="69" t="s">
        <v>713</v>
      </c>
      <c r="D782" s="69" t="s">
        <v>619</v>
      </c>
      <c r="E782" s="69" t="str">
        <f t="shared" si="158"/>
        <v>Nguyễn Anh Thư</v>
      </c>
      <c r="F782" s="9" t="b">
        <f t="shared" si="164"/>
        <v>0</v>
      </c>
      <c r="G782" s="9" t="s">
        <v>714</v>
      </c>
      <c r="H782" s="9" t="str">
        <f t="shared" si="162"/>
        <v>2013</v>
      </c>
      <c r="I782" s="9" t="s">
        <v>44</v>
      </c>
      <c r="J782" s="9" t="str">
        <f t="shared" si="161"/>
        <v>5CI3</v>
      </c>
      <c r="K782" s="72">
        <v>162</v>
      </c>
      <c r="L782" s="72">
        <v>46</v>
      </c>
      <c r="M782" s="9" t="s">
        <v>28</v>
      </c>
      <c r="N782" s="9"/>
      <c r="O782" s="9"/>
      <c r="P782" s="9"/>
      <c r="Q782" s="9"/>
      <c r="R782" s="9" t="s">
        <v>715</v>
      </c>
      <c r="S782" s="9" t="s">
        <v>716</v>
      </c>
      <c r="T782" s="9" t="s">
        <v>717</v>
      </c>
      <c r="U782" s="9" t="s">
        <v>718</v>
      </c>
      <c r="V782" s="30" t="s">
        <v>4201</v>
      </c>
      <c r="W782" s="9"/>
      <c r="X782" s="9"/>
      <c r="Y782" s="9">
        <v>2</v>
      </c>
      <c r="Z782" s="78"/>
      <c r="AA782" s="9"/>
      <c r="AB782" s="9"/>
      <c r="AC782" s="9">
        <v>2</v>
      </c>
      <c r="AD782" s="73" t="str">
        <f>INDEX(table4,MATCH($K782,'Tham chiếu'!$A$41:$A$49,1),MATCH(DS!$L782,'Tham chiếu'!$B$40:$T$40,1))</f>
        <v>7A</v>
      </c>
      <c r="AE782" s="9">
        <v>2</v>
      </c>
      <c r="AF782" s="74" t="str">
        <f>INDEX(table3,MATCH($K782,'Tham chiếu'!$A$29:$A$37,1),MATCH(DS!$L782,'Tham chiếu'!$B$28:$T$28,1))</f>
        <v>7A</v>
      </c>
      <c r="AG782" s="9">
        <v>2</v>
      </c>
      <c r="AH782" s="48">
        <f>INDEX(table5,MATCH($K782,'Tham chiếu'!$A$53:$A$61,1),MATCH(DS!$L782,'Tham chiếu'!$B$52:$T$52,1))</f>
        <v>7</v>
      </c>
      <c r="AI782" s="9">
        <v>2</v>
      </c>
      <c r="AJ782" s="48">
        <f>INDEX(table5,MATCH($K782,'Tham chiếu'!$A$53:$A$61,1),MATCH(DS!$L782,'Tham chiếu'!$B$52:$T$52,1))</f>
        <v>7</v>
      </c>
      <c r="AK782" s="9">
        <v>2</v>
      </c>
      <c r="AL782" s="48">
        <f>INDEX(table5,MATCH($K782,'Tham chiếu'!$A$53:$A$61,1),MATCH(DS!$L782,'Tham chiếu'!$B$52:$T$52,1))</f>
        <v>7</v>
      </c>
      <c r="AM782" s="9">
        <v>2</v>
      </c>
      <c r="AN782" s="78"/>
      <c r="AO782" s="9"/>
      <c r="AP782" s="48"/>
      <c r="AQ782" s="48">
        <v>1</v>
      </c>
      <c r="AR782" s="77">
        <f>INDEX(table7,MATCH($K782,'Tham chiếu'!$A$78:$A$87,1),MATCH(DS!$L782,'Tham chiếu'!$B$77:$T$77,1))</f>
        <v>0</v>
      </c>
      <c r="AS782" s="9">
        <v>2</v>
      </c>
      <c r="AT782" s="78"/>
      <c r="AU782" s="57">
        <f t="shared" si="163"/>
        <v>3594000</v>
      </c>
      <c r="AV782" s="58">
        <v>2609000</v>
      </c>
      <c r="AW782" s="59" t="b">
        <f t="shared" si="157"/>
        <v>0</v>
      </c>
      <c r="AX782" s="1"/>
      <c r="AY782" s="1"/>
      <c r="AZ782" s="1"/>
      <c r="BA782" s="1"/>
      <c r="BB782" s="1"/>
      <c r="BC782" s="1"/>
    </row>
    <row r="783" spans="1:55" ht="27.6" customHeight="1" x14ac:dyDescent="0.25">
      <c r="A783" s="3">
        <v>778</v>
      </c>
      <c r="B783" s="9" t="s">
        <v>16</v>
      </c>
      <c r="C783" s="9" t="s">
        <v>3298</v>
      </c>
      <c r="D783" s="9" t="s">
        <v>185</v>
      </c>
      <c r="E783" s="9" t="str">
        <f t="shared" si="158"/>
        <v>Nguyễ Vân Trang</v>
      </c>
      <c r="F783" s="9" t="b">
        <f t="shared" si="164"/>
        <v>0</v>
      </c>
      <c r="G783" s="9" t="s">
        <v>220</v>
      </c>
      <c r="H783" s="9" t="str">
        <f t="shared" si="162"/>
        <v>2013</v>
      </c>
      <c r="I783" s="9" t="s">
        <v>44</v>
      </c>
      <c r="J783" s="9" t="str">
        <f t="shared" si="161"/>
        <v>5CI3</v>
      </c>
      <c r="K783" s="9">
        <v>150</v>
      </c>
      <c r="L783" s="9">
        <v>47</v>
      </c>
      <c r="M783" s="9" t="s">
        <v>28</v>
      </c>
      <c r="N783" s="9"/>
      <c r="O783" s="9"/>
      <c r="P783" s="9"/>
      <c r="Q783" s="9"/>
      <c r="R783" s="9" t="s">
        <v>715</v>
      </c>
      <c r="S783" s="9" t="s">
        <v>2715</v>
      </c>
      <c r="T783" s="9" t="s">
        <v>2716</v>
      </c>
      <c r="U783" s="9" t="s">
        <v>2717</v>
      </c>
      <c r="V783" s="30" t="s">
        <v>4202</v>
      </c>
      <c r="W783" s="48">
        <v>1</v>
      </c>
      <c r="X783" s="48">
        <f>INDEX(table1,MATCH($K783,'Tham chiếu'!$A$3:$A$13,1),MATCH(DS!$L783,'Tham chiếu'!$B$2:$M$2,1))</f>
        <v>65</v>
      </c>
      <c r="Y783" s="49">
        <v>1</v>
      </c>
      <c r="Z783" s="48">
        <f>INDEX(table1,MATCH($K783,'Tham chiếu'!$A$3:$A$13,1),MATCH(DS!$L783,'Tham chiếu'!$B$2:$M$2,1))</f>
        <v>65</v>
      </c>
      <c r="AA783" s="50">
        <v>1</v>
      </c>
      <c r="AB783" s="50" t="str">
        <f>INDEX(table2,MATCH($K783,'Tham chiếu'!$A$17:$A$25,1),MATCH(DS!$L783,'Tham chiếu'!$B$16:$S$16,1))</f>
        <v>5C</v>
      </c>
      <c r="AC783" s="53">
        <v>1</v>
      </c>
      <c r="AD783" s="73" t="str">
        <f>INDEX(table4,MATCH($K783,'Tham chiếu'!$A$41:$A$49,1),MATCH(DS!$L783,'Tham chiếu'!$B$40:$T$40,1))</f>
        <v>5C</v>
      </c>
      <c r="AE783" s="54">
        <v>1</v>
      </c>
      <c r="AF783" s="74" t="str">
        <f>INDEX(table3,MATCH($K783,'Tham chiếu'!$A$29:$A$37,1),MATCH(DS!$L783,'Tham chiếu'!$B$28:$T$28,1))</f>
        <v>5C</v>
      </c>
      <c r="AG783" s="48">
        <v>1</v>
      </c>
      <c r="AH783" s="48">
        <f>INDEX(table5,MATCH($K783,'Tham chiếu'!$A$53:$A$61,1),MATCH(DS!$L783,'Tham chiếu'!$B$52:$T$52,1))</f>
        <v>6</v>
      </c>
      <c r="AI783" s="49">
        <v>1</v>
      </c>
      <c r="AJ783" s="48">
        <f>INDEX(table5,MATCH($K783,'Tham chiếu'!$A$53:$A$61,1),MATCH(DS!$L783,'Tham chiếu'!$B$52:$T$52,1))</f>
        <v>6</v>
      </c>
      <c r="AK783" s="53">
        <v>1</v>
      </c>
      <c r="AL783" s="48">
        <f>INDEX(table5,MATCH($K783,'Tham chiếu'!$A$53:$A$61,1),MATCH(DS!$L783,'Tham chiếu'!$B$52:$T$52,1))</f>
        <v>6</v>
      </c>
      <c r="AM783" s="50">
        <v>1</v>
      </c>
      <c r="AN783" s="50" t="str">
        <f>INDEX(table2,MATCH($K783,'Tham chiếu'!$A$17:$A$25,1),MATCH(DS!$L783,'Tham chiếu'!$B$16:$S$16,1))</f>
        <v>5C</v>
      </c>
      <c r="AO783" s="54">
        <v>1</v>
      </c>
      <c r="AP783" s="48" t="str">
        <f>INDEX(table3,MATCH($K783,'Tham chiếu'!$A$29:$A$37,1),MATCH(DS!$L783,'Tham chiếu'!$B$28:$T$28,1))</f>
        <v>5C</v>
      </c>
      <c r="AQ783" s="48"/>
      <c r="AR783" s="77">
        <f>INDEX(table7,MATCH($K783,'Tham chiếu'!$A$78:$A$87,1),MATCH(DS!$L783,'Tham chiếu'!$B$77:$T$77,1))</f>
        <v>6</v>
      </c>
      <c r="AS783" s="49">
        <v>1</v>
      </c>
      <c r="AT783" s="48">
        <f>INDEX(table6,MATCH($K783,'Tham chiếu'!$A$65:$A$74,1),MATCH(DS!$L783,'Tham chiếu'!$B$64:$T$64,1))</f>
        <v>7</v>
      </c>
      <c r="AU783" s="57">
        <f t="shared" si="163"/>
        <v>2255000</v>
      </c>
      <c r="AV783" s="58">
        <v>3229000</v>
      </c>
      <c r="AW783" s="59" t="b">
        <f t="shared" si="157"/>
        <v>0</v>
      </c>
      <c r="AX783" s="1"/>
      <c r="AY783" s="1"/>
      <c r="AZ783" s="1"/>
      <c r="BA783" s="1"/>
      <c r="BB783" s="1"/>
      <c r="BC783" s="1"/>
    </row>
    <row r="784" spans="1:55" ht="27.6" customHeight="1" x14ac:dyDescent="0.25">
      <c r="A784" s="3">
        <v>779</v>
      </c>
      <c r="B784" s="9" t="s">
        <v>16</v>
      </c>
      <c r="C784" s="9" t="s">
        <v>41</v>
      </c>
      <c r="D784" s="9" t="s">
        <v>909</v>
      </c>
      <c r="E784" s="9" t="str">
        <f t="shared" si="158"/>
        <v>Nguyễn Bảo Trâm</v>
      </c>
      <c r="F784" s="9" t="b">
        <f t="shared" si="164"/>
        <v>0</v>
      </c>
      <c r="G784" s="9" t="s">
        <v>910</v>
      </c>
      <c r="H784" s="9" t="str">
        <f t="shared" si="162"/>
        <v>2013</v>
      </c>
      <c r="I784" s="9" t="s">
        <v>44</v>
      </c>
      <c r="J784" s="9" t="str">
        <f t="shared" si="161"/>
        <v>5CI3</v>
      </c>
      <c r="K784" s="48">
        <v>150</v>
      </c>
      <c r="L784" s="48">
        <v>43</v>
      </c>
      <c r="M784" s="9" t="s">
        <v>28</v>
      </c>
      <c r="N784" s="9"/>
      <c r="O784" s="9"/>
      <c r="P784" s="9"/>
      <c r="Q784" s="9"/>
      <c r="R784" s="9" t="s">
        <v>715</v>
      </c>
      <c r="S784" s="9" t="s">
        <v>900</v>
      </c>
      <c r="T784" s="9" t="s">
        <v>901</v>
      </c>
      <c r="U784" s="9" t="s">
        <v>902</v>
      </c>
      <c r="V784" s="30" t="s">
        <v>4203</v>
      </c>
      <c r="W784" s="9">
        <v>1</v>
      </c>
      <c r="X784" s="48">
        <f>INDEX(table1,MATCH($K784,'Tham chiếu'!$A$3:$A$13,1),MATCH(DS!$L784,'Tham chiếu'!$B$2:$M$2,1))</f>
        <v>62</v>
      </c>
      <c r="Y784" s="9">
        <v>1</v>
      </c>
      <c r="Z784" s="48">
        <f>INDEX(table1,MATCH($K784,'Tham chiếu'!$A$3:$A$13,1),MATCH(DS!$L784,'Tham chiếu'!$B$2:$M$2,1))</f>
        <v>62</v>
      </c>
      <c r="AA784" s="9">
        <v>2</v>
      </c>
      <c r="AB784" s="50" t="str">
        <f>INDEX(table2,MATCH($K784,'Tham chiếu'!$A$17:$A$25,1),MATCH(DS!$L784,'Tham chiếu'!$B$16:$S$16,1))</f>
        <v>5B</v>
      </c>
      <c r="AC784" s="9">
        <v>2</v>
      </c>
      <c r="AD784" s="73" t="str">
        <f>INDEX(table4,MATCH($K784,'Tham chiếu'!$A$41:$A$49,1),MATCH(DS!$L784,'Tham chiếu'!$B$40:$T$40,1))</f>
        <v>5C</v>
      </c>
      <c r="AE784" s="9"/>
      <c r="AF784" s="74"/>
      <c r="AG784" s="9">
        <v>2</v>
      </c>
      <c r="AH784" s="48">
        <f>INDEX(table5,MATCH($K784,'Tham chiếu'!$A$53:$A$61,1),MATCH(DS!$L784,'Tham chiếu'!$B$52:$T$52,1))</f>
        <v>5</v>
      </c>
      <c r="AI784" s="9">
        <v>2</v>
      </c>
      <c r="AJ784" s="48">
        <f>INDEX(table5,MATCH($K784,'Tham chiếu'!$A$53:$A$61,1),MATCH(DS!$L784,'Tham chiếu'!$B$52:$T$52,1))</f>
        <v>5</v>
      </c>
      <c r="AK784" s="9">
        <v>1</v>
      </c>
      <c r="AL784" s="48">
        <f>INDEX(table5,MATCH($K784,'Tham chiếu'!$A$53:$A$61,1),MATCH(DS!$L784,'Tham chiếu'!$B$52:$T$52,1))</f>
        <v>5</v>
      </c>
      <c r="AM784" s="9">
        <v>1</v>
      </c>
      <c r="AN784" s="50" t="str">
        <f>INDEX(table2,MATCH($K784,'Tham chiếu'!$A$17:$A$25,1),MATCH(DS!$L784,'Tham chiếu'!$B$16:$S$16,1))</f>
        <v>5B</v>
      </c>
      <c r="AO784" s="9">
        <v>1</v>
      </c>
      <c r="AP784" s="48" t="str">
        <f>INDEX(table3,MATCH($K784,'Tham chiếu'!$A$29:$A$37,1),MATCH(DS!$L784,'Tham chiếu'!$B$28:$T$28,1))</f>
        <v>5C</v>
      </c>
      <c r="AQ784" s="48">
        <v>2</v>
      </c>
      <c r="AR784" s="77">
        <f>INDEX(table7,MATCH($K784,'Tham chiếu'!$A$78:$A$87,1),MATCH(DS!$L784,'Tham chiếu'!$B$77:$T$77,1))</f>
        <v>5</v>
      </c>
      <c r="AS784" s="9">
        <v>1</v>
      </c>
      <c r="AT784" s="48">
        <f>INDEX(table6,MATCH($K784,'Tham chiếu'!$A$65:$A$74,1),MATCH(DS!$L784,'Tham chiếu'!$B$64:$T$64,1))</f>
        <v>6</v>
      </c>
      <c r="AU784" s="57">
        <f t="shared" si="163"/>
        <v>3440000</v>
      </c>
      <c r="AV784" s="58">
        <v>750000</v>
      </c>
      <c r="AW784" s="59" t="b">
        <f t="shared" si="157"/>
        <v>0</v>
      </c>
      <c r="AX784" s="1"/>
      <c r="AY784" s="1"/>
      <c r="AZ784" s="1"/>
      <c r="BA784" s="1"/>
      <c r="BB784" s="1"/>
      <c r="BC784" s="1"/>
    </row>
    <row r="785" spans="1:55" ht="27.6" customHeight="1" x14ac:dyDescent="0.25">
      <c r="A785" s="3">
        <v>780</v>
      </c>
      <c r="B785" s="9" t="s">
        <v>16</v>
      </c>
      <c r="C785" s="9" t="s">
        <v>1211</v>
      </c>
      <c r="D785" s="9" t="s">
        <v>219</v>
      </c>
      <c r="E785" s="9" t="str">
        <f t="shared" si="158"/>
        <v>Nguyễn Diệu An</v>
      </c>
      <c r="F785" s="9" t="b">
        <f t="shared" si="164"/>
        <v>0</v>
      </c>
      <c r="G785" s="9" t="s">
        <v>1212</v>
      </c>
      <c r="H785" s="9" t="str">
        <f t="shared" si="162"/>
        <v>2013</v>
      </c>
      <c r="I785" s="9" t="s">
        <v>44</v>
      </c>
      <c r="J785" s="9" t="str">
        <f t="shared" si="161"/>
        <v>5CI4</v>
      </c>
      <c r="K785" s="48">
        <v>145</v>
      </c>
      <c r="L785" s="48">
        <v>46</v>
      </c>
      <c r="M785" s="9" t="s">
        <v>28</v>
      </c>
      <c r="N785" s="9"/>
      <c r="O785" s="9"/>
      <c r="P785" s="9"/>
      <c r="Q785" s="9"/>
      <c r="R785" s="9" t="s">
        <v>514</v>
      </c>
      <c r="S785" s="9" t="s">
        <v>1213</v>
      </c>
      <c r="T785" s="9" t="s">
        <v>1214</v>
      </c>
      <c r="U785" s="9" t="s">
        <v>1215</v>
      </c>
      <c r="V785" s="30" t="s">
        <v>4204</v>
      </c>
      <c r="W785" s="9">
        <v>1</v>
      </c>
      <c r="X785" s="48">
        <f>INDEX(table1,MATCH($K785,'Tham chiếu'!$A$3:$A$13,1),MATCH(DS!$L785,'Tham chiếu'!$B$2:$M$2,1))</f>
        <v>62</v>
      </c>
      <c r="Y785" s="9"/>
      <c r="Z785" s="48"/>
      <c r="AA785" s="9"/>
      <c r="AB785" s="50"/>
      <c r="AC785" s="9">
        <v>1</v>
      </c>
      <c r="AD785" s="73" t="str">
        <f>INDEX(table4,MATCH($K785,'Tham chiếu'!$A$41:$A$49,1),MATCH(DS!$L785,'Tham chiếu'!$B$40:$T$40,1))</f>
        <v>5C</v>
      </c>
      <c r="AE785" s="9"/>
      <c r="AF785" s="74"/>
      <c r="AG785" s="9"/>
      <c r="AH785" s="48"/>
      <c r="AI785" s="9"/>
      <c r="AJ785" s="48"/>
      <c r="AK785" s="9"/>
      <c r="AL785" s="48"/>
      <c r="AM785" s="9"/>
      <c r="AN785" s="50"/>
      <c r="AO785" s="9"/>
      <c r="AP785" s="48"/>
      <c r="AQ785" s="48"/>
      <c r="AR785" s="77"/>
      <c r="AS785" s="9"/>
      <c r="AT785" s="48"/>
      <c r="AU785" s="57">
        <f t="shared" si="163"/>
        <v>383000</v>
      </c>
      <c r="AV785" s="58">
        <v>2531000</v>
      </c>
      <c r="AW785" s="59" t="b">
        <f t="shared" si="157"/>
        <v>0</v>
      </c>
      <c r="AX785" s="1"/>
      <c r="AY785" s="1"/>
      <c r="AZ785" s="1"/>
      <c r="BA785" s="1"/>
      <c r="BB785" s="1"/>
      <c r="BC785" s="1"/>
    </row>
    <row r="786" spans="1:55" ht="27.6" customHeight="1" x14ac:dyDescent="0.25">
      <c r="A786" s="3">
        <v>781</v>
      </c>
      <c r="B786" s="9" t="s">
        <v>16</v>
      </c>
      <c r="C786" s="9" t="s">
        <v>2221</v>
      </c>
      <c r="D786" s="9" t="s">
        <v>1880</v>
      </c>
      <c r="E786" s="9" t="str">
        <f t="shared" si="158"/>
        <v>Dương Đan Ngọc Diệp</v>
      </c>
      <c r="F786" s="9" t="b">
        <f t="shared" si="164"/>
        <v>0</v>
      </c>
      <c r="G786" s="9" t="s">
        <v>2222</v>
      </c>
      <c r="H786" s="9" t="str">
        <f t="shared" si="162"/>
        <v>2013</v>
      </c>
      <c r="I786" s="9" t="s">
        <v>44</v>
      </c>
      <c r="J786" s="9" t="str">
        <f t="shared" si="161"/>
        <v>5CI4</v>
      </c>
      <c r="K786" s="48">
        <v>153</v>
      </c>
      <c r="L786" s="48">
        <v>40</v>
      </c>
      <c r="M786" s="9" t="s">
        <v>28</v>
      </c>
      <c r="N786" s="9"/>
      <c r="O786" s="9"/>
      <c r="P786" s="9"/>
      <c r="Q786" s="9"/>
      <c r="R786" s="9" t="s">
        <v>514</v>
      </c>
      <c r="S786" s="9" t="s">
        <v>1427</v>
      </c>
      <c r="T786" s="9" t="s">
        <v>2223</v>
      </c>
      <c r="U786" s="9" t="s">
        <v>2224</v>
      </c>
      <c r="V786" s="30" t="s">
        <v>4205</v>
      </c>
      <c r="W786" s="9">
        <v>1</v>
      </c>
      <c r="X786" s="48">
        <f>INDEX(table1,MATCH($K786,'Tham chiếu'!$A$3:$A$13,1),MATCH(DS!$L786,'Tham chiếu'!$B$2:$M$2,1))</f>
        <v>62</v>
      </c>
      <c r="Y786" s="9">
        <v>1</v>
      </c>
      <c r="Z786" s="48">
        <f>INDEX(table1,MATCH($K786,'Tham chiếu'!$A$3:$A$13,1),MATCH(DS!$L786,'Tham chiếu'!$B$2:$M$2,1))</f>
        <v>62</v>
      </c>
      <c r="AA786" s="9">
        <v>1</v>
      </c>
      <c r="AB786" s="50" t="str">
        <f>INDEX(table2,MATCH($K786,'Tham chiếu'!$A$17:$A$25,1),MATCH(DS!$L786,'Tham chiếu'!$B$16:$S$16,1))</f>
        <v>5A</v>
      </c>
      <c r="AC786" s="9">
        <v>2</v>
      </c>
      <c r="AD786" s="73" t="str">
        <f>INDEX(table4,MATCH($K786,'Tham chiếu'!$A$41:$A$49,1),MATCH(DS!$L786,'Tham chiếu'!$B$40:$T$40,1))</f>
        <v>5B</v>
      </c>
      <c r="AE786" s="9"/>
      <c r="AF786" s="74"/>
      <c r="AG786" s="9"/>
      <c r="AH786" s="48">
        <f>INDEX(table5,MATCH($K786,'Tham chiếu'!$A$53:$A$61,1),MATCH(DS!$L786,'Tham chiếu'!$B$52:$T$52,1))</f>
        <v>5</v>
      </c>
      <c r="AI786" s="9">
        <v>1</v>
      </c>
      <c r="AJ786" s="48">
        <f>INDEX(table5,MATCH($K786,'Tham chiếu'!$A$53:$A$61,1),MATCH(DS!$L786,'Tham chiếu'!$B$52:$T$52,1))</f>
        <v>5</v>
      </c>
      <c r="AK786" s="9">
        <v>1</v>
      </c>
      <c r="AL786" s="48">
        <f>INDEX(table5,MATCH($K786,'Tham chiếu'!$A$53:$A$61,1),MATCH(DS!$L786,'Tham chiếu'!$B$52:$T$52,1))</f>
        <v>5</v>
      </c>
      <c r="AM786" s="9">
        <v>1</v>
      </c>
      <c r="AN786" s="50" t="str">
        <f>INDEX(table2,MATCH($K786,'Tham chiếu'!$A$17:$A$25,1),MATCH(DS!$L786,'Tham chiếu'!$B$16:$S$16,1))</f>
        <v>5A</v>
      </c>
      <c r="AO786" s="9">
        <v>2</v>
      </c>
      <c r="AP786" s="48" t="str">
        <f>INDEX(table3,MATCH($K786,'Tham chiếu'!$A$29:$A$37,1),MATCH(DS!$L786,'Tham chiếu'!$B$28:$T$28,1))</f>
        <v>5B</v>
      </c>
      <c r="AQ786" s="48"/>
      <c r="AR786" s="77">
        <f>INDEX(table7,MATCH($K786,'Tham chiếu'!$A$78:$A$87,1),MATCH(DS!$L786,'Tham chiếu'!$B$77:$T$77,1))</f>
        <v>5</v>
      </c>
      <c r="AS786" s="9">
        <v>1</v>
      </c>
      <c r="AT786" s="48">
        <f>INDEX(table6,MATCH($K786,'Tham chiếu'!$A$65:$A$74,1),MATCH(DS!$L786,'Tham chiếu'!$B$64:$T$64,1))</f>
        <v>6</v>
      </c>
      <c r="AU786" s="57">
        <f t="shared" si="163"/>
        <v>2148000</v>
      </c>
      <c r="AV786" s="58">
        <v>3224000</v>
      </c>
      <c r="AW786" s="59" t="b">
        <f t="shared" si="157"/>
        <v>0</v>
      </c>
      <c r="AX786" s="1"/>
      <c r="AY786" s="1"/>
      <c r="AZ786" s="1"/>
      <c r="BA786" s="1"/>
      <c r="BB786" s="1"/>
      <c r="BC786" s="1"/>
    </row>
    <row r="787" spans="1:55" ht="27.6" customHeight="1" x14ac:dyDescent="0.25">
      <c r="A787" s="3">
        <v>782</v>
      </c>
      <c r="B787" s="9" t="s">
        <v>16</v>
      </c>
      <c r="C787" s="69" t="s">
        <v>2086</v>
      </c>
      <c r="D787" s="69" t="s">
        <v>1449</v>
      </c>
      <c r="E787" s="9" t="str">
        <f t="shared" si="158"/>
        <v>Nguyễn Vũ Anh Duy</v>
      </c>
      <c r="F787" s="9" t="b">
        <f t="shared" si="164"/>
        <v>0</v>
      </c>
      <c r="G787" s="9" t="s">
        <v>2087</v>
      </c>
      <c r="H787" s="9" t="str">
        <f t="shared" si="162"/>
        <v>2013</v>
      </c>
      <c r="I787" s="9" t="s">
        <v>44</v>
      </c>
      <c r="J787" s="9" t="str">
        <f t="shared" si="161"/>
        <v>5CI4</v>
      </c>
      <c r="K787" s="48">
        <v>140</v>
      </c>
      <c r="L787" s="48">
        <v>27</v>
      </c>
      <c r="M787" s="9" t="s">
        <v>28</v>
      </c>
      <c r="N787" s="9"/>
      <c r="O787" s="9"/>
      <c r="P787" s="9"/>
      <c r="Q787" s="9"/>
      <c r="R787" s="9" t="s">
        <v>514</v>
      </c>
      <c r="S787" s="9" t="s">
        <v>2088</v>
      </c>
      <c r="T787" s="9" t="s">
        <v>2089</v>
      </c>
      <c r="U787" s="9" t="s">
        <v>2090</v>
      </c>
      <c r="V787" s="30" t="s">
        <v>4206</v>
      </c>
      <c r="W787" s="9"/>
      <c r="X787" s="48"/>
      <c r="Y787" s="9">
        <v>1</v>
      </c>
      <c r="Z787" s="48">
        <f>INDEX(table1,MATCH($K787,'Tham chiếu'!$A$3:$A$13,1),MATCH(DS!$L787,'Tham chiếu'!$B$2:$M$2,1))</f>
        <v>60</v>
      </c>
      <c r="AA787" s="9"/>
      <c r="AB787" s="50"/>
      <c r="AC787" s="9"/>
      <c r="AD787" s="73"/>
      <c r="AE787" s="9"/>
      <c r="AF787" s="74"/>
      <c r="AG787" s="9"/>
      <c r="AH787" s="48"/>
      <c r="AI787" s="9"/>
      <c r="AJ787" s="48"/>
      <c r="AK787" s="9"/>
      <c r="AL787" s="48"/>
      <c r="AM787" s="9">
        <v>1</v>
      </c>
      <c r="AN787" s="50">
        <f>INDEX(table2,MATCH($K787,'Tham chiếu'!$A$17:$A$25,1),MATCH(DS!$L787,'Tham chiếu'!$B$16:$S$16,1))</f>
        <v>4</v>
      </c>
      <c r="AO787" s="9"/>
      <c r="AP787" s="48"/>
      <c r="AQ787" s="48">
        <v>1</v>
      </c>
      <c r="AR787" s="77">
        <f>INDEX(table7,MATCH($K787,'Tham chiếu'!$A$78:$A$87,1),MATCH(DS!$L787,'Tham chiếu'!$B$77:$T$77,1))</f>
        <v>3</v>
      </c>
      <c r="AS787" s="9"/>
      <c r="AT787" s="48"/>
      <c r="AU787" s="57">
        <f t="shared" si="163"/>
        <v>650000</v>
      </c>
      <c r="AV787" s="58">
        <v>2409000</v>
      </c>
      <c r="AW787" s="59" t="b">
        <f t="shared" si="157"/>
        <v>0</v>
      </c>
      <c r="AX787" s="1"/>
      <c r="AY787" s="1"/>
      <c r="AZ787" s="1"/>
      <c r="BA787" s="1"/>
      <c r="BB787" s="1"/>
      <c r="BC787" s="1"/>
    </row>
    <row r="788" spans="1:55" ht="27.6" customHeight="1" x14ac:dyDescent="0.25">
      <c r="A788" s="3">
        <v>783</v>
      </c>
      <c r="B788" s="9" t="s">
        <v>16</v>
      </c>
      <c r="C788" s="9" t="s">
        <v>2273</v>
      </c>
      <c r="D788" s="9" t="s">
        <v>539</v>
      </c>
      <c r="E788" s="9" t="str">
        <f t="shared" si="158"/>
        <v>Nguyễn Lê Ngân Giang</v>
      </c>
      <c r="F788" s="9" t="b">
        <f t="shared" si="164"/>
        <v>0</v>
      </c>
      <c r="G788" s="9" t="s">
        <v>1527</v>
      </c>
      <c r="H788" s="9" t="str">
        <f t="shared" si="162"/>
        <v>2013</v>
      </c>
      <c r="I788" s="9" t="s">
        <v>44</v>
      </c>
      <c r="J788" s="9" t="str">
        <f t="shared" si="161"/>
        <v>5CI4</v>
      </c>
      <c r="K788" s="48">
        <v>140</v>
      </c>
      <c r="L788" s="48">
        <v>33</v>
      </c>
      <c r="M788" s="9" t="s">
        <v>28</v>
      </c>
      <c r="N788" s="9"/>
      <c r="O788" s="9"/>
      <c r="P788" s="9"/>
      <c r="Q788" s="9"/>
      <c r="R788" s="9" t="s">
        <v>514</v>
      </c>
      <c r="S788" s="9" t="s">
        <v>1528</v>
      </c>
      <c r="T788" s="9" t="s">
        <v>1529</v>
      </c>
      <c r="U788" s="9" t="s">
        <v>1530</v>
      </c>
      <c r="V788" s="30" t="s">
        <v>4207</v>
      </c>
      <c r="W788" s="9">
        <v>1</v>
      </c>
      <c r="X788" s="48" t="str">
        <f>INDEX(table1,MATCH($K788,'Tham chiếu'!$A$3:$A$13,1),MATCH(DS!$L788,'Tham chiếu'!$B$2:$M$2,1))</f>
        <v>60A</v>
      </c>
      <c r="Y788" s="9"/>
      <c r="Z788" s="48"/>
      <c r="AA788" s="9"/>
      <c r="AB788" s="50"/>
      <c r="AC788" s="9">
        <v>1</v>
      </c>
      <c r="AD788" s="73">
        <f>INDEX(table4,MATCH($K788,'Tham chiếu'!$A$41:$A$49,1),MATCH(DS!$L788,'Tham chiếu'!$B$40:$T$40,1))</f>
        <v>5</v>
      </c>
      <c r="AE788" s="9"/>
      <c r="AF788" s="74"/>
      <c r="AG788" s="9"/>
      <c r="AH788" s="48"/>
      <c r="AI788" s="9">
        <v>1</v>
      </c>
      <c r="AJ788" s="48">
        <f>INDEX(table5,MATCH($K788,'Tham chiếu'!$A$53:$A$61,1),MATCH(DS!$L788,'Tham chiếu'!$B$52:$T$52,1))</f>
        <v>4</v>
      </c>
      <c r="AK788" s="9">
        <v>1</v>
      </c>
      <c r="AL788" s="48">
        <f>INDEX(table5,MATCH($K788,'Tham chiếu'!$A$53:$A$61,1),MATCH(DS!$L788,'Tham chiếu'!$B$52:$T$52,1))</f>
        <v>4</v>
      </c>
      <c r="AM788" s="9"/>
      <c r="AN788" s="50"/>
      <c r="AO788" s="9"/>
      <c r="AP788" s="48"/>
      <c r="AQ788" s="48"/>
      <c r="AR788" s="77"/>
      <c r="AS788" s="9">
        <v>1</v>
      </c>
      <c r="AT788" s="48">
        <f>INDEX(table6,MATCH($K788,'Tham chiếu'!$A$65:$A$74,1),MATCH(DS!$L788,'Tham chiếu'!$B$64:$T$64,1))</f>
        <v>4</v>
      </c>
      <c r="AU788" s="57">
        <f t="shared" si="163"/>
        <v>1077000</v>
      </c>
      <c r="AV788" s="58">
        <v>2077000</v>
      </c>
      <c r="AW788" s="59" t="b">
        <f t="shared" si="157"/>
        <v>0</v>
      </c>
      <c r="AX788" s="1"/>
      <c r="AY788" s="1"/>
      <c r="AZ788" s="1"/>
      <c r="BA788" s="1"/>
      <c r="BB788" s="1"/>
      <c r="BC788" s="1"/>
    </row>
    <row r="789" spans="1:55" ht="27.6" customHeight="1" x14ac:dyDescent="0.25">
      <c r="A789" s="3">
        <v>784</v>
      </c>
      <c r="B789" s="9" t="s">
        <v>4613</v>
      </c>
      <c r="C789" s="9" t="s">
        <v>190</v>
      </c>
      <c r="D789" s="9" t="s">
        <v>325</v>
      </c>
      <c r="E789" s="9" t="s">
        <v>4699</v>
      </c>
      <c r="F789" s="9"/>
      <c r="G789" s="9" t="s">
        <v>4700</v>
      </c>
      <c r="H789" s="9" t="s">
        <v>4615</v>
      </c>
      <c r="I789" s="9" t="s">
        <v>18</v>
      </c>
      <c r="J789" s="9" t="s">
        <v>514</v>
      </c>
      <c r="K789" s="9">
        <v>155</v>
      </c>
      <c r="L789" s="9">
        <v>49</v>
      </c>
      <c r="M789" s="9" t="s">
        <v>28</v>
      </c>
      <c r="N789" s="9"/>
      <c r="O789" s="9"/>
      <c r="P789" s="9"/>
      <c r="Q789" s="9"/>
      <c r="R789" s="9" t="s">
        <v>514</v>
      </c>
      <c r="S789" s="9" t="s">
        <v>4701</v>
      </c>
      <c r="T789" s="9" t="s">
        <v>4702</v>
      </c>
      <c r="U789" s="9" t="s">
        <v>4703</v>
      </c>
      <c r="V789" s="61" t="s">
        <v>4704</v>
      </c>
      <c r="W789" s="9"/>
      <c r="X789" s="9"/>
      <c r="Y789" s="9">
        <v>1</v>
      </c>
      <c r="Z789" s="78"/>
      <c r="AA789" s="9">
        <v>1</v>
      </c>
      <c r="AB789" s="50" t="str">
        <f>INDEX(table2,MATCH($K789,'Tham chiếu'!$A$17:$A$25,1),MATCH(DS!$L789,'Tham chiếu'!$B$16:$S$16,1))</f>
        <v>6C</v>
      </c>
      <c r="AC789" s="9"/>
      <c r="AD789" s="73" t="str">
        <f>INDEX(table4,MATCH($K789,'Tham chiếu'!$A$41:$A$49,1),MATCH(DS!$L789,'Tham chiếu'!$B$40:$T$40,1))</f>
        <v>6C</v>
      </c>
      <c r="AE789" s="9"/>
      <c r="AF789" s="74" t="str">
        <f>INDEX(table3,MATCH($K789,'Tham chiếu'!$A$29:$A$37,1),MATCH(DS!$L789,'Tham chiếu'!$B$28:$T$28,1))</f>
        <v>6B</v>
      </c>
      <c r="AG789" s="9"/>
      <c r="AH789" s="48">
        <f>INDEX(table5,MATCH($K789,'Tham chiếu'!$A$53:$A$61,1),MATCH(DS!$L789,'Tham chiếu'!$B$52:$T$52,1))</f>
        <v>6</v>
      </c>
      <c r="AI789" s="9"/>
      <c r="AJ789" s="48">
        <f>INDEX(table5,MATCH($K789,'Tham chiếu'!$A$53:$A$61,1),MATCH(DS!$L789,'Tham chiếu'!$B$52:$T$52,1))</f>
        <v>6</v>
      </c>
      <c r="AK789" s="9"/>
      <c r="AL789" s="48">
        <f>INDEX(table5,MATCH($K789,'Tham chiếu'!$A$53:$A$61,1),MATCH(DS!$L789,'Tham chiếu'!$B$52:$T$52,1))</f>
        <v>6</v>
      </c>
      <c r="AM789" s="9"/>
      <c r="AN789" s="50" t="str">
        <f>INDEX(table2,MATCH($K789,'Tham chiếu'!$A$17:$A$25,1),MATCH(DS!$L789,'Tham chiếu'!$B$16:$S$16,1))</f>
        <v>6C</v>
      </c>
      <c r="AO789" s="9"/>
      <c r="AP789" s="48" t="str">
        <f>INDEX(table3,MATCH($K789,'Tham chiếu'!$A$29:$A$37,1),MATCH(DS!$L789,'Tham chiếu'!$B$28:$T$28,1))</f>
        <v>6B</v>
      </c>
      <c r="AQ789" s="9"/>
      <c r="AR789" s="77">
        <f>INDEX(table7,MATCH($K789,'Tham chiếu'!$A$78:$A$87,1),MATCH(DS!$L789,'Tham chiếu'!$B$77:$T$77,1))</f>
        <v>7</v>
      </c>
      <c r="AS789" s="9"/>
      <c r="AT789" s="48">
        <f>INDEX(table6,MATCH($K789,'Tham chiếu'!$A$65:$A$74,1),MATCH(DS!$L789,'Tham chiếu'!$B$64:$T$64,1))</f>
        <v>7</v>
      </c>
      <c r="AU789" s="57">
        <f t="shared" si="163"/>
        <v>478000</v>
      </c>
      <c r="AV789" s="58">
        <v>1855000</v>
      </c>
      <c r="AW789" s="59" t="b">
        <f t="shared" si="157"/>
        <v>0</v>
      </c>
      <c r="AX789" s="1"/>
      <c r="AY789" s="1"/>
      <c r="AZ789" s="1"/>
      <c r="BA789" s="1"/>
      <c r="BB789" s="1"/>
      <c r="BC789" s="1"/>
    </row>
    <row r="790" spans="1:55" ht="27.6" customHeight="1" x14ac:dyDescent="0.25">
      <c r="A790" s="3">
        <v>785</v>
      </c>
      <c r="B790" s="9" t="s">
        <v>16</v>
      </c>
      <c r="C790" s="9" t="s">
        <v>3299</v>
      </c>
      <c r="D790" s="9" t="s">
        <v>337</v>
      </c>
      <c r="E790" s="9" t="str">
        <f t="shared" ref="E790:E800" si="165">C790&amp;" "&amp;D790</f>
        <v>Trần Quế Linh</v>
      </c>
      <c r="F790" s="9" t="b">
        <f t="shared" ref="F790:F800" si="166">E790=E791</f>
        <v>0</v>
      </c>
      <c r="G790" s="9" t="s">
        <v>3300</v>
      </c>
      <c r="H790" s="9" t="str">
        <f t="shared" ref="H790:H797" si="167">RIGHT(G790,4)</f>
        <v>2013</v>
      </c>
      <c r="I790" s="9" t="s">
        <v>44</v>
      </c>
      <c r="J790" s="9" t="str">
        <f t="shared" ref="J790:J800" si="168">N790&amp;O790&amp;P790&amp;Q790&amp;R790</f>
        <v>5CI4</v>
      </c>
      <c r="K790" s="9">
        <v>135</v>
      </c>
      <c r="L790" s="9">
        <v>45</v>
      </c>
      <c r="M790" s="9" t="s">
        <v>28</v>
      </c>
      <c r="N790" s="9"/>
      <c r="O790" s="9"/>
      <c r="P790" s="9"/>
      <c r="Q790" s="9"/>
      <c r="R790" s="9" t="s">
        <v>514</v>
      </c>
      <c r="S790" s="9" t="s">
        <v>3301</v>
      </c>
      <c r="T790" s="9" t="s">
        <v>3302</v>
      </c>
      <c r="U790" s="9" t="s">
        <v>3303</v>
      </c>
      <c r="V790" s="30" t="s">
        <v>4208</v>
      </c>
      <c r="W790" s="48">
        <v>1</v>
      </c>
      <c r="X790" s="48">
        <f>INDEX(table1,MATCH($K79,'Tham chiếu'!$A$3:$A$13,1),MATCH(DS!$L79,'Tham chiếu'!$B$2:$M$2,1))</f>
        <v>55</v>
      </c>
      <c r="Y790" s="49">
        <v>1</v>
      </c>
      <c r="Z790" s="48">
        <f>INDEX(table1,MATCH($K790,'Tham chiếu'!$A$3:$A$13,1),MATCH(DS!$L790,'Tham chiếu'!$B$2:$M$2,1))</f>
        <v>62</v>
      </c>
      <c r="AA790" s="50">
        <v>2</v>
      </c>
      <c r="AB790" s="50" t="str">
        <f>INDEX(table2,MATCH($K790,'Tham chiếu'!$A$17:$A$25,1),MATCH(DS!$L790,'Tham chiếu'!$B$16:$S$16,1))</f>
        <v>5C</v>
      </c>
      <c r="AC790" s="53">
        <v>2</v>
      </c>
      <c r="AD790" s="73" t="str">
        <f>INDEX(table4,MATCH($K790,'Tham chiếu'!$A$41:$A$49,1),MATCH(DS!$L790,'Tham chiếu'!$B$40:$T$40,1))</f>
        <v>5C</v>
      </c>
      <c r="AE790" s="54">
        <v>1</v>
      </c>
      <c r="AF790" s="74" t="str">
        <f>INDEX(table3,MATCH($K790,'Tham chiếu'!$A$29:$A$37,1),MATCH(DS!$L790,'Tham chiếu'!$B$28:$T$28,1))</f>
        <v>5C</v>
      </c>
      <c r="AG790" s="48">
        <v>2</v>
      </c>
      <c r="AH790" s="48">
        <f>INDEX(table5,MATCH($K790,'Tham chiếu'!$A$53:$A$61,1),MATCH(DS!$L790,'Tham chiếu'!$B$52:$T$52,1))</f>
        <v>6</v>
      </c>
      <c r="AI790" s="49">
        <v>2</v>
      </c>
      <c r="AJ790" s="48">
        <f>INDEX(table5,MATCH($K790,'Tham chiếu'!$A$53:$A$61,1),MATCH(DS!$L790,'Tham chiếu'!$B$52:$T$52,1))</f>
        <v>6</v>
      </c>
      <c r="AK790" s="53">
        <v>1</v>
      </c>
      <c r="AL790" s="48">
        <f>INDEX(table5,MATCH($K790,'Tham chiếu'!$A$53:$A$61,1),MATCH(DS!$L790,'Tham chiếu'!$B$52:$T$52,1))</f>
        <v>6</v>
      </c>
      <c r="AM790" s="50">
        <v>1</v>
      </c>
      <c r="AN790" s="50" t="str">
        <f>INDEX(table2,MATCH($K790,'Tham chiếu'!$A$17:$A$25,1),MATCH(DS!$L790,'Tham chiếu'!$B$16:$S$16,1))</f>
        <v>5C</v>
      </c>
      <c r="AO790" s="54">
        <v>1</v>
      </c>
      <c r="AP790" s="48" t="str">
        <f>INDEX(table3,MATCH($K790,'Tham chiếu'!$A$29:$A$37,1),MATCH(DS!$L790,'Tham chiếu'!$B$28:$T$28,1))</f>
        <v>5C</v>
      </c>
      <c r="AQ790" s="48">
        <v>1</v>
      </c>
      <c r="AR790" s="77">
        <f>INDEX(table7,MATCH($K790,'Tham chiếu'!$A$78:$A$87,1),MATCH(DS!$L790,'Tham chiếu'!$B$77:$T$77,1))</f>
        <v>5</v>
      </c>
      <c r="AS790" s="49">
        <v>1</v>
      </c>
      <c r="AT790" s="48">
        <f>INDEX(table6,MATCH($K790,'Tham chiếu'!$A$65:$A$74,1),MATCH(DS!$L790,'Tham chiếu'!$B$64:$T$64,1))</f>
        <v>6</v>
      </c>
      <c r="AU790" s="57">
        <f t="shared" si="163"/>
        <v>3375000</v>
      </c>
      <c r="AV790" s="58">
        <v>3245000</v>
      </c>
      <c r="AW790" s="59" t="b">
        <f t="shared" si="157"/>
        <v>0</v>
      </c>
      <c r="AX790" s="1"/>
      <c r="AY790" s="1"/>
      <c r="AZ790" s="1"/>
      <c r="BA790" s="1"/>
      <c r="BB790" s="1"/>
      <c r="BC790" s="1"/>
    </row>
    <row r="791" spans="1:55" ht="92.45" customHeight="1" x14ac:dyDescent="0.25">
      <c r="A791" s="3">
        <v>786</v>
      </c>
      <c r="B791" s="9" t="s">
        <v>2364</v>
      </c>
      <c r="C791" s="9" t="s">
        <v>839</v>
      </c>
      <c r="D791" s="9" t="s">
        <v>34</v>
      </c>
      <c r="E791" s="9" t="str">
        <f t="shared" si="165"/>
        <v>Nguyễn Tuấn Minh</v>
      </c>
      <c r="F791" s="9" t="b">
        <f t="shared" si="166"/>
        <v>0</v>
      </c>
      <c r="G791" s="9" t="s">
        <v>1965</v>
      </c>
      <c r="H791" s="9" t="str">
        <f t="shared" si="167"/>
        <v>2013</v>
      </c>
      <c r="I791" s="9" t="s">
        <v>18</v>
      </c>
      <c r="J791" s="9" t="str">
        <f t="shared" si="168"/>
        <v>5CI4</v>
      </c>
      <c r="K791" s="48">
        <v>142</v>
      </c>
      <c r="L791" s="48">
        <v>32</v>
      </c>
      <c r="M791" s="9" t="s">
        <v>28</v>
      </c>
      <c r="N791" s="9"/>
      <c r="O791" s="9"/>
      <c r="P791" s="9"/>
      <c r="Q791" s="9"/>
      <c r="R791" s="9" t="s">
        <v>514</v>
      </c>
      <c r="S791" s="9" t="s">
        <v>1966</v>
      </c>
      <c r="T791" s="9" t="s">
        <v>1967</v>
      </c>
      <c r="U791" s="9" t="s">
        <v>1968</v>
      </c>
      <c r="V791" s="30" t="s">
        <v>4209</v>
      </c>
      <c r="W791" s="9"/>
      <c r="X791" s="48"/>
      <c r="Y791" s="9">
        <v>1</v>
      </c>
      <c r="Z791" s="48">
        <f>INDEX(table1,MATCH($K791,'Tham chiếu'!$A$3:$A$13,1),MATCH(DS!$L791,'Tham chiếu'!$B$2:$M$2,1))</f>
        <v>60</v>
      </c>
      <c r="AA791" s="9"/>
      <c r="AB791" s="50"/>
      <c r="AC791" s="9"/>
      <c r="AD791" s="73"/>
      <c r="AE791" s="9"/>
      <c r="AF791" s="74"/>
      <c r="AG791" s="9"/>
      <c r="AH791" s="48"/>
      <c r="AI791" s="9"/>
      <c r="AJ791" s="48"/>
      <c r="AK791" s="9"/>
      <c r="AL791" s="48"/>
      <c r="AM791" s="9">
        <v>1</v>
      </c>
      <c r="AN791" s="50" t="str">
        <f>INDEX(table2,MATCH($K791,'Tham chiếu'!$A$17:$A$25,1),MATCH(DS!$L791,'Tham chiếu'!$B$16:$S$16,1))</f>
        <v>4A</v>
      </c>
      <c r="AO791" s="9">
        <v>1</v>
      </c>
      <c r="AP791" s="48" t="str">
        <f>INDEX(table3,MATCH($K791,'Tham chiếu'!$A$29:$A$37,1),MATCH(DS!$L791,'Tham chiếu'!$B$28:$T$28,1))</f>
        <v>4A</v>
      </c>
      <c r="AQ791" s="48"/>
      <c r="AR791" s="77"/>
      <c r="AS791" s="9"/>
      <c r="AT791" s="48"/>
      <c r="AU791" s="57">
        <f t="shared" si="163"/>
        <v>490000</v>
      </c>
      <c r="AV791" s="58">
        <v>1149000</v>
      </c>
      <c r="AW791" s="59" t="b">
        <f t="shared" si="157"/>
        <v>0</v>
      </c>
      <c r="AX791" s="1"/>
      <c r="AY791" s="1"/>
      <c r="AZ791" s="1"/>
      <c r="BA791" s="1"/>
      <c r="BB791" s="1"/>
      <c r="BC791" s="1"/>
    </row>
    <row r="792" spans="1:55" ht="27.6" customHeight="1" x14ac:dyDescent="0.25">
      <c r="A792" s="3">
        <v>787</v>
      </c>
      <c r="B792" s="9" t="s">
        <v>16</v>
      </c>
      <c r="C792" s="9" t="s">
        <v>2043</v>
      </c>
      <c r="D792" s="9" t="s">
        <v>178</v>
      </c>
      <c r="E792" s="9" t="str">
        <f t="shared" si="165"/>
        <v>Lê Quốc Phong</v>
      </c>
      <c r="F792" s="9" t="b">
        <f t="shared" si="166"/>
        <v>0</v>
      </c>
      <c r="G792" s="9" t="s">
        <v>2044</v>
      </c>
      <c r="H792" s="9" t="str">
        <f t="shared" si="167"/>
        <v>2013</v>
      </c>
      <c r="I792" s="9" t="s">
        <v>18</v>
      </c>
      <c r="J792" s="9" t="str">
        <f t="shared" si="168"/>
        <v>5CI4</v>
      </c>
      <c r="K792" s="48">
        <v>145</v>
      </c>
      <c r="L792" s="48">
        <v>35</v>
      </c>
      <c r="M792" s="9" t="s">
        <v>28</v>
      </c>
      <c r="N792" s="9"/>
      <c r="O792" s="9"/>
      <c r="P792" s="9"/>
      <c r="Q792" s="9"/>
      <c r="R792" s="9" t="s">
        <v>514</v>
      </c>
      <c r="S792" s="9" t="s">
        <v>2045</v>
      </c>
      <c r="T792" s="9" t="s">
        <v>2046</v>
      </c>
      <c r="U792" s="9" t="s">
        <v>2047</v>
      </c>
      <c r="V792" s="30" t="s">
        <v>4266</v>
      </c>
      <c r="W792" s="9">
        <v>1</v>
      </c>
      <c r="X792" s="48">
        <f>INDEX(table1,MATCH($K792,'Tham chiếu'!$A$3:$A$13,1),MATCH(DS!$L792,'Tham chiếu'!$B$2:$M$2,1))</f>
        <v>62</v>
      </c>
      <c r="Y792" s="9">
        <v>1</v>
      </c>
      <c r="Z792" s="48">
        <f>INDEX(table1,MATCH($K792,'Tham chiếu'!$A$3:$A$13,1),MATCH(DS!$L792,'Tham chiếu'!$B$2:$M$2,1))</f>
        <v>62</v>
      </c>
      <c r="AA792" s="9">
        <v>1</v>
      </c>
      <c r="AB792" s="50" t="str">
        <f>INDEX(table2,MATCH($K792,'Tham chiếu'!$A$17:$A$25,1),MATCH(DS!$L792,'Tham chiếu'!$B$16:$S$16,1))</f>
        <v>4A</v>
      </c>
      <c r="AC792" s="9"/>
      <c r="AD792" s="73">
        <f>INDEX(table4,MATCH($K792,'Tham chiếu'!$A$41:$A$49,1),MATCH(DS!$L792,'Tham chiếu'!$B$40:$T$40,1))</f>
        <v>5</v>
      </c>
      <c r="AE792" s="9">
        <v>1</v>
      </c>
      <c r="AF792" s="74" t="str">
        <f>INDEX(table3,MATCH($K792,'Tham chiếu'!$A$29:$A$37,1),MATCH(DS!$L792,'Tham chiếu'!$B$28:$T$28,1))</f>
        <v>4B</v>
      </c>
      <c r="AG792" s="9">
        <v>1</v>
      </c>
      <c r="AH792" s="48">
        <f>INDEX(table5,MATCH($K792,'Tham chiếu'!$A$53:$A$61,1),MATCH(DS!$L792,'Tham chiếu'!$B$52:$T$52,1))</f>
        <v>5</v>
      </c>
      <c r="AI792" s="9">
        <v>2</v>
      </c>
      <c r="AJ792" s="48">
        <f>INDEX(table5,MATCH($K792,'Tham chiếu'!$A$53:$A$61,1),MATCH(DS!$L792,'Tham chiếu'!$B$52:$T$52,1))</f>
        <v>5</v>
      </c>
      <c r="AK792" s="9">
        <v>1</v>
      </c>
      <c r="AL792" s="48">
        <f>INDEX(table5,MATCH($K792,'Tham chiếu'!$A$53:$A$61,1),MATCH(DS!$L792,'Tham chiếu'!$B$52:$T$52,1))</f>
        <v>5</v>
      </c>
      <c r="AM792" s="9"/>
      <c r="AN792" s="50" t="str">
        <f>INDEX(table2,MATCH($K792,'Tham chiếu'!$A$17:$A$25,1),MATCH(DS!$L792,'Tham chiếu'!$B$16:$S$16,1))</f>
        <v>4A</v>
      </c>
      <c r="AO792" s="9">
        <v>1</v>
      </c>
      <c r="AP792" s="48" t="str">
        <f>INDEX(table3,MATCH($K792,'Tham chiếu'!$A$29:$A$37,1),MATCH(DS!$L792,'Tham chiếu'!$B$28:$T$28,1))</f>
        <v>4B</v>
      </c>
      <c r="AQ792" s="48"/>
      <c r="AR792" s="77">
        <f>INDEX(table7,MATCH($K792,'Tham chiếu'!$A$78:$A$87,1),MATCH(DS!$L792,'Tham chiếu'!$B$77:$T$77,1))</f>
        <v>4</v>
      </c>
      <c r="AS792" s="9">
        <v>1</v>
      </c>
      <c r="AT792" s="48">
        <f>INDEX(table6,MATCH($K792,'Tham chiếu'!$A$65:$A$74,1),MATCH(DS!$L792,'Tham chiếu'!$B$64:$T$64,1))</f>
        <v>5</v>
      </c>
      <c r="AU792" s="57">
        <f t="shared" si="163"/>
        <v>2086000</v>
      </c>
      <c r="AV792" s="58">
        <v>2223000</v>
      </c>
      <c r="AW792" s="59" t="b">
        <f t="shared" si="157"/>
        <v>0</v>
      </c>
      <c r="AX792" s="1"/>
      <c r="AY792" s="1"/>
      <c r="AZ792" s="1"/>
      <c r="BA792" s="1"/>
      <c r="BB792" s="1"/>
      <c r="BC792" s="1"/>
    </row>
    <row r="793" spans="1:55" ht="27.6" customHeight="1" x14ac:dyDescent="0.25">
      <c r="A793" s="3">
        <v>788</v>
      </c>
      <c r="B793" s="9" t="s">
        <v>16</v>
      </c>
      <c r="C793" s="9" t="s">
        <v>843</v>
      </c>
      <c r="D793" s="9" t="s">
        <v>178</v>
      </c>
      <c r="E793" s="9" t="str">
        <f t="shared" si="165"/>
        <v>Trương Nam Phong</v>
      </c>
      <c r="F793" s="9" t="b">
        <f t="shared" si="166"/>
        <v>0</v>
      </c>
      <c r="G793" s="9" t="s">
        <v>844</v>
      </c>
      <c r="H793" s="9" t="str">
        <f t="shared" si="167"/>
        <v>2013</v>
      </c>
      <c r="I793" s="9" t="s">
        <v>18</v>
      </c>
      <c r="J793" s="9" t="str">
        <f t="shared" si="168"/>
        <v>5CI4</v>
      </c>
      <c r="K793" s="48">
        <v>138</v>
      </c>
      <c r="L793" s="48">
        <v>38</v>
      </c>
      <c r="M793" s="9" t="s">
        <v>28</v>
      </c>
      <c r="N793" s="9"/>
      <c r="O793" s="9"/>
      <c r="P793" s="9"/>
      <c r="Q793" s="9"/>
      <c r="R793" s="9" t="s">
        <v>514</v>
      </c>
      <c r="S793" s="9" t="s">
        <v>845</v>
      </c>
      <c r="T793" s="9" t="s">
        <v>846</v>
      </c>
      <c r="U793" s="9" t="s">
        <v>847</v>
      </c>
      <c r="V793" s="30" t="s">
        <v>4210</v>
      </c>
      <c r="W793" s="9">
        <v>1</v>
      </c>
      <c r="X793" s="48">
        <f>INDEX(table1,MATCH($K793,'Tham chiếu'!$A$3:$A$13,1),MATCH(DS!$L793,'Tham chiếu'!$B$2:$M$2,1))</f>
        <v>60</v>
      </c>
      <c r="Y793" s="9">
        <v>2</v>
      </c>
      <c r="Z793" s="48">
        <f>INDEX(table1,MATCH($K793,'Tham chiếu'!$A$3:$A$13,1),MATCH(DS!$L793,'Tham chiếu'!$B$2:$M$2,1))</f>
        <v>60</v>
      </c>
      <c r="AA793" s="9">
        <v>1</v>
      </c>
      <c r="AB793" s="50" t="str">
        <f>INDEX(table2,MATCH($K793,'Tham chiếu'!$A$17:$A$25,1),MATCH(DS!$L793,'Tham chiếu'!$B$16:$S$16,1))</f>
        <v>4C</v>
      </c>
      <c r="AC793" s="9"/>
      <c r="AD793" s="73" t="str">
        <f>INDEX(table4,MATCH($K793,'Tham chiếu'!$A$41:$A$49,1),MATCH(DS!$L793,'Tham chiếu'!$B$40:$T$40,1))</f>
        <v>4B</v>
      </c>
      <c r="AE793" s="9">
        <v>2</v>
      </c>
      <c r="AF793" s="74" t="str">
        <f>INDEX(table3,MATCH($K793,'Tham chiếu'!$A$29:$A$37,1),MATCH(DS!$L793,'Tham chiếu'!$B$28:$T$28,1))</f>
        <v>4B</v>
      </c>
      <c r="AG793" s="9"/>
      <c r="AH793" s="48">
        <f>INDEX(table5,MATCH($K793,'Tham chiếu'!$A$53:$A$61,1),MATCH(DS!$L793,'Tham chiếu'!$B$52:$T$52,1))</f>
        <v>5</v>
      </c>
      <c r="AI793" s="9">
        <v>1</v>
      </c>
      <c r="AJ793" s="48">
        <f>INDEX(table5,MATCH($K793,'Tham chiếu'!$A$53:$A$61,1),MATCH(DS!$L793,'Tham chiếu'!$B$52:$T$52,1))</f>
        <v>5</v>
      </c>
      <c r="AK793" s="9">
        <v>1</v>
      </c>
      <c r="AL793" s="48">
        <f>INDEX(table5,MATCH($K793,'Tham chiếu'!$A$53:$A$61,1),MATCH(DS!$L793,'Tham chiếu'!$B$52:$T$52,1))</f>
        <v>5</v>
      </c>
      <c r="AM793" s="9"/>
      <c r="AN793" s="50" t="str">
        <f>INDEX(table2,MATCH($K793,'Tham chiếu'!$A$17:$A$25,1),MATCH(DS!$L793,'Tham chiếu'!$B$16:$S$16,1))</f>
        <v>4C</v>
      </c>
      <c r="AO793" s="9"/>
      <c r="AP793" s="48" t="str">
        <f>INDEX(table3,MATCH($K793,'Tham chiếu'!$A$29:$A$37,1),MATCH(DS!$L793,'Tham chiếu'!$B$28:$T$28,1))</f>
        <v>4B</v>
      </c>
      <c r="AQ793" s="48"/>
      <c r="AR793" s="77">
        <f>INDEX(table7,MATCH($K793,'Tham chiếu'!$A$78:$A$87,1),MATCH(DS!$L793,'Tham chiếu'!$B$77:$T$77,1))</f>
        <v>4</v>
      </c>
      <c r="AS793" s="9"/>
      <c r="AT793" s="48"/>
      <c r="AU793" s="57">
        <f t="shared" si="163"/>
        <v>1632000</v>
      </c>
      <c r="AV793" s="58">
        <v>2264000</v>
      </c>
      <c r="AW793" s="59" t="b">
        <f t="shared" si="157"/>
        <v>0</v>
      </c>
      <c r="AX793" s="1"/>
      <c r="AY793" s="1"/>
      <c r="AZ793" s="1"/>
      <c r="BA793" s="1"/>
      <c r="BB793" s="1"/>
      <c r="BC793" s="1"/>
    </row>
    <row r="794" spans="1:55" ht="27.6" customHeight="1" x14ac:dyDescent="0.25">
      <c r="A794" s="3">
        <v>789</v>
      </c>
      <c r="B794" s="9" t="s">
        <v>16</v>
      </c>
      <c r="C794" s="9" t="s">
        <v>190</v>
      </c>
      <c r="D794" s="9" t="s">
        <v>1110</v>
      </c>
      <c r="E794" s="9" t="str">
        <f t="shared" si="165"/>
        <v>Nguyễn Minh Quân</v>
      </c>
      <c r="F794" s="9" t="b">
        <f t="shared" si="166"/>
        <v>0</v>
      </c>
      <c r="G794" s="9" t="s">
        <v>3304</v>
      </c>
      <c r="H794" s="9" t="str">
        <f t="shared" si="167"/>
        <v>2013</v>
      </c>
      <c r="I794" s="9" t="s">
        <v>18</v>
      </c>
      <c r="J794" s="9" t="str">
        <f t="shared" si="168"/>
        <v>5CI4</v>
      </c>
      <c r="K794" s="9">
        <v>135</v>
      </c>
      <c r="L794" s="9">
        <v>32</v>
      </c>
      <c r="M794" s="9" t="s">
        <v>28</v>
      </c>
      <c r="N794" s="9"/>
      <c r="O794" s="9"/>
      <c r="P794" s="9"/>
      <c r="Q794" s="9"/>
      <c r="R794" s="9" t="s">
        <v>514</v>
      </c>
      <c r="S794" s="9" t="s">
        <v>348</v>
      </c>
      <c r="T794" s="9" t="s">
        <v>3305</v>
      </c>
      <c r="U794" s="9" t="s">
        <v>3306</v>
      </c>
      <c r="V794" s="30" t="s">
        <v>4211</v>
      </c>
      <c r="W794" s="48">
        <v>1</v>
      </c>
      <c r="X794" s="48">
        <f>INDEX(table1,MATCH($K794,'Tham chiếu'!$A$3:$A$13,1),MATCH(DS!$L794,'Tham chiếu'!$B$2:$M$2,1))</f>
        <v>58</v>
      </c>
      <c r="Y794" s="49"/>
      <c r="Z794" s="48"/>
      <c r="AA794" s="50">
        <v>1</v>
      </c>
      <c r="AB794" s="50">
        <f>INDEX(table2,MATCH($K794,'Tham chiếu'!$A$17:$A$25,1),MATCH(DS!$L794,'Tham chiếu'!$B$16:$S$16,1))</f>
        <v>4</v>
      </c>
      <c r="AC794" s="53"/>
      <c r="AD794" s="73" t="str">
        <f>INDEX(table4,MATCH($K794,'Tham chiếu'!$A$41:$A$49,1),MATCH(DS!$L794,'Tham chiếu'!$B$40:$T$40,1))</f>
        <v>3B</v>
      </c>
      <c r="AE794" s="54">
        <v>1</v>
      </c>
      <c r="AF794" s="74" t="str">
        <f>INDEX(table3,MATCH($K794,'Tham chiếu'!$A$29:$A$37,1),MATCH(DS!$L794,'Tham chiếu'!$B$28:$T$28,1))</f>
        <v>4A</v>
      </c>
      <c r="AG794" s="48"/>
      <c r="AH794" s="48">
        <f>INDEX(table5,MATCH($K794,'Tham chiếu'!$A$53:$A$61,1),MATCH(DS!$L794,'Tham chiếu'!$B$52:$T$52,1))</f>
        <v>4</v>
      </c>
      <c r="AI794" s="49">
        <v>1</v>
      </c>
      <c r="AJ794" s="48">
        <f>INDEX(table5,MATCH($K794,'Tham chiếu'!$A$53:$A$61,1),MATCH(DS!$L794,'Tham chiếu'!$B$52:$T$52,1))</f>
        <v>4</v>
      </c>
      <c r="AK794" s="53"/>
      <c r="AL794" s="48">
        <f>INDEX(table5,MATCH($K794,'Tham chiếu'!$A$53:$A$61,1),MATCH(DS!$L794,'Tham chiếu'!$B$52:$T$52,1))</f>
        <v>4</v>
      </c>
      <c r="AM794" s="50"/>
      <c r="AN794" s="50">
        <f>INDEX(table2,MATCH($K794,'Tham chiếu'!$A$17:$A$25,1),MATCH(DS!$L794,'Tham chiếu'!$B$16:$S$16,1))</f>
        <v>4</v>
      </c>
      <c r="AO794" s="54"/>
      <c r="AP794" s="48" t="str">
        <f>INDEX(table3,MATCH($K794,'Tham chiếu'!$A$29:$A$37,1),MATCH(DS!$L794,'Tham chiếu'!$B$28:$T$28,1))</f>
        <v>4A</v>
      </c>
      <c r="AQ794" s="48"/>
      <c r="AR794" s="77">
        <f>INDEX(table7,MATCH($K794,'Tham chiếu'!$A$78:$A$87,1),MATCH(DS!$L794,'Tham chiếu'!$B$77:$T$77,1))</f>
        <v>3</v>
      </c>
      <c r="AS794" s="49">
        <v>1</v>
      </c>
      <c r="AT794" s="48">
        <f>INDEX(table6,MATCH($K794,'Tham chiếu'!$A$65:$A$74,1),MATCH(DS!$L794,'Tham chiếu'!$B$64:$T$64,1))</f>
        <v>4</v>
      </c>
      <c r="AU794" s="57">
        <f t="shared" si="163"/>
        <v>1247000</v>
      </c>
      <c r="AV794" s="58">
        <v>2511000</v>
      </c>
      <c r="AW794" s="59" t="b">
        <f t="shared" si="157"/>
        <v>0</v>
      </c>
      <c r="AX794" s="1"/>
      <c r="AY794" s="1"/>
      <c r="AZ794" s="1"/>
      <c r="BA794" s="1"/>
      <c r="BB794" s="1"/>
      <c r="BC794" s="1"/>
    </row>
    <row r="795" spans="1:55" ht="27.6" customHeight="1" x14ac:dyDescent="0.25">
      <c r="A795" s="3">
        <v>790</v>
      </c>
      <c r="B795" s="9" t="s">
        <v>16</v>
      </c>
      <c r="C795" s="9" t="s">
        <v>3307</v>
      </c>
      <c r="D795" s="9" t="s">
        <v>898</v>
      </c>
      <c r="E795" s="9" t="str">
        <f t="shared" si="165"/>
        <v>Nguyễn đỗ anh Tuấn</v>
      </c>
      <c r="F795" s="9" t="b">
        <f t="shared" si="166"/>
        <v>0</v>
      </c>
      <c r="G795" s="9" t="s">
        <v>423</v>
      </c>
      <c r="H795" s="9" t="str">
        <f t="shared" si="167"/>
        <v>2013</v>
      </c>
      <c r="I795" s="9" t="s">
        <v>18</v>
      </c>
      <c r="J795" s="9" t="str">
        <f t="shared" si="168"/>
        <v>5CI4</v>
      </c>
      <c r="K795" s="9">
        <v>150</v>
      </c>
      <c r="L795" s="9">
        <v>48</v>
      </c>
      <c r="M795" s="9" t="s">
        <v>28</v>
      </c>
      <c r="N795" s="9"/>
      <c r="O795" s="9"/>
      <c r="P795" s="9"/>
      <c r="Q795" s="9"/>
      <c r="R795" s="9" t="s">
        <v>514</v>
      </c>
      <c r="S795" s="9" t="s">
        <v>3308</v>
      </c>
      <c r="T795" s="9" t="s">
        <v>3309</v>
      </c>
      <c r="U795" s="9" t="s">
        <v>3310</v>
      </c>
      <c r="V795" s="30" t="s">
        <v>3938</v>
      </c>
      <c r="W795" s="48">
        <v>1</v>
      </c>
      <c r="X795" s="48" t="str">
        <f>INDEX(table1,MATCH($K795,'Tham chiếu'!$A$3:$A$13,1),MATCH(DS!$L795,'Tham chiếu'!$B$2:$M$2,1))</f>
        <v>65A</v>
      </c>
      <c r="Y795" s="49">
        <v>1</v>
      </c>
      <c r="Z795" s="48" t="str">
        <f>INDEX(table1,MATCH($K795,'Tham chiếu'!$A$3:$A$13,1),MATCH(DS!$L795,'Tham chiếu'!$B$2:$M$2,1))</f>
        <v>65A</v>
      </c>
      <c r="AA795" s="50"/>
      <c r="AB795" s="50"/>
      <c r="AC795" s="53"/>
      <c r="AD795" s="73"/>
      <c r="AE795" s="54"/>
      <c r="AF795" s="74"/>
      <c r="AG795" s="48"/>
      <c r="AH795" s="48"/>
      <c r="AI795" s="49"/>
      <c r="AJ795" s="48"/>
      <c r="AK795" s="53"/>
      <c r="AL795" s="48"/>
      <c r="AM795" s="50"/>
      <c r="AN795" s="50"/>
      <c r="AO795" s="54"/>
      <c r="AP795" s="48"/>
      <c r="AQ795" s="48"/>
      <c r="AR795" s="77"/>
      <c r="AS795" s="49"/>
      <c r="AT795" s="48"/>
      <c r="AU795" s="57">
        <f t="shared" si="163"/>
        <v>400000</v>
      </c>
      <c r="AV795" s="58">
        <v>2062000</v>
      </c>
      <c r="AW795" s="59" t="b">
        <f t="shared" si="157"/>
        <v>0</v>
      </c>
      <c r="AX795" s="1"/>
      <c r="AY795" s="1"/>
      <c r="AZ795" s="1"/>
      <c r="BA795" s="1"/>
      <c r="BB795" s="1"/>
      <c r="BC795" s="1"/>
    </row>
    <row r="796" spans="1:55" ht="27.6" customHeight="1" x14ac:dyDescent="0.25">
      <c r="A796" s="3">
        <v>791</v>
      </c>
      <c r="B796" s="9" t="s">
        <v>16</v>
      </c>
      <c r="C796" s="9" t="s">
        <v>511</v>
      </c>
      <c r="D796" s="9" t="s">
        <v>512</v>
      </c>
      <c r="E796" s="9" t="str">
        <f t="shared" si="165"/>
        <v>Vũ Mai Ý</v>
      </c>
      <c r="F796" s="9" t="b">
        <f t="shared" si="166"/>
        <v>0</v>
      </c>
      <c r="G796" s="9" t="s">
        <v>513</v>
      </c>
      <c r="H796" s="9" t="str">
        <f t="shared" si="167"/>
        <v>2013</v>
      </c>
      <c r="I796" s="9" t="s">
        <v>44</v>
      </c>
      <c r="J796" s="9" t="str">
        <f t="shared" si="168"/>
        <v>5CI4</v>
      </c>
      <c r="K796" s="48">
        <v>145</v>
      </c>
      <c r="L796" s="48">
        <v>30</v>
      </c>
      <c r="M796" s="9" t="s">
        <v>28</v>
      </c>
      <c r="N796" s="9"/>
      <c r="O796" s="9"/>
      <c r="P796" s="9"/>
      <c r="Q796" s="9"/>
      <c r="R796" s="9" t="s">
        <v>514</v>
      </c>
      <c r="S796" s="9" t="s">
        <v>515</v>
      </c>
      <c r="T796" s="9" t="s">
        <v>516</v>
      </c>
      <c r="U796" s="9" t="s">
        <v>517</v>
      </c>
      <c r="V796" s="30" t="s">
        <v>4212</v>
      </c>
      <c r="W796" s="9">
        <v>1</v>
      </c>
      <c r="X796" s="48">
        <f>INDEX(table1,MATCH($K796,'Tham chiếu'!$A$3:$A$13,1),MATCH(DS!$L796,'Tham chiếu'!$B$2:$M$2,1))</f>
        <v>62</v>
      </c>
      <c r="Y796" s="9">
        <v>1</v>
      </c>
      <c r="Z796" s="48">
        <f>INDEX(table1,MATCH($K796,'Tham chiếu'!$A$3:$A$13,1),MATCH(DS!$L796,'Tham chiếu'!$B$2:$M$2,1))</f>
        <v>62</v>
      </c>
      <c r="AA796" s="9"/>
      <c r="AB796" s="50"/>
      <c r="AC796" s="9">
        <v>2</v>
      </c>
      <c r="AD796" s="73">
        <f>INDEX(table4,MATCH($K796,'Tham chiếu'!$A$41:$A$49,1),MATCH(DS!$L796,'Tham chiếu'!$B$40:$T$40,1))</f>
        <v>4</v>
      </c>
      <c r="AE796" s="9"/>
      <c r="AF796" s="74"/>
      <c r="AG796" s="9">
        <v>1</v>
      </c>
      <c r="AH796" s="48">
        <f>INDEX(table5,MATCH($K796,'Tham chiếu'!$A$53:$A$61,1),MATCH(DS!$L796,'Tham chiếu'!$B$52:$T$52,1))</f>
        <v>4</v>
      </c>
      <c r="AI796" s="9">
        <v>1</v>
      </c>
      <c r="AJ796" s="48">
        <f>INDEX(table5,MATCH($K796,'Tham chiếu'!$A$53:$A$61,1),MATCH(DS!$L796,'Tham chiếu'!$B$52:$T$52,1))</f>
        <v>4</v>
      </c>
      <c r="AK796" s="9"/>
      <c r="AL796" s="48"/>
      <c r="AM796" s="9">
        <v>1</v>
      </c>
      <c r="AN796" s="50" t="str">
        <f>INDEX(table2,MATCH($K796,'Tham chiếu'!$A$17:$A$25,1),MATCH(DS!$L796,'Tham chiếu'!$B$16:$S$16,1))</f>
        <v>4A</v>
      </c>
      <c r="AO796" s="9"/>
      <c r="AP796" s="48"/>
      <c r="AQ796" s="48">
        <v>1</v>
      </c>
      <c r="AR796" s="77">
        <f>INDEX(table7,MATCH($K796,'Tham chiếu'!$A$78:$A$87,1),MATCH(DS!$L796,'Tham chiếu'!$B$77:$T$77,1))</f>
        <v>4</v>
      </c>
      <c r="AS796" s="9"/>
      <c r="AT796" s="48"/>
      <c r="AU796" s="57">
        <f t="shared" si="163"/>
        <v>1595000</v>
      </c>
      <c r="AV796" s="66">
        <v>604000</v>
      </c>
      <c r="AW796" s="59" t="b">
        <f t="shared" si="157"/>
        <v>0</v>
      </c>
      <c r="AX796" s="1"/>
      <c r="AY796" s="1"/>
      <c r="AZ796" s="1"/>
      <c r="BA796" s="1"/>
      <c r="BB796" s="1"/>
      <c r="BC796" s="1"/>
    </row>
    <row r="797" spans="1:55" ht="22.9" customHeight="1" x14ac:dyDescent="0.25">
      <c r="A797" s="3">
        <v>792</v>
      </c>
      <c r="B797" s="9" t="s">
        <v>16</v>
      </c>
      <c r="C797" s="9" t="s">
        <v>218</v>
      </c>
      <c r="D797" s="9" t="s">
        <v>219</v>
      </c>
      <c r="E797" s="9" t="str">
        <f t="shared" si="165"/>
        <v>Lê Nguyễn Minh An</v>
      </c>
      <c r="F797" s="9" t="b">
        <f t="shared" si="166"/>
        <v>0</v>
      </c>
      <c r="G797" s="9" t="s">
        <v>220</v>
      </c>
      <c r="H797" s="9" t="str">
        <f t="shared" si="167"/>
        <v>2013</v>
      </c>
      <c r="I797" s="9" t="s">
        <v>44</v>
      </c>
      <c r="J797" s="9" t="str">
        <f t="shared" si="168"/>
        <v>5CI5</v>
      </c>
      <c r="K797" s="48">
        <v>140</v>
      </c>
      <c r="L797" s="48">
        <v>28</v>
      </c>
      <c r="M797" s="9" t="s">
        <v>28</v>
      </c>
      <c r="N797" s="9"/>
      <c r="O797" s="9"/>
      <c r="P797" s="9"/>
      <c r="Q797" s="9"/>
      <c r="R797" s="9" t="s">
        <v>136</v>
      </c>
      <c r="S797" s="9" t="s">
        <v>221</v>
      </c>
      <c r="T797" s="9" t="s">
        <v>222</v>
      </c>
      <c r="U797" s="9" t="s">
        <v>223</v>
      </c>
      <c r="V797" s="30" t="s">
        <v>4213</v>
      </c>
      <c r="W797" s="9"/>
      <c r="X797" s="48"/>
      <c r="Y797" s="9">
        <v>1</v>
      </c>
      <c r="Z797" s="48">
        <f>INDEX(table1,MATCH($K797,'Tham chiếu'!$A$3:$A$13,1),MATCH(DS!$L797,'Tham chiếu'!$B$2:$M$2,1))</f>
        <v>60</v>
      </c>
      <c r="AA797" s="9"/>
      <c r="AB797" s="50"/>
      <c r="AC797" s="9">
        <v>2</v>
      </c>
      <c r="AD797" s="73">
        <f>INDEX(table4,MATCH($K797,'Tham chiếu'!$A$41:$A$49,1),MATCH(DS!$L797,'Tham chiếu'!$B$40:$T$40,1))</f>
        <v>4</v>
      </c>
      <c r="AE797" s="9"/>
      <c r="AF797" s="74"/>
      <c r="AG797" s="9"/>
      <c r="AH797" s="48"/>
      <c r="AI797" s="9"/>
      <c r="AJ797" s="48"/>
      <c r="AK797" s="9"/>
      <c r="AL797" s="48"/>
      <c r="AM797" s="9"/>
      <c r="AN797" s="50"/>
      <c r="AO797" s="9">
        <v>1</v>
      </c>
      <c r="AP797" s="48">
        <f>INDEX(table3,MATCH($K797,'Tham chiếu'!$A$29:$A$37,1),MATCH(DS!$L797,'Tham chiếu'!$B$28:$T$28,1))</f>
        <v>4</v>
      </c>
      <c r="AQ797" s="48"/>
      <c r="AR797" s="77"/>
      <c r="AS797" s="9">
        <v>1</v>
      </c>
      <c r="AT797" s="48">
        <f>INDEX(table6,MATCH($K797,'Tham chiếu'!$A$65:$A$74,1),MATCH(DS!$L797,'Tham chiếu'!$B$64:$T$64,1))</f>
        <v>4</v>
      </c>
      <c r="AU797" s="57">
        <f t="shared" si="163"/>
        <v>1056000</v>
      </c>
      <c r="AV797" s="66">
        <v>400000</v>
      </c>
      <c r="AW797" s="59" t="b">
        <f t="shared" si="157"/>
        <v>0</v>
      </c>
      <c r="AX797" s="1"/>
      <c r="AY797" s="1"/>
      <c r="AZ797" s="1"/>
      <c r="BA797" s="1"/>
      <c r="BB797" s="1"/>
      <c r="BC797" s="1"/>
    </row>
    <row r="798" spans="1:55" ht="27.6" customHeight="1" x14ac:dyDescent="0.25">
      <c r="A798" s="3">
        <v>793</v>
      </c>
      <c r="B798" s="9" t="s">
        <v>2364</v>
      </c>
      <c r="C798" s="9" t="s">
        <v>3491</v>
      </c>
      <c r="D798" s="9" t="s">
        <v>166</v>
      </c>
      <c r="E798" s="9" t="str">
        <f t="shared" si="165"/>
        <v>Đỗ Hùng Anh</v>
      </c>
      <c r="F798" s="9" t="b">
        <f t="shared" si="166"/>
        <v>0</v>
      </c>
      <c r="G798" s="9" t="s">
        <v>3492</v>
      </c>
      <c r="H798" s="9"/>
      <c r="I798" s="9" t="s">
        <v>18</v>
      </c>
      <c r="J798" s="9" t="str">
        <f t="shared" si="168"/>
        <v>5CI5</v>
      </c>
      <c r="K798" s="9">
        <v>150</v>
      </c>
      <c r="L798" s="9">
        <v>46</v>
      </c>
      <c r="M798" s="9" t="s">
        <v>28</v>
      </c>
      <c r="N798" s="9"/>
      <c r="O798" s="9"/>
      <c r="P798" s="9"/>
      <c r="Q798" s="9"/>
      <c r="R798" s="9" t="s">
        <v>136</v>
      </c>
      <c r="S798" s="9" t="s">
        <v>327</v>
      </c>
      <c r="T798" s="9" t="s">
        <v>3493</v>
      </c>
      <c r="U798" s="9" t="s">
        <v>3494</v>
      </c>
      <c r="V798" s="30" t="s">
        <v>4270</v>
      </c>
      <c r="W798" s="48">
        <v>1</v>
      </c>
      <c r="X798" s="48">
        <f>INDEX(table1,MATCH($K798,'Tham chiếu'!$A$3:$A$13,1),MATCH(DS!$L798,'Tham chiếu'!$B$2:$M$2,1))</f>
        <v>65</v>
      </c>
      <c r="Y798" s="49">
        <v>1</v>
      </c>
      <c r="Z798" s="48">
        <f>INDEX(table1,MATCH($K798,'Tham chiếu'!$A$3:$A$13,1),MATCH(DS!$L798,'Tham chiếu'!$B$2:$M$2,1))</f>
        <v>65</v>
      </c>
      <c r="AA798" s="50">
        <v>2</v>
      </c>
      <c r="AB798" s="50" t="str">
        <f>INDEX(table2,MATCH($K798,'Tham chiếu'!$A$17:$A$25,1),MATCH(DS!$L798,'Tham chiếu'!$B$16:$S$16,1))</f>
        <v>5C</v>
      </c>
      <c r="AC798" s="53"/>
      <c r="AD798" s="73" t="str">
        <f>INDEX(table4,MATCH($K798,'Tham chiếu'!$A$41:$A$49,1),MATCH(DS!$L798,'Tham chiếu'!$B$40:$T$40,1))</f>
        <v>5C</v>
      </c>
      <c r="AE798" s="54"/>
      <c r="AF798" s="74"/>
      <c r="AG798" s="48">
        <v>1</v>
      </c>
      <c r="AH798" s="48">
        <f>INDEX(table5,MATCH($K798,'Tham chiếu'!$A$53:$A$61,1),MATCH(DS!$L798,'Tham chiếu'!$B$52:$T$52,1))</f>
        <v>6</v>
      </c>
      <c r="AI798" s="49">
        <v>1</v>
      </c>
      <c r="AJ798" s="48">
        <f>INDEX(table5,MATCH($K798,'Tham chiếu'!$A$53:$A$61,1),MATCH(DS!$L798,'Tham chiếu'!$B$52:$T$52,1))</f>
        <v>6</v>
      </c>
      <c r="AK798" s="50">
        <v>1</v>
      </c>
      <c r="AL798" s="48">
        <f>INDEX(table5,MATCH($K798,'Tham chiếu'!$A$53:$A$61,1),MATCH(DS!$L798,'Tham chiếu'!$B$52:$T$52,1))</f>
        <v>6</v>
      </c>
      <c r="AM798" s="53">
        <v>1</v>
      </c>
      <c r="AN798" s="50" t="str">
        <f>INDEX(table2,MATCH($K798,'Tham chiếu'!$A$17:$A$25,1),MATCH(DS!$L798,'Tham chiếu'!$B$16:$S$16,1))</f>
        <v>5C</v>
      </c>
      <c r="AO798" s="54"/>
      <c r="AP798" s="48" t="str">
        <f>INDEX(table3,MATCH($K798,'Tham chiếu'!$A$29:$A$37,1),MATCH(DS!$L798,'Tham chiếu'!$B$28:$T$28,1))</f>
        <v>5C</v>
      </c>
      <c r="AQ798" s="48">
        <v>1</v>
      </c>
      <c r="AR798" s="77">
        <f>INDEX(table7,MATCH($K798,'Tham chiếu'!$A$78:$A$87,1),MATCH(DS!$L798,'Tham chiếu'!$B$77:$T$77,1))</f>
        <v>6</v>
      </c>
      <c r="AS798" s="49"/>
      <c r="AT798" s="48"/>
      <c r="AU798" s="57">
        <f t="shared" si="163"/>
        <v>1925000</v>
      </c>
      <c r="AV798" s="58">
        <v>2544000</v>
      </c>
      <c r="AW798" s="59" t="b">
        <f t="shared" si="157"/>
        <v>0</v>
      </c>
      <c r="AX798" s="1"/>
      <c r="AY798" s="1"/>
      <c r="AZ798" s="1"/>
      <c r="BA798" s="1"/>
      <c r="BB798" s="1"/>
      <c r="BC798" s="1"/>
    </row>
    <row r="799" spans="1:55" ht="27.6" customHeight="1" x14ac:dyDescent="0.25">
      <c r="A799" s="3">
        <v>794</v>
      </c>
      <c r="B799" s="9" t="s">
        <v>16</v>
      </c>
      <c r="C799" s="9" t="s">
        <v>41</v>
      </c>
      <c r="D799" s="9" t="s">
        <v>166</v>
      </c>
      <c r="E799" s="9" t="str">
        <f t="shared" si="165"/>
        <v>Nguyễn Bảo Anh</v>
      </c>
      <c r="F799" s="9" t="b">
        <f t="shared" si="166"/>
        <v>0</v>
      </c>
      <c r="G799" s="9" t="s">
        <v>1619</v>
      </c>
      <c r="H799" s="9" t="str">
        <f>RIGHT(G799,4)</f>
        <v>2013</v>
      </c>
      <c r="I799" s="9" t="s">
        <v>44</v>
      </c>
      <c r="J799" s="9" t="str">
        <f t="shared" si="168"/>
        <v>5CI5</v>
      </c>
      <c r="K799" s="9">
        <v>140</v>
      </c>
      <c r="L799" s="9">
        <v>40</v>
      </c>
      <c r="M799" s="9" t="s">
        <v>28</v>
      </c>
      <c r="N799" s="9"/>
      <c r="O799" s="9"/>
      <c r="P799" s="9"/>
      <c r="Q799" s="9"/>
      <c r="R799" s="9" t="s">
        <v>136</v>
      </c>
      <c r="S799" s="9" t="s">
        <v>3311</v>
      </c>
      <c r="T799" s="9" t="s">
        <v>3312</v>
      </c>
      <c r="U799" s="9" t="s">
        <v>3313</v>
      </c>
      <c r="V799" s="30" t="s">
        <v>4214</v>
      </c>
      <c r="W799" s="48"/>
      <c r="X799" s="48"/>
      <c r="Y799" s="49">
        <v>1</v>
      </c>
      <c r="Z799" s="48">
        <f>INDEX(table1,MATCH($K799,'Tham chiếu'!$A$3:$A$13,1),MATCH(DS!$L799,'Tham chiếu'!$B$2:$M$2,1))</f>
        <v>62</v>
      </c>
      <c r="AA799" s="50"/>
      <c r="AB799" s="50"/>
      <c r="AC799" s="53">
        <v>1</v>
      </c>
      <c r="AD799" s="73" t="str">
        <f>INDEX(table4,MATCH($K799,'Tham chiếu'!$A$41:$A$49,1),MATCH(DS!$L799,'Tham chiếu'!$B$40:$T$40,1))</f>
        <v>4C</v>
      </c>
      <c r="AE799" s="54"/>
      <c r="AF799" s="74"/>
      <c r="AG799" s="48"/>
      <c r="AH799" s="48"/>
      <c r="AI799" s="49">
        <v>1</v>
      </c>
      <c r="AJ799" s="48">
        <f>INDEX(table5,MATCH($K799,'Tham chiếu'!$A$53:$A$61,1),MATCH(DS!$L799,'Tham chiếu'!$B$52:$T$52,1))</f>
        <v>5</v>
      </c>
      <c r="AK799" s="53">
        <v>1</v>
      </c>
      <c r="AL799" s="48">
        <f>INDEX(table5,MATCH($K799,'Tham chiếu'!$A$53:$A$61,1),MATCH(DS!$L799,'Tham chiếu'!$B$52:$T$52,1))</f>
        <v>5</v>
      </c>
      <c r="AM799" s="50">
        <v>1</v>
      </c>
      <c r="AN799" s="50" t="str">
        <f>INDEX(table2,MATCH($K799,'Tham chiếu'!$A$17:$A$25,1),MATCH(DS!$L799,'Tham chiếu'!$B$16:$S$16,1))</f>
        <v>4C</v>
      </c>
      <c r="AO799" s="54">
        <v>1</v>
      </c>
      <c r="AP799" s="48" t="str">
        <f>INDEX(table3,MATCH($K799,'Tham chiếu'!$A$29:$A$37,1),MATCH(DS!$L799,'Tham chiếu'!$B$28:$T$28,1))</f>
        <v>4C</v>
      </c>
      <c r="AQ799" s="48">
        <v>1</v>
      </c>
      <c r="AR799" s="77">
        <f>INDEX(table7,MATCH($K799,'Tham chiếu'!$A$78:$A$87,1),MATCH(DS!$L799,'Tham chiếu'!$B$77:$T$77,1))</f>
        <v>4</v>
      </c>
      <c r="AS799" s="49"/>
      <c r="AT799" s="48"/>
      <c r="AU799" s="57">
        <f t="shared" si="163"/>
        <v>1277000</v>
      </c>
      <c r="AV799" s="58">
        <v>2352000</v>
      </c>
      <c r="AW799" s="59" t="b">
        <f t="shared" si="157"/>
        <v>0</v>
      </c>
      <c r="AX799" s="1"/>
      <c r="AY799" s="1"/>
      <c r="AZ799" s="1"/>
      <c r="BA799" s="1"/>
      <c r="BB799" s="1"/>
      <c r="BC799" s="1"/>
    </row>
    <row r="800" spans="1:55" ht="27.6" customHeight="1" x14ac:dyDescent="0.25">
      <c r="A800" s="3">
        <v>795</v>
      </c>
      <c r="B800" s="9" t="s">
        <v>16</v>
      </c>
      <c r="C800" s="9" t="s">
        <v>357</v>
      </c>
      <c r="D800" s="9" t="s">
        <v>358</v>
      </c>
      <c r="E800" s="9" t="str">
        <f t="shared" si="165"/>
        <v>Nguyễn Hồng Ngọc Ánh</v>
      </c>
      <c r="F800" s="9" t="b">
        <f t="shared" si="166"/>
        <v>0</v>
      </c>
      <c r="G800" s="9" t="s">
        <v>359</v>
      </c>
      <c r="H800" s="9" t="str">
        <f>RIGHT(G800,4)</f>
        <v>2013</v>
      </c>
      <c r="I800" s="9" t="s">
        <v>44</v>
      </c>
      <c r="J800" s="9" t="str">
        <f t="shared" si="168"/>
        <v>5CI5</v>
      </c>
      <c r="K800" s="48">
        <v>160</v>
      </c>
      <c r="L800" s="48">
        <v>55</v>
      </c>
      <c r="M800" s="9" t="s">
        <v>28</v>
      </c>
      <c r="N800" s="9"/>
      <c r="O800" s="9"/>
      <c r="P800" s="9"/>
      <c r="Q800" s="9"/>
      <c r="R800" s="9" t="s">
        <v>136</v>
      </c>
      <c r="S800" s="9" t="s">
        <v>181</v>
      </c>
      <c r="T800" s="9" t="s">
        <v>360</v>
      </c>
      <c r="U800" s="9" t="s">
        <v>361</v>
      </c>
      <c r="V800" s="30" t="s">
        <v>4215</v>
      </c>
      <c r="W800" s="9">
        <v>1</v>
      </c>
      <c r="X800" s="78"/>
      <c r="Y800" s="9"/>
      <c r="Z800" s="9"/>
      <c r="AA800" s="9"/>
      <c r="AB800" s="50"/>
      <c r="AC800" s="9">
        <v>1</v>
      </c>
      <c r="AD800" s="73" t="str">
        <f>INDEX(table4,MATCH($K800,'Tham chiếu'!$A$41:$A$49,1),MATCH(DS!$L800,'Tham chiếu'!$B$40:$T$40,1))</f>
        <v>7C</v>
      </c>
      <c r="AE800" s="9">
        <v>2</v>
      </c>
      <c r="AF800" s="74" t="str">
        <f>INDEX(table3,MATCH($K800,'Tham chiếu'!$A$29:$A$37,1),MATCH(DS!$L800,'Tham chiếu'!$B$28:$T$28,1))</f>
        <v>7C</v>
      </c>
      <c r="AG800" s="9"/>
      <c r="AH800" s="48"/>
      <c r="AI800" s="9">
        <v>1</v>
      </c>
      <c r="AJ800" s="48">
        <f>INDEX(table5,MATCH($K800,'Tham chiếu'!$A$53:$A$61,1),MATCH(DS!$L800,'Tham chiếu'!$B$52:$T$52,1))</f>
        <v>7</v>
      </c>
      <c r="AK800" s="9"/>
      <c r="AL800" s="48"/>
      <c r="AM800" s="9">
        <v>1</v>
      </c>
      <c r="AN800" s="50" t="str">
        <f>INDEX(table2,MATCH($K800,'Tham chiếu'!$A$17:$A$25,1),MATCH(DS!$L800,'Tham chiếu'!$B$16:$S$16,1))</f>
        <v>7C</v>
      </c>
      <c r="AO800" s="9">
        <v>1</v>
      </c>
      <c r="AP800" s="48" t="str">
        <f>INDEX(table3,MATCH($K800,'Tham chiếu'!$A$29:$A$37,1),MATCH(DS!$L800,'Tham chiếu'!$B$28:$T$28,1))</f>
        <v>7C</v>
      </c>
      <c r="AQ800" s="48"/>
      <c r="AR800" s="77"/>
      <c r="AS800" s="9"/>
      <c r="AT800" s="48"/>
      <c r="AU800" s="57">
        <f t="shared" si="163"/>
        <v>1287000</v>
      </c>
      <c r="AV800" s="58">
        <v>3255000</v>
      </c>
      <c r="AW800" s="59" t="b">
        <f t="shared" si="157"/>
        <v>0</v>
      </c>
      <c r="AX800" s="1"/>
      <c r="AY800" s="1"/>
      <c r="AZ800" s="1"/>
      <c r="BA800" s="1"/>
      <c r="BB800" s="1"/>
      <c r="BC800" s="1"/>
    </row>
    <row r="801" spans="1:56" ht="27" customHeight="1" x14ac:dyDescent="0.25">
      <c r="A801" s="3">
        <v>796</v>
      </c>
      <c r="B801" s="9" t="s">
        <v>4620</v>
      </c>
      <c r="C801" s="9" t="s">
        <v>4815</v>
      </c>
      <c r="D801" s="9" t="s">
        <v>506</v>
      </c>
      <c r="E801" s="9" t="s">
        <v>4816</v>
      </c>
      <c r="F801" s="9"/>
      <c r="G801" s="9" t="s">
        <v>1527</v>
      </c>
      <c r="H801" s="9" t="s">
        <v>4615</v>
      </c>
      <c r="I801" s="9" t="s">
        <v>44</v>
      </c>
      <c r="J801" s="9" t="s">
        <v>136</v>
      </c>
      <c r="K801" s="9">
        <v>142</v>
      </c>
      <c r="L801" s="9">
        <v>30</v>
      </c>
      <c r="M801" s="9" t="s">
        <v>28</v>
      </c>
      <c r="N801" s="9"/>
      <c r="O801" s="9"/>
      <c r="P801" s="9"/>
      <c r="Q801" s="9"/>
      <c r="R801" s="9" t="s">
        <v>136</v>
      </c>
      <c r="S801" s="9" t="s">
        <v>4817</v>
      </c>
      <c r="T801" s="9" t="s">
        <v>4818</v>
      </c>
      <c r="U801" s="9" t="s">
        <v>4819</v>
      </c>
      <c r="V801" s="61" t="s">
        <v>4820</v>
      </c>
      <c r="W801" s="9">
        <v>1</v>
      </c>
      <c r="X801" s="48">
        <f>INDEX(table1,MATCH($K81,'Tham chiếu'!$A$3:$A$13,1),MATCH(DS!$L81,'Tham chiếu'!$B$2:$M$2,1))</f>
        <v>50</v>
      </c>
      <c r="Y801" s="9">
        <v>1</v>
      </c>
      <c r="Z801" s="48">
        <f>INDEX(table1,MATCH($K801,'Tham chiếu'!$A$3:$A$13,1),MATCH(DS!$L801,'Tham chiếu'!$B$2:$M$2,1))</f>
        <v>60</v>
      </c>
      <c r="AA801" s="9">
        <v>1</v>
      </c>
      <c r="AB801" s="50" t="str">
        <f>INDEX(table2,MATCH($K801,'Tham chiếu'!$A$17:$A$25,1),MATCH(DS!$L801,'Tham chiếu'!$B$16:$S$16,1))</f>
        <v>4A</v>
      </c>
      <c r="AC801" s="9"/>
      <c r="AD801" s="73">
        <f>INDEX(table4,MATCH($K801,'Tham chiếu'!$A$41:$A$49,1),MATCH(DS!$L801,'Tham chiếu'!$B$40:$T$40,1))</f>
        <v>4</v>
      </c>
      <c r="AE801" s="9"/>
      <c r="AF801" s="74" t="str">
        <f>INDEX(table3,MATCH($K801,'Tham chiếu'!$A$29:$A$37,1),MATCH(DS!$L801,'Tham chiếu'!$B$28:$T$28,1))</f>
        <v>4A</v>
      </c>
      <c r="AG801" s="9"/>
      <c r="AH801" s="48">
        <f>INDEX(table5,MATCH($K801,'Tham chiếu'!$A$53:$A$61,1),MATCH(DS!$L801,'Tham chiếu'!$B$52:$T$52,1))</f>
        <v>4</v>
      </c>
      <c r="AI801" s="9">
        <v>2</v>
      </c>
      <c r="AJ801" s="48">
        <f>INDEX(table5,MATCH($K801,'Tham chiếu'!$A$53:$A$61,1),MATCH(DS!$L801,'Tham chiếu'!$B$52:$T$52,1))</f>
        <v>4</v>
      </c>
      <c r="AK801" s="9">
        <v>2</v>
      </c>
      <c r="AL801" s="48">
        <f>INDEX(table5,MATCH($K801,'Tham chiếu'!$A$53:$A$61,1),MATCH(DS!$L801,'Tham chiếu'!$B$52:$T$52,1))</f>
        <v>4</v>
      </c>
      <c r="AM801" s="9">
        <v>2</v>
      </c>
      <c r="AN801" s="50" t="str">
        <f>INDEX(table2,MATCH($K801,'Tham chiếu'!$A$17:$A$25,1),MATCH(DS!$L801,'Tham chiếu'!$B$16:$S$16,1))</f>
        <v>4A</v>
      </c>
      <c r="AO801" s="9"/>
      <c r="AP801" s="48" t="str">
        <f>INDEX(table3,MATCH($K801,'Tham chiếu'!$A$29:$A$37,1),MATCH(DS!$L801,'Tham chiếu'!$B$28:$T$28,1))</f>
        <v>4A</v>
      </c>
      <c r="AQ801" s="9">
        <v>1</v>
      </c>
      <c r="AR801" s="77">
        <f>INDEX(table7,MATCH($K801,'Tham chiếu'!$A$78:$A$87,1),MATCH(DS!$L801,'Tham chiếu'!$B$77:$T$77,1))</f>
        <v>3</v>
      </c>
      <c r="AS801" s="9">
        <v>1</v>
      </c>
      <c r="AT801" s="48">
        <f>INDEX(table6,MATCH($K801,'Tham chiếu'!$A$65:$A$74,1),MATCH(DS!$L801,'Tham chiếu'!$B$64:$T$64,1))</f>
        <v>4</v>
      </c>
      <c r="AU801" s="57">
        <f t="shared" si="163"/>
        <v>2316000</v>
      </c>
      <c r="AV801" s="58">
        <v>2704000</v>
      </c>
      <c r="AW801" s="59" t="b">
        <f t="shared" si="157"/>
        <v>0</v>
      </c>
      <c r="AX801" s="1"/>
      <c r="AY801" s="1"/>
      <c r="AZ801" s="1"/>
      <c r="BA801" s="1"/>
      <c r="BB801" s="1"/>
      <c r="BC801" s="1"/>
      <c r="BD801" s="1"/>
    </row>
    <row r="802" spans="1:56" ht="22.9" customHeight="1" x14ac:dyDescent="0.25">
      <c r="A802" s="3">
        <v>797</v>
      </c>
      <c r="B802" s="9" t="s">
        <v>16</v>
      </c>
      <c r="C802" s="69" t="s">
        <v>134</v>
      </c>
      <c r="D802" s="69" t="s">
        <v>83</v>
      </c>
      <c r="E802" s="69" t="str">
        <f t="shared" ref="E802:E840" si="169">C802&amp;" "&amp;D802</f>
        <v>Bùi Minh Đức</v>
      </c>
      <c r="F802" s="9" t="b">
        <f t="shared" ref="F802:F833" si="170">E802=E803</f>
        <v>0</v>
      </c>
      <c r="G802" s="9" t="s">
        <v>135</v>
      </c>
      <c r="H802" s="9" t="str">
        <f t="shared" ref="H802:H830" si="171">RIGHT(G802,4)</f>
        <v>2013</v>
      </c>
      <c r="I802" s="9" t="s">
        <v>18</v>
      </c>
      <c r="J802" s="9" t="str">
        <f t="shared" ref="J802:J840" si="172">N802&amp;O802&amp;P802&amp;Q802&amp;R802</f>
        <v>5CI5</v>
      </c>
      <c r="K802" s="48">
        <v>154</v>
      </c>
      <c r="L802" s="48">
        <v>58</v>
      </c>
      <c r="M802" s="9" t="s">
        <v>28</v>
      </c>
      <c r="N802" s="9"/>
      <c r="O802" s="9"/>
      <c r="P802" s="9"/>
      <c r="Q802" s="9"/>
      <c r="R802" s="9" t="s">
        <v>136</v>
      </c>
      <c r="S802" s="9" t="s">
        <v>137</v>
      </c>
      <c r="T802" s="9" t="s">
        <v>138</v>
      </c>
      <c r="U802" s="9" t="s">
        <v>139</v>
      </c>
      <c r="V802" s="30" t="s">
        <v>4216</v>
      </c>
      <c r="W802" s="9">
        <v>2</v>
      </c>
      <c r="X802" s="78"/>
      <c r="Y802" s="9">
        <v>2</v>
      </c>
      <c r="Z802" s="78"/>
      <c r="AA802" s="9">
        <v>2</v>
      </c>
      <c r="AB802" s="78"/>
      <c r="AC802" s="9"/>
      <c r="AD802" s="73">
        <f>INDEX(table4,MATCH($K802,'Tham chiếu'!$A$41:$A$49,1),MATCH(DS!$L802,'Tham chiếu'!$B$40:$T$40,1))</f>
        <v>0</v>
      </c>
      <c r="AE802" s="9">
        <v>2</v>
      </c>
      <c r="AF802" s="78"/>
      <c r="AG802" s="9">
        <v>2</v>
      </c>
      <c r="AH802" s="48">
        <f>INDEX(table5,MATCH($K802,'Tham chiếu'!$A$53:$A$61,1),MATCH(DS!$L802,'Tham chiếu'!$B$52:$T$52,1))</f>
        <v>7</v>
      </c>
      <c r="AI802" s="9">
        <v>2</v>
      </c>
      <c r="AJ802" s="48">
        <f>INDEX(table5,MATCH($K802,'Tham chiếu'!$A$53:$A$61,1),MATCH(DS!$L802,'Tham chiếu'!$B$52:$T$52,1))</f>
        <v>7</v>
      </c>
      <c r="AK802" s="9"/>
      <c r="AL802" s="48">
        <f>INDEX(table5,MATCH($K802,'Tham chiếu'!$A$53:$A$61,1),MATCH(DS!$L802,'Tham chiếu'!$B$52:$T$52,1))</f>
        <v>7</v>
      </c>
      <c r="AM802" s="9"/>
      <c r="AN802" s="56"/>
      <c r="AO802" s="9"/>
      <c r="AP802" s="56"/>
      <c r="AQ802" s="48"/>
      <c r="AR802" s="77">
        <f>INDEX(table7,MATCH($K802,'Tham chiếu'!$A$78:$A$87,1),MATCH(DS!$L802,'Tham chiếu'!$B$77:$T$77,1))</f>
        <v>0</v>
      </c>
      <c r="AS802" s="9"/>
      <c r="AT802" s="48"/>
      <c r="AU802" s="57">
        <f t="shared" si="163"/>
        <v>2544000</v>
      </c>
      <c r="AV802" s="58">
        <v>1277000</v>
      </c>
      <c r="AW802" s="59" t="b">
        <f t="shared" si="157"/>
        <v>0</v>
      </c>
    </row>
    <row r="803" spans="1:56" ht="25.15" customHeight="1" x14ac:dyDescent="0.25">
      <c r="A803" s="3">
        <v>798</v>
      </c>
      <c r="B803" s="9" t="s">
        <v>16</v>
      </c>
      <c r="C803" s="69" t="s">
        <v>3314</v>
      </c>
      <c r="D803" s="69" t="s">
        <v>3315</v>
      </c>
      <c r="E803" s="69" t="str">
        <f t="shared" si="169"/>
        <v>Phạm Viết GIANG</v>
      </c>
      <c r="F803" s="9" t="b">
        <f t="shared" si="170"/>
        <v>0</v>
      </c>
      <c r="G803" s="9" t="s">
        <v>3316</v>
      </c>
      <c r="H803" s="9" t="str">
        <f t="shared" si="171"/>
        <v>2013</v>
      </c>
      <c r="I803" s="9" t="s">
        <v>18</v>
      </c>
      <c r="J803" s="9" t="str">
        <f t="shared" si="172"/>
        <v>5CI5</v>
      </c>
      <c r="K803" s="69">
        <v>152</v>
      </c>
      <c r="L803" s="69">
        <v>57</v>
      </c>
      <c r="M803" s="9" t="s">
        <v>28</v>
      </c>
      <c r="N803" s="9"/>
      <c r="O803" s="9"/>
      <c r="P803" s="9"/>
      <c r="Q803" s="9"/>
      <c r="R803" s="9" t="s">
        <v>136</v>
      </c>
      <c r="S803" s="9" t="s">
        <v>3317</v>
      </c>
      <c r="T803" s="9" t="s">
        <v>3318</v>
      </c>
      <c r="U803" s="9" t="s">
        <v>3319</v>
      </c>
      <c r="V803" s="30" t="s">
        <v>4217</v>
      </c>
      <c r="W803" s="48"/>
      <c r="X803" s="56"/>
      <c r="Y803" s="49">
        <v>1</v>
      </c>
      <c r="Z803" s="56"/>
      <c r="AA803" s="50"/>
      <c r="AB803" s="9"/>
      <c r="AC803" s="53"/>
      <c r="AD803" s="73"/>
      <c r="AE803" s="54"/>
      <c r="AF803" s="74"/>
      <c r="AG803" s="48"/>
      <c r="AH803" s="48"/>
      <c r="AI803" s="49">
        <v>3</v>
      </c>
      <c r="AJ803" s="48">
        <f>INDEX(table5,MATCH($K803,'Tham chiếu'!$A$53:$A$61,1),MATCH(DS!$L803,'Tham chiếu'!$B$52:$T$52,1))</f>
        <v>7</v>
      </c>
      <c r="AK803" s="53"/>
      <c r="AL803" s="48"/>
      <c r="AM803" s="50"/>
      <c r="AN803" s="9"/>
      <c r="AO803" s="54"/>
      <c r="AP803" s="48"/>
      <c r="AQ803" s="48"/>
      <c r="AR803" s="77"/>
      <c r="AS803" s="49">
        <v>1</v>
      </c>
      <c r="AT803" s="78"/>
      <c r="AU803" s="57">
        <f t="shared" si="163"/>
        <v>1122000</v>
      </c>
      <c r="AV803" s="58">
        <v>2718000</v>
      </c>
      <c r="AW803" s="59" t="b">
        <f t="shared" si="157"/>
        <v>0</v>
      </c>
    </row>
    <row r="804" spans="1:56" ht="29.45" customHeight="1" x14ac:dyDescent="0.25">
      <c r="A804" s="3">
        <v>799</v>
      </c>
      <c r="B804" s="9" t="s">
        <v>16</v>
      </c>
      <c r="C804" s="9" t="s">
        <v>581</v>
      </c>
      <c r="D804" s="9" t="s">
        <v>582</v>
      </c>
      <c r="E804" s="9" t="str">
        <f t="shared" si="169"/>
        <v>Đạng Bảo Hân</v>
      </c>
      <c r="F804" s="9" t="b">
        <f t="shared" si="170"/>
        <v>0</v>
      </c>
      <c r="G804" s="9" t="s">
        <v>583</v>
      </c>
      <c r="H804" s="9" t="str">
        <f t="shared" si="171"/>
        <v>2013</v>
      </c>
      <c r="I804" s="9" t="s">
        <v>44</v>
      </c>
      <c r="J804" s="9" t="str">
        <f t="shared" si="172"/>
        <v>5CI5</v>
      </c>
      <c r="K804" s="48">
        <v>156</v>
      </c>
      <c r="L804" s="48">
        <v>54</v>
      </c>
      <c r="M804" s="9" t="s">
        <v>28</v>
      </c>
      <c r="N804" s="9"/>
      <c r="O804" s="9"/>
      <c r="P804" s="9"/>
      <c r="Q804" s="9"/>
      <c r="R804" s="9" t="s">
        <v>136</v>
      </c>
      <c r="S804" s="9" t="s">
        <v>584</v>
      </c>
      <c r="T804" s="9" t="s">
        <v>585</v>
      </c>
      <c r="U804" s="9" t="s">
        <v>586</v>
      </c>
      <c r="V804" s="30" t="s">
        <v>4218</v>
      </c>
      <c r="W804" s="9">
        <v>1</v>
      </c>
      <c r="X804" s="78"/>
      <c r="Y804" s="9">
        <v>2</v>
      </c>
      <c r="Z804" s="78"/>
      <c r="AA804" s="9">
        <v>1</v>
      </c>
      <c r="AB804" s="50" t="str">
        <f>INDEX(table2,MATCH($K804,'Tham chiếu'!$A$17:$A$25,1),MATCH(DS!$L804,'Tham chiếu'!$B$16:$S$16,1))</f>
        <v>7C</v>
      </c>
      <c r="AC804" s="9">
        <v>2</v>
      </c>
      <c r="AD804" s="73" t="str">
        <f>INDEX(table4,MATCH($K804,'Tham chiếu'!$A$41:$A$49,1),MATCH(DS!$L804,'Tham chiếu'!$B$40:$T$40,1))</f>
        <v>7C</v>
      </c>
      <c r="AE804" s="9"/>
      <c r="AF804" s="74"/>
      <c r="AG804" s="9">
        <v>1</v>
      </c>
      <c r="AH804" s="48">
        <f>INDEX(table5,MATCH($K804,'Tham chiếu'!$A$53:$A$61,1),MATCH(DS!$L804,'Tham chiếu'!$B$52:$T$52,1))</f>
        <v>7</v>
      </c>
      <c r="AI804" s="9">
        <v>3</v>
      </c>
      <c r="AJ804" s="48">
        <f>INDEX(table5,MATCH($K804,'Tham chiếu'!$A$53:$A$61,1),MATCH(DS!$L804,'Tham chiếu'!$B$52:$T$52,1))</f>
        <v>7</v>
      </c>
      <c r="AK804" s="9">
        <v>2</v>
      </c>
      <c r="AL804" s="48">
        <f>INDEX(table5,MATCH($K804,'Tham chiếu'!$A$53:$A$61,1),MATCH(DS!$L804,'Tham chiếu'!$B$52:$T$52,1))</f>
        <v>7</v>
      </c>
      <c r="AM804" s="9">
        <v>2</v>
      </c>
      <c r="AN804" s="50" t="str">
        <f>INDEX(table2,MATCH($K804,'Tham chiếu'!$A$17:$A$25,1),MATCH(DS!$L804,'Tham chiếu'!$B$16:$S$16,1))</f>
        <v>7C</v>
      </c>
      <c r="AO804" s="9">
        <v>2</v>
      </c>
      <c r="AP804" s="48">
        <f>INDEX(table3,MATCH($K804,'Tham chiếu'!$A$29:$A$37,1),MATCH(DS!$L804,'Tham chiếu'!$B$28:$T$28,1))</f>
        <v>0</v>
      </c>
      <c r="AQ804" s="48">
        <v>2</v>
      </c>
      <c r="AR804" s="77">
        <f>INDEX(table7,MATCH($K804,'Tham chiếu'!$A$78:$A$87,1),MATCH(DS!$L804,'Tham chiếu'!$B$77:$T$77,1))</f>
        <v>7</v>
      </c>
      <c r="AS804" s="9"/>
      <c r="AT804" s="48"/>
      <c r="AU804" s="57">
        <f t="shared" si="163"/>
        <v>3411000</v>
      </c>
      <c r="AV804" s="58">
        <v>1922000</v>
      </c>
      <c r="AW804" s="59" t="b">
        <f t="shared" si="157"/>
        <v>0</v>
      </c>
    </row>
    <row r="805" spans="1:56" ht="30" customHeight="1" x14ac:dyDescent="0.25">
      <c r="A805" s="3">
        <v>800</v>
      </c>
      <c r="B805" s="9" t="s">
        <v>16</v>
      </c>
      <c r="C805" s="9" t="s">
        <v>650</v>
      </c>
      <c r="D805" s="9" t="s">
        <v>337</v>
      </c>
      <c r="E805" s="9" t="str">
        <f t="shared" si="169"/>
        <v>Đỗ Thảo Linh</v>
      </c>
      <c r="F805" s="9" t="b">
        <f t="shared" si="170"/>
        <v>0</v>
      </c>
      <c r="G805" s="9" t="s">
        <v>651</v>
      </c>
      <c r="H805" s="9" t="str">
        <f t="shared" si="171"/>
        <v>2013</v>
      </c>
      <c r="I805" s="9" t="s">
        <v>44</v>
      </c>
      <c r="J805" s="9" t="str">
        <f t="shared" si="172"/>
        <v>5CI5</v>
      </c>
      <c r="K805" s="48">
        <v>145</v>
      </c>
      <c r="L805" s="48">
        <v>35</v>
      </c>
      <c r="M805" s="9" t="s">
        <v>28</v>
      </c>
      <c r="N805" s="9"/>
      <c r="O805" s="9"/>
      <c r="P805" s="9"/>
      <c r="Q805" s="9"/>
      <c r="R805" s="9" t="s">
        <v>136</v>
      </c>
      <c r="S805" s="9" t="s">
        <v>642</v>
      </c>
      <c r="T805" s="9" t="s">
        <v>643</v>
      </c>
      <c r="U805" s="9" t="s">
        <v>644</v>
      </c>
      <c r="V805" s="30" t="s">
        <v>4219</v>
      </c>
      <c r="W805" s="9">
        <v>1</v>
      </c>
      <c r="X805" s="48">
        <f>INDEX(table1,MATCH($K85,'Tham chiếu'!$A$3:$A$13,1),MATCH(DS!$L85,'Tham chiếu'!$B$2:$M$2,1))</f>
        <v>50</v>
      </c>
      <c r="Y805" s="9">
        <v>2</v>
      </c>
      <c r="Z805" s="48">
        <f>INDEX(table1,MATCH($K805,'Tham chiếu'!$A$3:$A$13,1),MATCH(DS!$L805,'Tham chiếu'!$B$2:$M$2,1))</f>
        <v>62</v>
      </c>
      <c r="AA805" s="9"/>
      <c r="AB805" s="50"/>
      <c r="AC805" s="9"/>
      <c r="AD805" s="73"/>
      <c r="AE805" s="9"/>
      <c r="AF805" s="74"/>
      <c r="AG805" s="9">
        <v>1</v>
      </c>
      <c r="AH805" s="48">
        <f>INDEX(table5,MATCH($K805,'Tham chiếu'!$A$53:$A$61,1),MATCH(DS!$L805,'Tham chiếu'!$B$52:$T$52,1))</f>
        <v>5</v>
      </c>
      <c r="AI805" s="9">
        <v>1</v>
      </c>
      <c r="AJ805" s="48">
        <f>INDEX(table5,MATCH($K805,'Tham chiếu'!$A$53:$A$61,1),MATCH(DS!$L805,'Tham chiếu'!$B$52:$T$52,1))</f>
        <v>5</v>
      </c>
      <c r="AK805" s="9"/>
      <c r="AL805" s="48"/>
      <c r="AM805" s="9"/>
      <c r="AN805" s="50"/>
      <c r="AO805" s="9"/>
      <c r="AP805" s="48"/>
      <c r="AQ805" s="48">
        <v>1</v>
      </c>
      <c r="AR805" s="77">
        <f>INDEX(table7,MATCH($K805,'Tham chiếu'!$A$78:$A$87,1),MATCH(DS!$L805,'Tham chiếu'!$B$77:$T$77,1))</f>
        <v>4</v>
      </c>
      <c r="AS805" s="9"/>
      <c r="AT805" s="48"/>
      <c r="AU805" s="57">
        <f t="shared" si="163"/>
        <v>1259000</v>
      </c>
      <c r="AV805" s="58">
        <v>2352000</v>
      </c>
      <c r="AW805" s="59" t="b">
        <f t="shared" si="157"/>
        <v>0</v>
      </c>
    </row>
    <row r="806" spans="1:56" ht="25.15" customHeight="1" x14ac:dyDescent="0.25">
      <c r="A806" s="3">
        <v>801</v>
      </c>
      <c r="B806" s="9" t="s">
        <v>16</v>
      </c>
      <c r="C806" s="69" t="s">
        <v>703</v>
      </c>
      <c r="D806" s="69" t="s">
        <v>34</v>
      </c>
      <c r="E806" s="69" t="str">
        <f t="shared" si="169"/>
        <v>Vũ Bình Minh</v>
      </c>
      <c r="F806" s="9" t="b">
        <f t="shared" si="170"/>
        <v>0</v>
      </c>
      <c r="G806" s="9" t="s">
        <v>704</v>
      </c>
      <c r="H806" s="9" t="str">
        <f t="shared" si="171"/>
        <v>2013</v>
      </c>
      <c r="I806" s="9" t="s">
        <v>18</v>
      </c>
      <c r="J806" s="9" t="str">
        <f t="shared" si="172"/>
        <v>5CI5</v>
      </c>
      <c r="K806" s="48">
        <v>155</v>
      </c>
      <c r="L806" s="48">
        <v>66</v>
      </c>
      <c r="M806" s="9" t="s">
        <v>28</v>
      </c>
      <c r="N806" s="9"/>
      <c r="O806" s="9"/>
      <c r="P806" s="9"/>
      <c r="Q806" s="9"/>
      <c r="R806" s="9" t="s">
        <v>136</v>
      </c>
      <c r="S806" s="9" t="s">
        <v>705</v>
      </c>
      <c r="T806" s="9" t="s">
        <v>706</v>
      </c>
      <c r="U806" s="9" t="s">
        <v>707</v>
      </c>
      <c r="V806" s="30" t="s">
        <v>4220</v>
      </c>
      <c r="W806" s="9">
        <v>1</v>
      </c>
      <c r="X806" s="78"/>
      <c r="Y806" s="9">
        <v>1</v>
      </c>
      <c r="Z806" s="78"/>
      <c r="AA806" s="9">
        <v>1</v>
      </c>
      <c r="AB806" s="78"/>
      <c r="AC806" s="9"/>
      <c r="AD806" s="73">
        <f>INDEX(table4,MATCH($K806,'Tham chiếu'!$A$41:$A$49,1),MATCH(DS!$L806,'Tham chiếu'!$B$40:$T$40,1))</f>
        <v>0</v>
      </c>
      <c r="AE806" s="9">
        <v>1</v>
      </c>
      <c r="AF806" s="78"/>
      <c r="AG806" s="9">
        <v>1</v>
      </c>
      <c r="AH806" s="48">
        <f>INDEX(table5,MATCH($K806,'Tham chiếu'!$A$53:$A$61,1),MATCH(DS!$L806,'Tham chiếu'!$B$52:$T$52,1))</f>
        <v>7</v>
      </c>
      <c r="AI806" s="9">
        <v>1</v>
      </c>
      <c r="AJ806" s="48">
        <f>INDEX(table5,MATCH($K806,'Tham chiếu'!$A$53:$A$61,1),MATCH(DS!$L806,'Tham chiếu'!$B$52:$T$52,1))</f>
        <v>7</v>
      </c>
      <c r="AK806" s="9">
        <v>2</v>
      </c>
      <c r="AL806" s="48">
        <f>INDEX(table5,MATCH($K806,'Tham chiếu'!$A$53:$A$61,1),MATCH(DS!$L806,'Tham chiếu'!$B$52:$T$52,1))</f>
        <v>7</v>
      </c>
      <c r="AM806" s="9">
        <v>1</v>
      </c>
      <c r="AN806" s="78"/>
      <c r="AO806" s="9">
        <v>2</v>
      </c>
      <c r="AP806" s="78"/>
      <c r="AQ806" s="48">
        <v>1</v>
      </c>
      <c r="AR806" s="77">
        <f>INDEX(table7,MATCH($K806,'Tham chiếu'!$A$78:$A$87,1),MATCH(DS!$L806,'Tham chiếu'!$B$77:$T$77,1))</f>
        <v>0</v>
      </c>
      <c r="AS806" s="9"/>
      <c r="AT806" s="48"/>
      <c r="AU806" s="57">
        <f t="shared" si="163"/>
        <v>2242000</v>
      </c>
      <c r="AV806" s="58">
        <v>3491000</v>
      </c>
      <c r="AW806" s="59" t="b">
        <f t="shared" si="157"/>
        <v>0</v>
      </c>
    </row>
    <row r="807" spans="1:56" ht="25.15" customHeight="1" x14ac:dyDescent="0.25">
      <c r="A807" s="3">
        <v>802</v>
      </c>
      <c r="B807" s="9" t="s">
        <v>16</v>
      </c>
      <c r="C807" s="9" t="s">
        <v>2225</v>
      </c>
      <c r="D807" s="9" t="s">
        <v>70</v>
      </c>
      <c r="E807" s="9" t="str">
        <f t="shared" si="169"/>
        <v>Trần Hoàng Phương Nhi</v>
      </c>
      <c r="F807" s="9" t="b">
        <f t="shared" si="170"/>
        <v>0</v>
      </c>
      <c r="G807" s="9" t="s">
        <v>2226</v>
      </c>
      <c r="H807" s="9" t="str">
        <f t="shared" si="171"/>
        <v>2013</v>
      </c>
      <c r="I807" s="9" t="s">
        <v>44</v>
      </c>
      <c r="J807" s="9" t="str">
        <f t="shared" si="172"/>
        <v>5CI5</v>
      </c>
      <c r="K807" s="48">
        <v>144</v>
      </c>
      <c r="L807" s="48">
        <v>44</v>
      </c>
      <c r="M807" s="9" t="s">
        <v>28</v>
      </c>
      <c r="N807" s="9"/>
      <c r="O807" s="9"/>
      <c r="P807" s="9"/>
      <c r="Q807" s="9"/>
      <c r="R807" s="9" t="s">
        <v>136</v>
      </c>
      <c r="S807" s="9" t="s">
        <v>2227</v>
      </c>
      <c r="T807" s="9" t="s">
        <v>2228</v>
      </c>
      <c r="U807" s="9" t="s">
        <v>2229</v>
      </c>
      <c r="V807" s="30" t="s">
        <v>4221</v>
      </c>
      <c r="W807" s="9">
        <v>2</v>
      </c>
      <c r="X807" s="48">
        <f>INDEX(table1,MATCH($K87,'Tham chiếu'!$A$3:$A$13,1),MATCH(DS!$L87,'Tham chiếu'!$B$2:$M$2,1))</f>
        <v>55</v>
      </c>
      <c r="Y807" s="9">
        <v>2</v>
      </c>
      <c r="Z807" s="48">
        <f>INDEX(table1,MATCH($K807,'Tham chiếu'!$A$3:$A$13,1),MATCH(DS!$L807,'Tham chiếu'!$B$2:$M$2,1))</f>
        <v>62</v>
      </c>
      <c r="AA807" s="9">
        <v>1</v>
      </c>
      <c r="AB807" s="50" t="str">
        <f>INDEX(table2,MATCH($K807,'Tham chiếu'!$A$17:$A$25,1),MATCH(DS!$L807,'Tham chiếu'!$B$16:$S$16,1))</f>
        <v>5B</v>
      </c>
      <c r="AC807" s="9">
        <v>2</v>
      </c>
      <c r="AD807" s="73" t="str">
        <f>INDEX(table4,MATCH($K807,'Tham chiếu'!$A$41:$A$49,1),MATCH(DS!$L807,'Tham chiếu'!$B$40:$T$40,1))</f>
        <v>5C</v>
      </c>
      <c r="AE807" s="9">
        <v>1</v>
      </c>
      <c r="AF807" s="74" t="str">
        <f>INDEX(table3,MATCH($K807,'Tham chiếu'!$A$29:$A$37,1),MATCH(DS!$L807,'Tham chiếu'!$B$28:$T$28,1))</f>
        <v>5C</v>
      </c>
      <c r="AG807" s="9">
        <v>1</v>
      </c>
      <c r="AH807" s="48">
        <f>INDEX(table5,MATCH($K807,'Tham chiếu'!$A$53:$A$61,1),MATCH(DS!$L807,'Tham chiếu'!$B$52:$T$52,1))</f>
        <v>5</v>
      </c>
      <c r="AI807" s="9">
        <v>1</v>
      </c>
      <c r="AJ807" s="48">
        <f>INDEX(table5,MATCH($K807,'Tham chiếu'!$A$53:$A$61,1),MATCH(DS!$L807,'Tham chiếu'!$B$52:$T$52,1))</f>
        <v>5</v>
      </c>
      <c r="AK807" s="9">
        <v>1</v>
      </c>
      <c r="AL807" s="48">
        <f>INDEX(table5,MATCH($K807,'Tham chiếu'!$A$53:$A$61,1),MATCH(DS!$L807,'Tham chiếu'!$B$52:$T$52,1))</f>
        <v>5</v>
      </c>
      <c r="AM807" s="9">
        <v>1</v>
      </c>
      <c r="AN807" s="50" t="str">
        <f>INDEX(table2,MATCH($K807,'Tham chiếu'!$A$17:$A$25,1),MATCH(DS!$L807,'Tham chiếu'!$B$16:$S$16,1))</f>
        <v>5B</v>
      </c>
      <c r="AO807" s="9">
        <v>1</v>
      </c>
      <c r="AP807" s="48" t="str">
        <f>INDEX(table3,MATCH($K807,'Tham chiếu'!$A$29:$A$37,1),MATCH(DS!$L807,'Tham chiếu'!$B$28:$T$28,1))</f>
        <v>5C</v>
      </c>
      <c r="AQ807" s="48">
        <v>1</v>
      </c>
      <c r="AR807" s="77">
        <f>INDEX(table7,MATCH($K807,'Tham chiếu'!$A$78:$A$87,1),MATCH(DS!$L807,'Tham chiếu'!$B$77:$T$77,1))</f>
        <v>5</v>
      </c>
      <c r="AS807" s="9">
        <v>1</v>
      </c>
      <c r="AT807" s="48">
        <f>INDEX(table6,MATCH($K807,'Tham chiếu'!$A$65:$A$74,1),MATCH(DS!$L807,'Tham chiếu'!$B$64:$T$64,1))</f>
        <v>6</v>
      </c>
      <c r="AU807" s="57">
        <f t="shared" si="163"/>
        <v>3118000</v>
      </c>
      <c r="AV807" s="58">
        <v>3110000</v>
      </c>
      <c r="AW807" s="59" t="b">
        <f t="shared" si="157"/>
        <v>0</v>
      </c>
    </row>
    <row r="808" spans="1:56" ht="33.6" customHeight="1" x14ac:dyDescent="0.25">
      <c r="A808" s="3">
        <v>803</v>
      </c>
      <c r="B808" s="9" t="s">
        <v>16</v>
      </c>
      <c r="C808" s="9" t="s">
        <v>1600</v>
      </c>
      <c r="D808" s="9" t="s">
        <v>1601</v>
      </c>
      <c r="E808" s="9" t="str">
        <f t="shared" si="169"/>
        <v>Bùi Hương Quỳnh</v>
      </c>
      <c r="F808" s="9" t="b">
        <f t="shared" si="170"/>
        <v>0</v>
      </c>
      <c r="G808" s="9" t="s">
        <v>1602</v>
      </c>
      <c r="H808" s="9" t="str">
        <f t="shared" si="171"/>
        <v>2013</v>
      </c>
      <c r="I808" s="9" t="s">
        <v>44</v>
      </c>
      <c r="J808" s="9" t="str">
        <f t="shared" si="172"/>
        <v>5CI5</v>
      </c>
      <c r="K808" s="48">
        <v>151</v>
      </c>
      <c r="L808" s="48">
        <v>39</v>
      </c>
      <c r="M808" s="9" t="s">
        <v>28</v>
      </c>
      <c r="N808" s="9"/>
      <c r="O808" s="9"/>
      <c r="P808" s="9"/>
      <c r="Q808" s="9"/>
      <c r="R808" s="9" t="s">
        <v>136</v>
      </c>
      <c r="S808" s="9" t="s">
        <v>1401</v>
      </c>
      <c r="T808" s="9" t="s">
        <v>1402</v>
      </c>
      <c r="U808" s="9" t="s">
        <v>1403</v>
      </c>
      <c r="V808" s="30" t="s">
        <v>4222</v>
      </c>
      <c r="W808" s="9">
        <v>1</v>
      </c>
      <c r="X808" s="48">
        <f>INDEX(table1,MATCH($K88,'Tham chiếu'!$A$3:$A$13,1),MATCH(DS!$L88,'Tham chiếu'!$B$2:$M$2,1))</f>
        <v>55</v>
      </c>
      <c r="Y808" s="9">
        <v>1</v>
      </c>
      <c r="Z808" s="48">
        <f>INDEX(table1,MATCH($K808,'Tham chiếu'!$A$3:$A$13,1),MATCH(DS!$L808,'Tham chiếu'!$B$2:$M$2,1))</f>
        <v>62</v>
      </c>
      <c r="AA808" s="9">
        <v>1</v>
      </c>
      <c r="AB808" s="50" t="str">
        <f>INDEX(table2,MATCH($K808,'Tham chiếu'!$A$17:$A$25,1),MATCH(DS!$L808,'Tham chiếu'!$B$16:$S$16,1))</f>
        <v>5A</v>
      </c>
      <c r="AC808" s="9">
        <v>2</v>
      </c>
      <c r="AD808" s="73" t="str">
        <f>INDEX(table4,MATCH($K808,'Tham chiếu'!$A$41:$A$49,1),MATCH(DS!$L808,'Tham chiếu'!$B$40:$T$40,1))</f>
        <v>5A</v>
      </c>
      <c r="AE808" s="9"/>
      <c r="AF808" s="74"/>
      <c r="AG808" s="9">
        <v>1</v>
      </c>
      <c r="AH808" s="48">
        <f>INDEX(table5,MATCH($K808,'Tham chiếu'!$A$53:$A$61,1),MATCH(DS!$L808,'Tham chiếu'!$B$52:$T$52,1))</f>
        <v>5</v>
      </c>
      <c r="AI808" s="9">
        <v>2</v>
      </c>
      <c r="AJ808" s="48">
        <f>INDEX(table5,MATCH($K808,'Tham chiếu'!$A$53:$A$61,1),MATCH(DS!$L808,'Tham chiếu'!$B$52:$T$52,1))</f>
        <v>5</v>
      </c>
      <c r="AK808" s="9">
        <v>2</v>
      </c>
      <c r="AL808" s="48">
        <f>INDEX(table5,MATCH($K808,'Tham chiếu'!$A$53:$A$61,1),MATCH(DS!$L808,'Tham chiếu'!$B$52:$T$52,1))</f>
        <v>5</v>
      </c>
      <c r="AM808" s="9">
        <v>1</v>
      </c>
      <c r="AN808" s="50" t="str">
        <f>INDEX(table2,MATCH($K808,'Tham chiếu'!$A$17:$A$25,1),MATCH(DS!$L808,'Tham chiếu'!$B$16:$S$16,1))</f>
        <v>5A</v>
      </c>
      <c r="AO808" s="9">
        <v>2</v>
      </c>
      <c r="AP808" s="48" t="str">
        <f>INDEX(table3,MATCH($K808,'Tham chiếu'!$A$29:$A$37,1),MATCH(DS!$L808,'Tham chiếu'!$B$28:$T$28,1))</f>
        <v>5A</v>
      </c>
      <c r="AQ808" s="48"/>
      <c r="AR808" s="77">
        <f>INDEX(table7,MATCH($K808,'Tham chiếu'!$A$78:$A$87,1),MATCH(DS!$L808,'Tham chiếu'!$B$77:$T$77,1))</f>
        <v>5</v>
      </c>
      <c r="AS808" s="9"/>
      <c r="AT808" s="48"/>
      <c r="AU808" s="57">
        <f t="shared" si="163"/>
        <v>2297000</v>
      </c>
      <c r="AV808" s="58">
        <v>2971000</v>
      </c>
      <c r="AW808" s="59" t="b">
        <f t="shared" si="157"/>
        <v>0</v>
      </c>
    </row>
    <row r="809" spans="1:56" ht="24" customHeight="1" x14ac:dyDescent="0.25">
      <c r="A809" s="3">
        <v>804</v>
      </c>
      <c r="B809" s="9" t="s">
        <v>16</v>
      </c>
      <c r="C809" s="9" t="s">
        <v>673</v>
      </c>
      <c r="D809" s="9" t="s">
        <v>674</v>
      </c>
      <c r="E809" s="9" t="str">
        <f t="shared" si="169"/>
        <v>Bùi Sỹ Tất Vinh</v>
      </c>
      <c r="F809" s="9" t="b">
        <f t="shared" si="170"/>
        <v>0</v>
      </c>
      <c r="G809" s="9" t="s">
        <v>675</v>
      </c>
      <c r="H809" s="9" t="str">
        <f t="shared" si="171"/>
        <v>2013</v>
      </c>
      <c r="I809" s="9" t="s">
        <v>18</v>
      </c>
      <c r="J809" s="9" t="str">
        <f t="shared" si="172"/>
        <v>5CI5</v>
      </c>
      <c r="K809" s="48">
        <v>146</v>
      </c>
      <c r="L809" s="48">
        <v>46</v>
      </c>
      <c r="M809" s="9" t="s">
        <v>28</v>
      </c>
      <c r="N809" s="9"/>
      <c r="O809" s="9"/>
      <c r="P809" s="9"/>
      <c r="Q809" s="9"/>
      <c r="R809" s="9" t="s">
        <v>136</v>
      </c>
      <c r="S809" s="9" t="s">
        <v>676</v>
      </c>
      <c r="T809" s="9" t="s">
        <v>677</v>
      </c>
      <c r="U809" s="9" t="s">
        <v>678</v>
      </c>
      <c r="V809" s="30" t="s">
        <v>4223</v>
      </c>
      <c r="W809" s="9">
        <v>1</v>
      </c>
      <c r="X809" s="48">
        <f>INDEX(table1,MATCH($K89,'Tham chiếu'!$A$3:$A$13,1),MATCH(DS!$L89,'Tham chiếu'!$B$2:$M$2,1))</f>
        <v>50</v>
      </c>
      <c r="Y809" s="9">
        <v>1</v>
      </c>
      <c r="Z809" s="48">
        <f>INDEX(table1,MATCH($K809,'Tham chiếu'!$A$3:$A$13,1),MATCH(DS!$L809,'Tham chiếu'!$B$2:$M$2,1))</f>
        <v>62</v>
      </c>
      <c r="AA809" s="9"/>
      <c r="AB809" s="50"/>
      <c r="AC809" s="9"/>
      <c r="AD809" s="73"/>
      <c r="AE809" s="9">
        <v>1</v>
      </c>
      <c r="AF809" s="74" t="str">
        <f>INDEX(table3,MATCH($K809,'Tham chiếu'!$A$29:$A$37,1),MATCH(DS!$L809,'Tham chiếu'!$B$28:$T$28,1))</f>
        <v>5C</v>
      </c>
      <c r="AG809" s="9"/>
      <c r="AH809" s="48"/>
      <c r="AI809" s="9">
        <v>1</v>
      </c>
      <c r="AJ809" s="48">
        <f>INDEX(table5,MATCH($K809,'Tham chiếu'!$A$53:$A$61,1),MATCH(DS!$L809,'Tham chiếu'!$B$52:$T$52,1))</f>
        <v>6</v>
      </c>
      <c r="AK809" s="9"/>
      <c r="AL809" s="48"/>
      <c r="AM809" s="9">
        <v>1</v>
      </c>
      <c r="AN809" s="50" t="str">
        <f>INDEX(table2,MATCH($K809,'Tham chiếu'!$A$17:$A$25,1),MATCH(DS!$L809,'Tham chiếu'!$B$16:$S$16,1))</f>
        <v>5C</v>
      </c>
      <c r="AO809" s="9">
        <v>1</v>
      </c>
      <c r="AP809" s="48" t="str">
        <f>INDEX(table3,MATCH($K809,'Tham chiếu'!$A$29:$A$37,1),MATCH(DS!$L809,'Tham chiếu'!$B$28:$T$28,1))</f>
        <v>5C</v>
      </c>
      <c r="AQ809" s="48"/>
      <c r="AR809" s="77"/>
      <c r="AS809" s="9">
        <v>1</v>
      </c>
      <c r="AT809" s="48">
        <f>INDEX(table6,MATCH($K809,'Tham chiếu'!$A$65:$A$74,1),MATCH(DS!$L809,'Tham chiếu'!$B$64:$T$64,1))</f>
        <v>6</v>
      </c>
      <c r="AU809" s="57">
        <f t="shared" si="163"/>
        <v>1459000</v>
      </c>
      <c r="AV809" s="66"/>
      <c r="AW809" s="66"/>
    </row>
    <row r="810" spans="1:56" ht="24" customHeight="1" x14ac:dyDescent="0.25">
      <c r="A810" s="3">
        <v>805</v>
      </c>
      <c r="B810" s="9" t="s">
        <v>16</v>
      </c>
      <c r="C810" s="9" t="s">
        <v>383</v>
      </c>
      <c r="D810" s="9" t="s">
        <v>219</v>
      </c>
      <c r="E810" s="9" t="str">
        <f t="shared" si="169"/>
        <v>Nguyễn Hà An</v>
      </c>
      <c r="F810" s="9" t="b">
        <f t="shared" si="170"/>
        <v>0</v>
      </c>
      <c r="G810" s="9" t="s">
        <v>479</v>
      </c>
      <c r="H810" s="9" t="str">
        <f t="shared" si="171"/>
        <v>2013</v>
      </c>
      <c r="I810" s="9" t="s">
        <v>44</v>
      </c>
      <c r="J810" s="9" t="str">
        <f t="shared" si="172"/>
        <v>5CI6</v>
      </c>
      <c r="K810" s="48">
        <v>150</v>
      </c>
      <c r="L810" s="48">
        <v>39</v>
      </c>
      <c r="M810" s="9" t="s">
        <v>28</v>
      </c>
      <c r="N810" s="9"/>
      <c r="O810" s="9"/>
      <c r="P810" s="9"/>
      <c r="Q810" s="9"/>
      <c r="R810" s="9" t="s">
        <v>198</v>
      </c>
      <c r="S810" s="9" t="s">
        <v>480</v>
      </c>
      <c r="T810" s="9" t="s">
        <v>481</v>
      </c>
      <c r="U810" s="9" t="s">
        <v>482</v>
      </c>
      <c r="V810" s="30" t="s">
        <v>4224</v>
      </c>
      <c r="W810" s="9"/>
      <c r="X810" s="48"/>
      <c r="Y810" s="9">
        <v>1</v>
      </c>
      <c r="Z810" s="48">
        <f>INDEX(table1,MATCH($K810,'Tham chiếu'!$A$3:$A$13,1),MATCH(DS!$L810,'Tham chiếu'!$B$2:$M$2,1))</f>
        <v>62</v>
      </c>
      <c r="AA810" s="9">
        <v>2</v>
      </c>
      <c r="AB810" s="50" t="str">
        <f>INDEX(table2,MATCH($K810,'Tham chiếu'!$A$17:$A$25,1),MATCH(DS!$L810,'Tham chiếu'!$B$16:$S$16,1))</f>
        <v>5A</v>
      </c>
      <c r="AC810" s="9">
        <v>1</v>
      </c>
      <c r="AD810" s="73" t="str">
        <f>INDEX(table4,MATCH($K810,'Tham chiếu'!$A$41:$A$49,1),MATCH(DS!$L810,'Tham chiếu'!$B$40:$T$40,1))</f>
        <v>5A</v>
      </c>
      <c r="AE810" s="9"/>
      <c r="AF810" s="74"/>
      <c r="AG810" s="9"/>
      <c r="AH810" s="48">
        <f>INDEX(table5,MATCH($K810,'Tham chiếu'!$A$53:$A$61,1),MATCH(DS!$L810,'Tham chiếu'!$B$52:$T$52,1))</f>
        <v>5</v>
      </c>
      <c r="AI810" s="9"/>
      <c r="AJ810" s="48">
        <f>INDEX(table5,MATCH($K810,'Tham chiếu'!$A$53:$A$61,1),MATCH(DS!$L810,'Tham chiếu'!$B$52:$T$52,1))</f>
        <v>5</v>
      </c>
      <c r="AK810" s="9"/>
      <c r="AL810" s="48">
        <f>INDEX(table5,MATCH($K810,'Tham chiếu'!$A$53:$A$61,1),MATCH(DS!$L810,'Tham chiếu'!$B$52:$T$52,1))</f>
        <v>5</v>
      </c>
      <c r="AM810" s="9">
        <v>1</v>
      </c>
      <c r="AN810" s="50" t="str">
        <f>INDEX(table2,MATCH($K810,'Tham chiếu'!$A$17:$A$25,1),MATCH(DS!$L810,'Tham chiếu'!$B$16:$S$16,1))</f>
        <v>5A</v>
      </c>
      <c r="AO810" s="9"/>
      <c r="AP810" s="48" t="str">
        <f>INDEX(table3,MATCH($K810,'Tham chiếu'!$A$29:$A$37,1),MATCH(DS!$L810,'Tham chiếu'!$B$28:$T$28,1))</f>
        <v>5A</v>
      </c>
      <c r="AQ810" s="48">
        <v>1</v>
      </c>
      <c r="AR810" s="77">
        <f>INDEX(table7,MATCH($K810,'Tham chiếu'!$A$78:$A$87,1),MATCH(DS!$L810,'Tham chiếu'!$B$77:$T$77,1))</f>
        <v>5</v>
      </c>
      <c r="AS810" s="9"/>
      <c r="AT810" s="48"/>
      <c r="AU810" s="57">
        <f t="shared" si="163"/>
        <v>1389000</v>
      </c>
      <c r="AV810" s="66"/>
      <c r="AW810" s="66"/>
    </row>
    <row r="811" spans="1:56" ht="21.6" customHeight="1" x14ac:dyDescent="0.25">
      <c r="A811" s="3">
        <v>806</v>
      </c>
      <c r="B811" s="9" t="s">
        <v>16</v>
      </c>
      <c r="C811" s="9" t="s">
        <v>2216</v>
      </c>
      <c r="D811" s="9" t="s">
        <v>166</v>
      </c>
      <c r="E811" s="9" t="str">
        <f t="shared" si="169"/>
        <v>Lương Quỳnh Anh</v>
      </c>
      <c r="F811" s="9" t="b">
        <f t="shared" si="170"/>
        <v>0</v>
      </c>
      <c r="G811" s="9" t="s">
        <v>2217</v>
      </c>
      <c r="H811" s="9" t="str">
        <f t="shared" si="171"/>
        <v>2013</v>
      </c>
      <c r="I811" s="9" t="s">
        <v>44</v>
      </c>
      <c r="J811" s="9" t="str">
        <f t="shared" si="172"/>
        <v>5CI6</v>
      </c>
      <c r="K811" s="48">
        <v>138</v>
      </c>
      <c r="L811" s="48">
        <v>40</v>
      </c>
      <c r="M811" s="9" t="s">
        <v>28</v>
      </c>
      <c r="N811" s="9"/>
      <c r="O811" s="9"/>
      <c r="P811" s="9"/>
      <c r="Q811" s="9"/>
      <c r="R811" s="9" t="s">
        <v>198</v>
      </c>
      <c r="S811" s="9" t="s">
        <v>2218</v>
      </c>
      <c r="T811" s="9" t="s">
        <v>2219</v>
      </c>
      <c r="U811" s="9" t="s">
        <v>2220</v>
      </c>
      <c r="V811" s="30" t="s">
        <v>4225</v>
      </c>
      <c r="W811" s="9"/>
      <c r="X811" s="48"/>
      <c r="Y811" s="9">
        <v>1</v>
      </c>
      <c r="Z811" s="48">
        <f>INDEX(table1,MATCH($K811,'Tham chiếu'!$A$3:$A$13,1),MATCH(DS!$L811,'Tham chiếu'!$B$2:$M$2,1))</f>
        <v>62</v>
      </c>
      <c r="AA811" s="9"/>
      <c r="AB811" s="50"/>
      <c r="AC811" s="9"/>
      <c r="AD811" s="73"/>
      <c r="AE811" s="9"/>
      <c r="AF811" s="74"/>
      <c r="AG811" s="9">
        <v>1</v>
      </c>
      <c r="AH811" s="48">
        <f>INDEX(table5,MATCH($K811,'Tham chiếu'!$A$53:$A$61,1),MATCH(DS!$L811,'Tham chiếu'!$B$52:$T$52,1))</f>
        <v>5</v>
      </c>
      <c r="AI811" s="9">
        <v>1</v>
      </c>
      <c r="AJ811" s="48">
        <f>INDEX(table5,MATCH($K811,'Tham chiếu'!$A$53:$A$61,1),MATCH(DS!$L811,'Tham chiếu'!$B$52:$T$52,1))</f>
        <v>5</v>
      </c>
      <c r="AK811" s="9">
        <v>1</v>
      </c>
      <c r="AL811" s="48">
        <f>INDEX(table5,MATCH($K811,'Tham chiếu'!$A$53:$A$61,1),MATCH(DS!$L811,'Tham chiếu'!$B$52:$T$52,1))</f>
        <v>5</v>
      </c>
      <c r="AM811" s="9"/>
      <c r="AN811" s="50"/>
      <c r="AO811" s="9">
        <v>1</v>
      </c>
      <c r="AP811" s="48" t="str">
        <f>INDEX(table3,MATCH($K811,'Tham chiếu'!$A$29:$A$37,1),MATCH(DS!$L811,'Tham chiếu'!$B$28:$T$28,1))</f>
        <v>4C</v>
      </c>
      <c r="AQ811" s="48">
        <v>1</v>
      </c>
      <c r="AR811" s="77">
        <f>INDEX(table7,MATCH($K811,'Tham chiếu'!$A$78:$A$87,1),MATCH(DS!$L811,'Tham chiếu'!$B$77:$T$77,1))</f>
        <v>4</v>
      </c>
      <c r="AS811" s="9">
        <v>1</v>
      </c>
      <c r="AT811" s="48">
        <f>INDEX(table6,MATCH($K811,'Tham chiếu'!$A$65:$A$74,1),MATCH(DS!$L811,'Tham chiếu'!$B$64:$T$64,1))</f>
        <v>5</v>
      </c>
      <c r="AU811" s="57">
        <f t="shared" si="163"/>
        <v>1489000</v>
      </c>
      <c r="AV811" s="66"/>
      <c r="AW811" s="66"/>
    </row>
    <row r="812" spans="1:56" ht="21" customHeight="1" x14ac:dyDescent="0.25">
      <c r="A812" s="3">
        <v>807</v>
      </c>
      <c r="B812" s="9" t="s">
        <v>16</v>
      </c>
      <c r="C812" s="9" t="s">
        <v>196</v>
      </c>
      <c r="D812" s="9" t="s">
        <v>166</v>
      </c>
      <c r="E812" s="9" t="str">
        <f t="shared" si="169"/>
        <v>Phạm Lê Tú Anh</v>
      </c>
      <c r="F812" s="9" t="b">
        <f t="shared" si="170"/>
        <v>0</v>
      </c>
      <c r="G812" s="9" t="s">
        <v>197</v>
      </c>
      <c r="H812" s="9" t="str">
        <f t="shared" si="171"/>
        <v>2013</v>
      </c>
      <c r="I812" s="9" t="s">
        <v>44</v>
      </c>
      <c r="J812" s="9" t="str">
        <f t="shared" si="172"/>
        <v>5CI6</v>
      </c>
      <c r="K812" s="48">
        <v>148</v>
      </c>
      <c r="L812" s="48">
        <v>37</v>
      </c>
      <c r="M812" s="9" t="s">
        <v>28</v>
      </c>
      <c r="N812" s="9"/>
      <c r="O812" s="9"/>
      <c r="P812" s="9"/>
      <c r="Q812" s="9"/>
      <c r="R812" s="9" t="s">
        <v>198</v>
      </c>
      <c r="S812" s="9" t="s">
        <v>174</v>
      </c>
      <c r="T812" s="9" t="s">
        <v>175</v>
      </c>
      <c r="U812" s="9" t="s">
        <v>176</v>
      </c>
      <c r="V812" s="30" t="s">
        <v>4226</v>
      </c>
      <c r="W812" s="9"/>
      <c r="X812" s="48"/>
      <c r="Y812" s="9">
        <v>1</v>
      </c>
      <c r="Z812" s="48">
        <f>INDEX(table1,MATCH($K812,'Tham chiếu'!$A$3:$A$13,1),MATCH(DS!$L812,'Tham chiếu'!$B$2:$M$2,1))</f>
        <v>62</v>
      </c>
      <c r="AA812" s="9">
        <v>1</v>
      </c>
      <c r="AB812" s="50" t="str">
        <f>INDEX(table2,MATCH($K812,'Tham chiếu'!$A$17:$A$25,1),MATCH(DS!$L812,'Tham chiếu'!$B$16:$S$16,1))</f>
        <v>4A</v>
      </c>
      <c r="AC812" s="9">
        <v>2</v>
      </c>
      <c r="AD812" s="73">
        <f>INDEX(table4,MATCH($K812,'Tham chiếu'!$A$41:$A$49,1),MATCH(DS!$L812,'Tham chiếu'!$B$40:$T$40,1))</f>
        <v>5</v>
      </c>
      <c r="AE812" s="9"/>
      <c r="AF812" s="74"/>
      <c r="AG812" s="9"/>
      <c r="AH812" s="48">
        <f>INDEX(table5,MATCH($K812,'Tham chiếu'!$A$53:$A$61,1),MATCH(DS!$L812,'Tham chiếu'!$B$52:$T$52,1))</f>
        <v>5</v>
      </c>
      <c r="AI812" s="9">
        <v>2</v>
      </c>
      <c r="AJ812" s="48">
        <f>INDEX(table5,MATCH($K812,'Tham chiếu'!$A$53:$A$61,1),MATCH(DS!$L812,'Tham chiếu'!$B$52:$T$52,1))</f>
        <v>5</v>
      </c>
      <c r="AK812" s="9"/>
      <c r="AL812" s="48">
        <f>INDEX(table5,MATCH($K812,'Tham chiếu'!$A$53:$A$61,1),MATCH(DS!$L812,'Tham chiếu'!$B$52:$T$52,1))</f>
        <v>5</v>
      </c>
      <c r="AM812" s="9">
        <v>1</v>
      </c>
      <c r="AN812" s="50" t="str">
        <f>INDEX(table2,MATCH($K812,'Tham chiếu'!$A$17:$A$25,1),MATCH(DS!$L812,'Tham chiếu'!$B$16:$S$16,1))</f>
        <v>4A</v>
      </c>
      <c r="AO812" s="9">
        <v>1</v>
      </c>
      <c r="AP812" s="48" t="str">
        <f>INDEX(table3,MATCH($K812,'Tham chiếu'!$A$29:$A$37,1),MATCH(DS!$L812,'Tham chiếu'!$B$28:$T$28,1))</f>
        <v>4B</v>
      </c>
      <c r="AQ812" s="48">
        <v>1</v>
      </c>
      <c r="AR812" s="77">
        <f>INDEX(table7,MATCH($K812,'Tham chiếu'!$A$78:$A$87,1),MATCH(DS!$L812,'Tham chiếu'!$B$77:$T$77,1))</f>
        <v>4</v>
      </c>
      <c r="AS812" s="9">
        <v>1</v>
      </c>
      <c r="AT812" s="48">
        <f>INDEX(table6,MATCH($K812,'Tham chiếu'!$A$65:$A$74,1),MATCH(DS!$L812,'Tham chiếu'!$B$64:$T$64,1))</f>
        <v>5</v>
      </c>
      <c r="AU812" s="57">
        <f t="shared" si="163"/>
        <v>2152000</v>
      </c>
      <c r="AV812" s="66"/>
      <c r="AW812" s="66"/>
    </row>
    <row r="813" spans="1:56" ht="22.15" customHeight="1" x14ac:dyDescent="0.25">
      <c r="A813" s="3">
        <v>808</v>
      </c>
      <c r="B813" s="9" t="s">
        <v>16</v>
      </c>
      <c r="C813" s="9" t="s">
        <v>1758</v>
      </c>
      <c r="D813" s="9" t="s">
        <v>166</v>
      </c>
      <c r="E813" s="9" t="str">
        <f t="shared" si="169"/>
        <v>Trần Nguyễn Ngọc Trâm Anh</v>
      </c>
      <c r="F813" s="9" t="b">
        <f t="shared" si="170"/>
        <v>0</v>
      </c>
      <c r="G813" s="9" t="s">
        <v>1759</v>
      </c>
      <c r="H813" s="9" t="str">
        <f t="shared" si="171"/>
        <v>2013</v>
      </c>
      <c r="I813" s="9" t="s">
        <v>44</v>
      </c>
      <c r="J813" s="9" t="str">
        <f t="shared" si="172"/>
        <v>5CI6</v>
      </c>
      <c r="K813" s="48">
        <v>150</v>
      </c>
      <c r="L813" s="48">
        <v>50</v>
      </c>
      <c r="M813" s="9" t="s">
        <v>28</v>
      </c>
      <c r="N813" s="9"/>
      <c r="O813" s="9"/>
      <c r="P813" s="9"/>
      <c r="Q813" s="9"/>
      <c r="R813" s="9" t="s">
        <v>198</v>
      </c>
      <c r="S813" s="9" t="s">
        <v>1760</v>
      </c>
      <c r="T813" s="9" t="s">
        <v>1761</v>
      </c>
      <c r="U813" s="9" t="s">
        <v>1762</v>
      </c>
      <c r="V813" s="30" t="s">
        <v>4227</v>
      </c>
      <c r="W813" s="9">
        <v>1</v>
      </c>
      <c r="X813" s="78"/>
      <c r="Y813" s="9"/>
      <c r="Z813" s="9"/>
      <c r="AA813" s="9"/>
      <c r="AB813" s="50"/>
      <c r="AC813" s="9">
        <v>2</v>
      </c>
      <c r="AD813" s="73">
        <f>INDEX(table4,MATCH($K813,'Tham chiếu'!$A$41:$A$49,1),MATCH(DS!$L813,'Tham chiếu'!$B$40:$T$40,1))</f>
        <v>7</v>
      </c>
      <c r="AE813" s="9"/>
      <c r="AF813" s="74"/>
      <c r="AG813" s="9"/>
      <c r="AH813" s="48"/>
      <c r="AI813" s="9">
        <v>1</v>
      </c>
      <c r="AJ813" s="48">
        <f>INDEX(table5,MATCH($K813,'Tham chiếu'!$A$53:$A$61,1),MATCH(DS!$L813,'Tham chiếu'!$B$52:$T$52,1))</f>
        <v>6</v>
      </c>
      <c r="AK813" s="9">
        <v>1</v>
      </c>
      <c r="AL813" s="48">
        <f>INDEX(table5,MATCH($K813,'Tham chiếu'!$A$53:$A$61,1),MATCH(DS!$L813,'Tham chiếu'!$B$52:$T$52,1))</f>
        <v>6</v>
      </c>
      <c r="AM813" s="9">
        <v>1</v>
      </c>
      <c r="AN813" s="50" t="str">
        <f>INDEX(table2,MATCH($K813,'Tham chiếu'!$A$17:$A$25,1),MATCH(DS!$L813,'Tham chiếu'!$B$16:$S$16,1))</f>
        <v>6C</v>
      </c>
      <c r="AO813" s="9"/>
      <c r="AP813" s="48"/>
      <c r="AQ813" s="48">
        <v>1</v>
      </c>
      <c r="AR813" s="77">
        <f>INDEX(table7,MATCH($K813,'Tham chiếu'!$A$78:$A$87,1),MATCH(DS!$L813,'Tham chiếu'!$B$77:$T$77,1))</f>
        <v>7</v>
      </c>
      <c r="AS813" s="9"/>
      <c r="AT813" s="48"/>
      <c r="AU813" s="57">
        <f t="shared" si="163"/>
        <v>1340000</v>
      </c>
      <c r="AV813" s="66"/>
      <c r="AW813" s="66"/>
    </row>
    <row r="814" spans="1:56" ht="18" customHeight="1" x14ac:dyDescent="0.25">
      <c r="A814" s="3">
        <v>809</v>
      </c>
      <c r="B814" s="9" t="s">
        <v>16</v>
      </c>
      <c r="C814" s="70" t="s">
        <v>3320</v>
      </c>
      <c r="D814" s="70" t="s">
        <v>609</v>
      </c>
      <c r="E814" s="9" t="str">
        <f t="shared" si="169"/>
        <v>Nguyễn Hữu Cường</v>
      </c>
      <c r="F814" s="9" t="b">
        <f t="shared" si="170"/>
        <v>0</v>
      </c>
      <c r="G814" s="56" t="s">
        <v>3321</v>
      </c>
      <c r="H814" s="56" t="str">
        <f t="shared" si="171"/>
        <v>2013</v>
      </c>
      <c r="I814" s="56" t="s">
        <v>18</v>
      </c>
      <c r="J814" s="9" t="str">
        <f t="shared" si="172"/>
        <v>5CI6</v>
      </c>
      <c r="K814" s="56">
        <v>140</v>
      </c>
      <c r="L814" s="56">
        <v>27</v>
      </c>
      <c r="M814" s="56" t="s">
        <v>28</v>
      </c>
      <c r="N814" s="56"/>
      <c r="O814" s="56"/>
      <c r="P814" s="56"/>
      <c r="Q814" s="56"/>
      <c r="R814" s="56" t="s">
        <v>198</v>
      </c>
      <c r="S814" s="56" t="s">
        <v>3322</v>
      </c>
      <c r="T814" s="56" t="s">
        <v>3323</v>
      </c>
      <c r="U814" s="56" t="s">
        <v>3324</v>
      </c>
      <c r="V814" s="64" t="s">
        <v>4228</v>
      </c>
      <c r="W814" s="56">
        <v>2</v>
      </c>
      <c r="X814" s="48">
        <f>INDEX(table1,MATCH($K814,'Tham chiếu'!$A$3:$A$13,1),MATCH(DS!$L814,'Tham chiếu'!$B$2:$M$2,1))</f>
        <v>60</v>
      </c>
      <c r="Y814" s="56">
        <v>2</v>
      </c>
      <c r="Z814" s="48">
        <f>INDEX(table1,MATCH($K814,'Tham chiếu'!$A$3:$A$13,1),MATCH(DS!$L814,'Tham chiếu'!$B$2:$M$2,1))</f>
        <v>60</v>
      </c>
      <c r="AA814" s="56">
        <v>2</v>
      </c>
      <c r="AB814" s="50">
        <f>INDEX(table2,MATCH($K814,'Tham chiếu'!$A$17:$A$25,1),MATCH(DS!$L814,'Tham chiếu'!$B$16:$S$16,1))</f>
        <v>4</v>
      </c>
      <c r="AC814" s="56"/>
      <c r="AD814" s="73">
        <f>INDEX(table4,MATCH($K814,'Tham chiếu'!$A$41:$A$49,1),MATCH(DS!$L814,'Tham chiếu'!$B$40:$T$40,1))</f>
        <v>4</v>
      </c>
      <c r="AE814" s="56">
        <v>3</v>
      </c>
      <c r="AF814" s="74">
        <f>INDEX(table3,MATCH($K814,'Tham chiếu'!$A$29:$A$37,1),MATCH(DS!$L814,'Tham chiếu'!$B$28:$T$28,1))</f>
        <v>4</v>
      </c>
      <c r="AG814" s="56">
        <v>1</v>
      </c>
      <c r="AH814" s="48">
        <f>INDEX(table5,MATCH($K814,'Tham chiếu'!$A$53:$A$61,1),MATCH(DS!$L814,'Tham chiếu'!$B$52:$T$52,1))</f>
        <v>4</v>
      </c>
      <c r="AI814" s="56">
        <v>3</v>
      </c>
      <c r="AJ814" s="48">
        <f>INDEX(table5,MATCH($K814,'Tham chiếu'!$A$53:$A$61,1),MATCH(DS!$L814,'Tham chiếu'!$B$52:$T$52,1))</f>
        <v>4</v>
      </c>
      <c r="AK814" s="56">
        <v>1</v>
      </c>
      <c r="AL814" s="48">
        <f>INDEX(table5,MATCH($K814,'Tham chiếu'!$A$53:$A$61,1),MATCH(DS!$L814,'Tham chiếu'!$B$52:$T$52,1))</f>
        <v>4</v>
      </c>
      <c r="AM814" s="56">
        <v>1</v>
      </c>
      <c r="AN814" s="50">
        <f>INDEX(table2,MATCH($K814,'Tham chiếu'!$A$17:$A$25,1),MATCH(DS!$L814,'Tham chiếu'!$B$16:$S$16,1))</f>
        <v>4</v>
      </c>
      <c r="AO814" s="56">
        <v>1</v>
      </c>
      <c r="AP814" s="48">
        <f>INDEX(table3,MATCH($K814,'Tham chiếu'!$A$29:$A$37,1),MATCH(DS!$L814,'Tham chiếu'!$B$28:$T$28,1))</f>
        <v>4</v>
      </c>
      <c r="AQ814" s="48"/>
      <c r="AR814" s="77">
        <f>INDEX(table7,MATCH($K814,'Tham chiếu'!$A$78:$A$87,1),MATCH(DS!$L814,'Tham chiếu'!$B$77:$T$77,1))</f>
        <v>3</v>
      </c>
      <c r="AS814" s="56">
        <v>2</v>
      </c>
      <c r="AT814" s="48">
        <f>INDEX(table6,MATCH($K814,'Tham chiếu'!$A$65:$A$74,1),MATCH(DS!$L814,'Tham chiếu'!$B$64:$T$64,1))</f>
        <v>4</v>
      </c>
      <c r="AU814" s="57">
        <f t="shared" si="163"/>
        <v>3918000</v>
      </c>
      <c r="AV814" s="66"/>
      <c r="AW814" s="66"/>
    </row>
    <row r="815" spans="1:56" ht="22.9" customHeight="1" x14ac:dyDescent="0.25">
      <c r="A815" s="3">
        <v>810</v>
      </c>
      <c r="B815" s="9" t="s">
        <v>16</v>
      </c>
      <c r="C815" s="9" t="s">
        <v>2159</v>
      </c>
      <c r="D815" s="9" t="s">
        <v>962</v>
      </c>
      <c r="E815" s="9" t="str">
        <f t="shared" si="169"/>
        <v>Lê Bảo Khanh</v>
      </c>
      <c r="F815" s="9" t="b">
        <f t="shared" si="170"/>
        <v>0</v>
      </c>
      <c r="G815" s="9" t="s">
        <v>3325</v>
      </c>
      <c r="H815" s="9" t="str">
        <f t="shared" si="171"/>
        <v>2013</v>
      </c>
      <c r="I815" s="9" t="s">
        <v>44</v>
      </c>
      <c r="J815" s="9" t="str">
        <f t="shared" si="172"/>
        <v>5CI6</v>
      </c>
      <c r="K815" s="9">
        <v>144</v>
      </c>
      <c r="L815" s="9">
        <v>50</v>
      </c>
      <c r="M815" s="9" t="s">
        <v>28</v>
      </c>
      <c r="N815" s="9"/>
      <c r="O815" s="9"/>
      <c r="P815" s="9"/>
      <c r="Q815" s="9"/>
      <c r="R815" s="9" t="s">
        <v>198</v>
      </c>
      <c r="S815" s="9" t="s">
        <v>1165</v>
      </c>
      <c r="T815" s="9" t="s">
        <v>3326</v>
      </c>
      <c r="U815" s="9" t="s">
        <v>3327</v>
      </c>
      <c r="V815" s="30" t="s">
        <v>4229</v>
      </c>
      <c r="W815" s="48"/>
      <c r="X815" s="56"/>
      <c r="Y815" s="49">
        <v>1</v>
      </c>
      <c r="Z815" s="56"/>
      <c r="AA815" s="50">
        <v>1</v>
      </c>
      <c r="AB815" s="50" t="str">
        <f>INDEX(table2,MATCH($K815,'Tham chiếu'!$A$17:$A$25,1),MATCH(DS!$L815,'Tham chiếu'!$B$16:$S$16,1))</f>
        <v>6C</v>
      </c>
      <c r="AC815" s="53"/>
      <c r="AD815" s="73">
        <f>INDEX(table4,MATCH($K815,'Tham chiếu'!$A$41:$A$49,1),MATCH(DS!$L815,'Tham chiếu'!$B$40:$T$40,1))</f>
        <v>0</v>
      </c>
      <c r="AE815" s="54"/>
      <c r="AF815" s="74"/>
      <c r="AG815" s="48">
        <v>1</v>
      </c>
      <c r="AH815" s="48">
        <f>INDEX(table5,MATCH($K815,'Tham chiếu'!$A$53:$A$61,1),MATCH(DS!$L815,'Tham chiếu'!$B$52:$T$52,1))</f>
        <v>6</v>
      </c>
      <c r="AI815" s="49">
        <v>2</v>
      </c>
      <c r="AJ815" s="48">
        <f>INDEX(table5,MATCH($K815,'Tham chiếu'!$A$53:$A$61,1),MATCH(DS!$L815,'Tham chiếu'!$B$52:$T$52,1))</f>
        <v>6</v>
      </c>
      <c r="AK815" s="53">
        <v>1</v>
      </c>
      <c r="AL815" s="48">
        <f>INDEX(table5,MATCH($K815,'Tham chiếu'!$A$53:$A$61,1),MATCH(DS!$L815,'Tham chiếu'!$B$52:$T$52,1))</f>
        <v>6</v>
      </c>
      <c r="AM815" s="50">
        <v>1</v>
      </c>
      <c r="AN815" s="50" t="str">
        <f>INDEX(table2,MATCH($K815,'Tham chiếu'!$A$17:$A$25,1),MATCH(DS!$L815,'Tham chiếu'!$B$16:$S$16,1))</f>
        <v>6C</v>
      </c>
      <c r="AO815" s="54"/>
      <c r="AP815" s="48" t="str">
        <f>INDEX(table3,MATCH($K815,'Tham chiếu'!$A$29:$A$37,1),MATCH(DS!$L815,'Tham chiếu'!$B$28:$T$28,1))</f>
        <v>7B</v>
      </c>
      <c r="AQ815" s="48">
        <v>1</v>
      </c>
      <c r="AR815" s="77">
        <f>INDEX(table7,MATCH($K815,'Tham chiếu'!$A$78:$A$87,1),MATCH(DS!$L815,'Tham chiếu'!$B$77:$T$77,1))</f>
        <v>6</v>
      </c>
      <c r="AS815" s="49">
        <v>1</v>
      </c>
      <c r="AT815" s="48">
        <f>INDEX(table6,MATCH($K815,'Tham chiếu'!$A$65:$A$74,1),MATCH(DS!$L815,'Tham chiếu'!$B$64:$T$64,1))</f>
        <v>7</v>
      </c>
      <c r="AU815" s="57">
        <f t="shared" si="163"/>
        <v>2001000</v>
      </c>
      <c r="AV815" s="66"/>
      <c r="AW815" s="66"/>
    </row>
    <row r="816" spans="1:56" ht="22.9" customHeight="1" x14ac:dyDescent="0.25">
      <c r="A816" s="3">
        <v>811</v>
      </c>
      <c r="B816" s="9" t="s">
        <v>16</v>
      </c>
      <c r="C816" s="56" t="s">
        <v>3328</v>
      </c>
      <c r="D816" s="56" t="s">
        <v>337</v>
      </c>
      <c r="E816" s="9" t="str">
        <f t="shared" si="169"/>
        <v>Đinh Bội Linh</v>
      </c>
      <c r="F816" s="9" t="b">
        <f t="shared" si="170"/>
        <v>0</v>
      </c>
      <c r="G816" s="56" t="s">
        <v>3329</v>
      </c>
      <c r="H816" s="56" t="str">
        <f t="shared" si="171"/>
        <v>2013</v>
      </c>
      <c r="I816" s="56" t="s">
        <v>44</v>
      </c>
      <c r="J816" s="9" t="str">
        <f t="shared" si="172"/>
        <v>5CI6</v>
      </c>
      <c r="K816" s="56">
        <v>154</v>
      </c>
      <c r="L816" s="56">
        <v>48</v>
      </c>
      <c r="M816" s="56" t="s">
        <v>28</v>
      </c>
      <c r="N816" s="56"/>
      <c r="O816" s="56"/>
      <c r="P816" s="56"/>
      <c r="Q816" s="56"/>
      <c r="R816" s="56" t="s">
        <v>198</v>
      </c>
      <c r="S816" s="56" t="s">
        <v>2768</v>
      </c>
      <c r="T816" s="56" t="s">
        <v>2769</v>
      </c>
      <c r="U816" s="56" t="s">
        <v>2770</v>
      </c>
      <c r="V816" s="64" t="s">
        <v>4230</v>
      </c>
      <c r="W816" s="56">
        <v>1</v>
      </c>
      <c r="X816" s="48" t="str">
        <f>INDEX(table1,MATCH($K816,'Tham chiếu'!$A$3:$A$13,1),MATCH(DS!$L816,'Tham chiếu'!$B$2:$M$2,1))</f>
        <v>65A</v>
      </c>
      <c r="Y816" s="56">
        <v>1</v>
      </c>
      <c r="Z816" s="48" t="str">
        <f>INDEX(table1,MATCH($K816,'Tham chiếu'!$A$3:$A$13,1),MATCH(DS!$L816,'Tham chiếu'!$B$2:$M$2,1))</f>
        <v>65A</v>
      </c>
      <c r="AA816" s="56">
        <v>2</v>
      </c>
      <c r="AB816" s="50" t="str">
        <f>INDEX(table2,MATCH($K816,'Tham chiếu'!$A$17:$A$25,1),MATCH(DS!$L816,'Tham chiếu'!$B$16:$S$16,1))</f>
        <v>6C</v>
      </c>
      <c r="AC816" s="56"/>
      <c r="AD816" s="73" t="str">
        <f>INDEX(table4,MATCH($K816,'Tham chiếu'!$A$41:$A$49,1),MATCH(DS!$L816,'Tham chiếu'!$B$40:$T$40,1))</f>
        <v>6C</v>
      </c>
      <c r="AE816" s="56">
        <v>2</v>
      </c>
      <c r="AF816" s="74" t="str">
        <f>INDEX(table3,MATCH($K816,'Tham chiếu'!$A$29:$A$37,1),MATCH(DS!$L816,'Tham chiếu'!$B$28:$T$28,1))</f>
        <v>6C</v>
      </c>
      <c r="AG816" s="56"/>
      <c r="AH816" s="48">
        <f>INDEX(table5,MATCH($K816,'Tham chiếu'!$A$53:$A$61,1),MATCH(DS!$L816,'Tham chiếu'!$B$52:$T$52,1))</f>
        <v>6</v>
      </c>
      <c r="AI816" s="56"/>
      <c r="AJ816" s="48">
        <f>INDEX(table5,MATCH($K816,'Tham chiếu'!$A$53:$A$61,1),MATCH(DS!$L816,'Tham chiếu'!$B$52:$T$52,1))</f>
        <v>6</v>
      </c>
      <c r="AK816" s="56"/>
      <c r="AL816" s="48">
        <f>INDEX(table5,MATCH($K816,'Tham chiếu'!$A$53:$A$61,1),MATCH(DS!$L816,'Tham chiếu'!$B$52:$T$52,1))</f>
        <v>6</v>
      </c>
      <c r="AM816" s="56"/>
      <c r="AN816" s="50" t="str">
        <f>INDEX(table2,MATCH($K816,'Tham chiếu'!$A$17:$A$25,1),MATCH(DS!$L816,'Tham chiếu'!$B$16:$S$16,1))</f>
        <v>6C</v>
      </c>
      <c r="AO816" s="78"/>
      <c r="AP816" s="48" t="str">
        <f>INDEX(table3,MATCH($K816,'Tham chiếu'!$A$29:$A$37,1),MATCH(DS!$L816,'Tham chiếu'!$B$28:$T$28,1))</f>
        <v>6C</v>
      </c>
      <c r="AQ816" s="48"/>
      <c r="AR816" s="77">
        <f>INDEX(table7,MATCH($K816,'Tham chiếu'!$A$78:$A$87,1),MATCH(DS!$L816,'Tham chiếu'!$B$77:$T$77,1))</f>
        <v>6</v>
      </c>
      <c r="AS816" s="78"/>
      <c r="AT816" s="48"/>
      <c r="AU816" s="57">
        <f t="shared" si="163"/>
        <v>1386000</v>
      </c>
      <c r="AV816" s="66"/>
      <c r="AW816" s="66"/>
    </row>
    <row r="817" spans="1:49" ht="20.45" customHeight="1" x14ac:dyDescent="0.25">
      <c r="A817" s="3">
        <v>812</v>
      </c>
      <c r="B817" s="9" t="s">
        <v>2364</v>
      </c>
      <c r="C817" s="69" t="s">
        <v>439</v>
      </c>
      <c r="D817" s="69" t="s">
        <v>337</v>
      </c>
      <c r="E817" s="69" t="str">
        <f t="shared" si="169"/>
        <v>Trần Khánh Linh</v>
      </c>
      <c r="F817" s="9" t="b">
        <f t="shared" si="170"/>
        <v>0</v>
      </c>
      <c r="G817" s="9" t="s">
        <v>3330</v>
      </c>
      <c r="H817" s="9" t="str">
        <f t="shared" si="171"/>
        <v>2013</v>
      </c>
      <c r="I817" s="9" t="s">
        <v>44</v>
      </c>
      <c r="J817" s="9" t="str">
        <f t="shared" si="172"/>
        <v>5CI6</v>
      </c>
      <c r="K817" s="9">
        <v>156</v>
      </c>
      <c r="L817" s="9">
        <v>36</v>
      </c>
      <c r="M817" s="9" t="s">
        <v>28</v>
      </c>
      <c r="N817" s="9"/>
      <c r="O817" s="9"/>
      <c r="P817" s="9"/>
      <c r="Q817" s="9"/>
      <c r="R817" s="9" t="s">
        <v>198</v>
      </c>
      <c r="S817" s="9" t="s">
        <v>3331</v>
      </c>
      <c r="T817" s="9" t="s">
        <v>3332</v>
      </c>
      <c r="U817" s="9" t="s">
        <v>3333</v>
      </c>
      <c r="V817" s="30" t="s">
        <v>4231</v>
      </c>
      <c r="W817" s="48">
        <v>2</v>
      </c>
      <c r="X817" s="48">
        <f>INDEX(table1,MATCH($K817,'Tham chiếu'!$A$3:$A$13,1),MATCH(DS!$L817,'Tham chiếu'!$B$2:$M$2,1))</f>
        <v>65</v>
      </c>
      <c r="Y817" s="49">
        <v>2</v>
      </c>
      <c r="Z817" s="48">
        <f>INDEX(table1,MATCH($K817,'Tham chiếu'!$A$3:$A$13,1),MATCH(DS!$L817,'Tham chiếu'!$B$2:$M$2,1))</f>
        <v>65</v>
      </c>
      <c r="AA817" s="50">
        <v>2</v>
      </c>
      <c r="AB817" s="78"/>
      <c r="AC817" s="53">
        <v>2</v>
      </c>
      <c r="AD817" s="78"/>
      <c r="AE817" s="54"/>
      <c r="AF817" s="74"/>
      <c r="AG817" s="48"/>
      <c r="AH817" s="48"/>
      <c r="AI817" s="49"/>
      <c r="AJ817" s="48"/>
      <c r="AK817" s="53">
        <v>2</v>
      </c>
      <c r="AL817" s="48">
        <f>INDEX(table5,MATCH($K817,'Tham chiếu'!$A$53:$A$61,1),MATCH(DS!$L817,'Tham chiếu'!$B$52:$T$52,1))</f>
        <v>6</v>
      </c>
      <c r="AM817" s="50"/>
      <c r="AN817" s="50">
        <f>INDEX(table2,MATCH($K817,'Tham chiếu'!$A$17:$A$25,1),MATCH(DS!$L817,'Tham chiếu'!$B$16:$S$16,1))</f>
        <v>6</v>
      </c>
      <c r="AO817" s="54"/>
      <c r="AP817" s="48">
        <f>INDEX(table3,MATCH($K817,'Tham chiếu'!$A$29:$A$37,1),MATCH(DS!$L817,'Tham chiếu'!$B$28:$T$28,1))</f>
        <v>0</v>
      </c>
      <c r="AQ817" s="48"/>
      <c r="AR817" s="77">
        <f>INDEX(table7,MATCH($K817,'Tham chiếu'!$A$78:$A$87,1),MATCH(DS!$L817,'Tham chiếu'!$B$77:$T$77,1))</f>
        <v>6</v>
      </c>
      <c r="AS817" s="49"/>
      <c r="AT817" s="48"/>
      <c r="AU817" s="57">
        <f t="shared" si="163"/>
        <v>2002000</v>
      </c>
      <c r="AV817" s="66"/>
      <c r="AW817" s="66"/>
    </row>
    <row r="818" spans="1:49" ht="21" customHeight="1" x14ac:dyDescent="0.25">
      <c r="A818" s="3">
        <v>813</v>
      </c>
      <c r="B818" s="9" t="s">
        <v>16</v>
      </c>
      <c r="C818" s="9" t="s">
        <v>3334</v>
      </c>
      <c r="D818" s="9" t="s">
        <v>1425</v>
      </c>
      <c r="E818" s="9" t="str">
        <f t="shared" si="169"/>
        <v>Đỗ Hải Long</v>
      </c>
      <c r="F818" s="9" t="b">
        <f t="shared" si="170"/>
        <v>0</v>
      </c>
      <c r="G818" s="9" t="s">
        <v>3335</v>
      </c>
      <c r="H818" s="9" t="str">
        <f t="shared" si="171"/>
        <v>2013</v>
      </c>
      <c r="I818" s="9" t="s">
        <v>18</v>
      </c>
      <c r="J818" s="9" t="str">
        <f t="shared" si="172"/>
        <v>5CI6</v>
      </c>
      <c r="K818" s="9">
        <v>140</v>
      </c>
      <c r="L818" s="9">
        <v>39</v>
      </c>
      <c r="M818" s="9" t="s">
        <v>28</v>
      </c>
      <c r="N818" s="9"/>
      <c r="O818" s="9"/>
      <c r="P818" s="9"/>
      <c r="Q818" s="9"/>
      <c r="R818" s="9" t="s">
        <v>198</v>
      </c>
      <c r="S818" s="9" t="s">
        <v>3336</v>
      </c>
      <c r="T818" s="9" t="s">
        <v>3337</v>
      </c>
      <c r="U818" s="9" t="s">
        <v>3338</v>
      </c>
      <c r="V818" s="30" t="s">
        <v>4232</v>
      </c>
      <c r="W818" s="48">
        <v>1</v>
      </c>
      <c r="X818" s="48" t="str">
        <f>INDEX(table1,MATCH($K818,'Tham chiếu'!$A$3:$A$13,1),MATCH(DS!$L818,'Tham chiếu'!$B$2:$M$2,1))</f>
        <v>60A</v>
      </c>
      <c r="Y818" s="49">
        <v>1</v>
      </c>
      <c r="Z818" s="48" t="str">
        <f>INDEX(table1,MATCH($K818,'Tham chiếu'!$A$3:$A$13,1),MATCH(DS!$L818,'Tham chiếu'!$B$2:$M$2,1))</f>
        <v>60A</v>
      </c>
      <c r="AA818" s="50">
        <v>1</v>
      </c>
      <c r="AB818" s="50" t="str">
        <f>INDEX(table2,MATCH($K818,'Tham chiếu'!$A$17:$A$25,1),MATCH(DS!$L818,'Tham chiếu'!$B$16:$S$16,1))</f>
        <v>4C</v>
      </c>
      <c r="AC818" s="53"/>
      <c r="AD818" s="73" t="str">
        <f>INDEX(table4,MATCH($K818,'Tham chiếu'!$A$41:$A$49,1),MATCH(DS!$L818,'Tham chiếu'!$B$40:$T$40,1))</f>
        <v>4B</v>
      </c>
      <c r="AE818" s="54">
        <v>2</v>
      </c>
      <c r="AF818" s="74" t="str">
        <f>INDEX(table3,MATCH($K818,'Tham chiếu'!$A$29:$A$37,1),MATCH(DS!$L818,'Tham chiếu'!$B$28:$T$28,1))</f>
        <v>4B</v>
      </c>
      <c r="AG818" s="48">
        <v>1</v>
      </c>
      <c r="AH818" s="48">
        <f>INDEX(table5,MATCH($K818,'Tham chiếu'!$A$53:$A$61,1),MATCH(DS!$L818,'Tham chiếu'!$B$52:$T$52,1))</f>
        <v>5</v>
      </c>
      <c r="AI818" s="49">
        <v>2</v>
      </c>
      <c r="AJ818" s="48">
        <f>INDEX(table5,MATCH($K818,'Tham chiếu'!$A$53:$A$61,1),MATCH(DS!$L818,'Tham chiếu'!$B$52:$T$52,1))</f>
        <v>5</v>
      </c>
      <c r="AK818" s="53">
        <v>1</v>
      </c>
      <c r="AL818" s="48">
        <f>INDEX(table5,MATCH($K818,'Tham chiếu'!$A$53:$A$61,1),MATCH(DS!$L818,'Tham chiếu'!$B$52:$T$52,1))</f>
        <v>5</v>
      </c>
      <c r="AM818" s="50">
        <v>1</v>
      </c>
      <c r="AN818" s="50" t="str">
        <f>INDEX(table2,MATCH($K818,'Tham chiếu'!$A$17:$A$25,1),MATCH(DS!$L818,'Tham chiếu'!$B$16:$S$16,1))</f>
        <v>4C</v>
      </c>
      <c r="AO818" s="54"/>
      <c r="AP818" s="48" t="str">
        <f>INDEX(table3,MATCH($K818,'Tham chiếu'!$A$29:$A$37,1),MATCH(DS!$L818,'Tham chiếu'!$B$28:$T$28,1))</f>
        <v>4B</v>
      </c>
      <c r="AQ818" s="48">
        <v>1</v>
      </c>
      <c r="AR818" s="77">
        <f>INDEX(table7,MATCH($K818,'Tham chiếu'!$A$78:$A$87,1),MATCH(DS!$L818,'Tham chiếu'!$B$77:$T$77,1))</f>
        <v>4</v>
      </c>
      <c r="AS818" s="49"/>
      <c r="AT818" s="48"/>
      <c r="AU818" s="57">
        <f t="shared" si="163"/>
        <v>2261000</v>
      </c>
      <c r="AV818" s="66"/>
      <c r="AW818" s="66"/>
    </row>
    <row r="819" spans="1:49" ht="24" customHeight="1" x14ac:dyDescent="0.25">
      <c r="A819" s="3">
        <v>814</v>
      </c>
      <c r="B819" s="9" t="s">
        <v>16</v>
      </c>
      <c r="C819" s="56" t="s">
        <v>1369</v>
      </c>
      <c r="D819" s="56" t="s">
        <v>455</v>
      </c>
      <c r="E819" s="9" t="str">
        <f t="shared" si="169"/>
        <v>Đào Tiến Mạnh</v>
      </c>
      <c r="F819" s="9" t="b">
        <f t="shared" si="170"/>
        <v>0</v>
      </c>
      <c r="G819" s="56" t="s">
        <v>1370</v>
      </c>
      <c r="H819" s="56" t="str">
        <f t="shared" si="171"/>
        <v>2013</v>
      </c>
      <c r="I819" s="56" t="s">
        <v>18</v>
      </c>
      <c r="J819" s="9" t="str">
        <f t="shared" si="172"/>
        <v>5CI6</v>
      </c>
      <c r="K819" s="48">
        <v>145</v>
      </c>
      <c r="L819" s="48">
        <v>28.5</v>
      </c>
      <c r="M819" s="56" t="s">
        <v>28</v>
      </c>
      <c r="N819" s="56"/>
      <c r="O819" s="56"/>
      <c r="P819" s="56"/>
      <c r="Q819" s="56"/>
      <c r="R819" s="56" t="s">
        <v>198</v>
      </c>
      <c r="S819" s="56" t="s">
        <v>1371</v>
      </c>
      <c r="T819" s="56" t="s">
        <v>1372</v>
      </c>
      <c r="U819" s="56" t="s">
        <v>1373</v>
      </c>
      <c r="V819" s="64" t="s">
        <v>4233</v>
      </c>
      <c r="W819" s="9">
        <v>1</v>
      </c>
      <c r="X819" s="48">
        <f>INDEX(table1,MATCH($K819,'Tham chiếu'!$A$3:$A$13,1),MATCH(DS!$L819,'Tham chiếu'!$B$2:$M$2,1))</f>
        <v>62</v>
      </c>
      <c r="Y819" s="9">
        <v>1</v>
      </c>
      <c r="Z819" s="48">
        <f>INDEX(table1,MATCH($K819,'Tham chiếu'!$A$3:$A$13,1),MATCH(DS!$L819,'Tham chiếu'!$B$2:$M$2,1))</f>
        <v>62</v>
      </c>
      <c r="AA819" s="9"/>
      <c r="AB819" s="50"/>
      <c r="AC819" s="9"/>
      <c r="AD819" s="73"/>
      <c r="AE819" s="9"/>
      <c r="AF819" s="74"/>
      <c r="AG819" s="9"/>
      <c r="AH819" s="48"/>
      <c r="AI819" s="9"/>
      <c r="AJ819" s="48"/>
      <c r="AK819" s="9"/>
      <c r="AL819" s="48"/>
      <c r="AM819" s="9">
        <v>1</v>
      </c>
      <c r="AN819" s="50">
        <f>INDEX(table2,MATCH($K819,'Tham chiếu'!$A$17:$A$25,1),MATCH(DS!$L819,'Tham chiếu'!$B$16:$S$16,1))</f>
        <v>4</v>
      </c>
      <c r="AO819" s="9"/>
      <c r="AP819" s="48"/>
      <c r="AQ819" s="48"/>
      <c r="AR819" s="77"/>
      <c r="AS819" s="9"/>
      <c r="AT819" s="48"/>
      <c r="AU819" s="57">
        <f t="shared" si="163"/>
        <v>570000</v>
      </c>
      <c r="AV819" s="66"/>
      <c r="AW819" s="66"/>
    </row>
    <row r="820" spans="1:49" ht="25.15" customHeight="1" x14ac:dyDescent="0.25">
      <c r="A820" s="3">
        <v>815</v>
      </c>
      <c r="B820" s="9" t="s">
        <v>16</v>
      </c>
      <c r="C820" s="9" t="s">
        <v>3339</v>
      </c>
      <c r="D820" s="9" t="s">
        <v>18</v>
      </c>
      <c r="E820" s="9" t="str">
        <f t="shared" si="169"/>
        <v>Đặng Hải Nam</v>
      </c>
      <c r="F820" s="9" t="b">
        <f t="shared" si="170"/>
        <v>0</v>
      </c>
      <c r="G820" s="9" t="s">
        <v>3340</v>
      </c>
      <c r="H820" s="9" t="str">
        <f t="shared" si="171"/>
        <v>2013</v>
      </c>
      <c r="I820" s="9" t="s">
        <v>18</v>
      </c>
      <c r="J820" s="9" t="str">
        <f t="shared" si="172"/>
        <v>5CI6</v>
      </c>
      <c r="K820" s="9">
        <v>140</v>
      </c>
      <c r="L820" s="9">
        <v>41</v>
      </c>
      <c r="M820" s="9" t="s">
        <v>28</v>
      </c>
      <c r="N820" s="9"/>
      <c r="O820" s="9"/>
      <c r="P820" s="9"/>
      <c r="Q820" s="9"/>
      <c r="R820" s="9" t="s">
        <v>198</v>
      </c>
      <c r="S820" s="9" t="s">
        <v>3341</v>
      </c>
      <c r="T820" s="9" t="s">
        <v>3342</v>
      </c>
      <c r="U820" s="9" t="s">
        <v>3343</v>
      </c>
      <c r="V820" s="30" t="s">
        <v>4234</v>
      </c>
      <c r="W820" s="48">
        <v>1</v>
      </c>
      <c r="X820" s="48">
        <f>INDEX(table1,MATCH($K82,'Tham chiếu'!$A$3:$A$13,1),MATCH(DS!$L82,'Tham chiếu'!$B$2:$M$2,1))</f>
        <v>55</v>
      </c>
      <c r="Y820" s="49">
        <v>1</v>
      </c>
      <c r="Z820" s="48">
        <f>INDEX(table1,MATCH($K820,'Tham chiếu'!$A$3:$A$13,1),MATCH(DS!$L820,'Tham chiếu'!$B$2:$M$2,1))</f>
        <v>62</v>
      </c>
      <c r="AA820" s="50"/>
      <c r="AB820" s="50"/>
      <c r="AC820" s="53"/>
      <c r="AD820" s="73"/>
      <c r="AE820" s="54">
        <v>1</v>
      </c>
      <c r="AF820" s="74" t="str">
        <f>INDEX(table3,MATCH($K820,'Tham chiếu'!$A$29:$A$37,1),MATCH(DS!$L820,'Tham chiếu'!$B$28:$T$28,1))</f>
        <v>4C</v>
      </c>
      <c r="AG820" s="48">
        <v>1</v>
      </c>
      <c r="AH820" s="48">
        <f>INDEX(table5,MATCH($K820,'Tham chiếu'!$A$53:$A$61,1),MATCH(DS!$L820,'Tham chiếu'!$B$52:$T$52,1))</f>
        <v>5</v>
      </c>
      <c r="AI820" s="49">
        <v>2</v>
      </c>
      <c r="AJ820" s="48">
        <f>INDEX(table5,MATCH($K820,'Tham chiếu'!$A$53:$A$61,1),MATCH(DS!$L820,'Tham chiếu'!$B$52:$T$52,1))</f>
        <v>5</v>
      </c>
      <c r="AK820" s="53"/>
      <c r="AL820" s="48"/>
      <c r="AM820" s="50"/>
      <c r="AN820" s="50"/>
      <c r="AO820" s="54"/>
      <c r="AP820" s="48"/>
      <c r="AQ820" s="48"/>
      <c r="AR820" s="77"/>
      <c r="AS820" s="49">
        <v>1</v>
      </c>
      <c r="AT820" s="48">
        <f>INDEX(table6,MATCH($K820,'Tham chiếu'!$A$65:$A$74,1),MATCH(DS!$L820,'Tham chiếu'!$B$64:$T$64,1))</f>
        <v>5</v>
      </c>
      <c r="AU820" s="57">
        <f t="shared" si="163"/>
        <v>1548000</v>
      </c>
      <c r="AV820" s="66"/>
      <c r="AW820" s="66"/>
    </row>
    <row r="821" spans="1:49" ht="23.45" customHeight="1" x14ac:dyDescent="0.25">
      <c r="A821" s="3">
        <v>816</v>
      </c>
      <c r="B821" s="9" t="s">
        <v>16</v>
      </c>
      <c r="C821" s="9" t="s">
        <v>3344</v>
      </c>
      <c r="D821" s="9" t="s">
        <v>70</v>
      </c>
      <c r="E821" s="9" t="str">
        <f t="shared" si="169"/>
        <v>Dương Anh Nhi</v>
      </c>
      <c r="F821" s="9" t="b">
        <f t="shared" si="170"/>
        <v>0</v>
      </c>
      <c r="G821" s="9" t="s">
        <v>3345</v>
      </c>
      <c r="H821" s="9" t="str">
        <f t="shared" si="171"/>
        <v>2013</v>
      </c>
      <c r="I821" s="9" t="s">
        <v>44</v>
      </c>
      <c r="J821" s="9" t="str">
        <f t="shared" si="172"/>
        <v>5CI6</v>
      </c>
      <c r="K821" s="9">
        <v>142</v>
      </c>
      <c r="L821" s="9">
        <v>42</v>
      </c>
      <c r="M821" s="9" t="s">
        <v>28</v>
      </c>
      <c r="N821" s="9"/>
      <c r="O821" s="9"/>
      <c r="P821" s="9"/>
      <c r="Q821" s="9"/>
      <c r="R821" s="9" t="s">
        <v>198</v>
      </c>
      <c r="S821" s="9" t="s">
        <v>2915</v>
      </c>
      <c r="T821" s="9" t="s">
        <v>2916</v>
      </c>
      <c r="U821" s="9" t="s">
        <v>2917</v>
      </c>
      <c r="V821" s="30" t="s">
        <v>4235</v>
      </c>
      <c r="W821" s="48"/>
      <c r="X821" s="48"/>
      <c r="Y821" s="49"/>
      <c r="Z821" s="48"/>
      <c r="AA821" s="50">
        <v>1</v>
      </c>
      <c r="AB821" s="50" t="str">
        <f>INDEX(table2,MATCH($K821,'Tham chiếu'!$A$17:$A$25,1),MATCH(DS!$L821,'Tham chiếu'!$B$16:$S$16,1))</f>
        <v>4C</v>
      </c>
      <c r="AC821" s="53"/>
      <c r="AD821" s="73">
        <f>INDEX(table4,MATCH($K821,'Tham chiếu'!$A$41:$A$49,1),MATCH(DS!$L821,'Tham chiếu'!$B$40:$T$40,1))</f>
        <v>0</v>
      </c>
      <c r="AE821" s="54"/>
      <c r="AF821" s="74"/>
      <c r="AG821" s="48"/>
      <c r="AH821" s="48">
        <f>INDEX(table5,MATCH($K821,'Tham chiếu'!$A$53:$A$61,1),MATCH(DS!$L821,'Tham chiếu'!$B$52:$T$52,1))</f>
        <v>5</v>
      </c>
      <c r="AI821" s="49"/>
      <c r="AJ821" s="48">
        <f>INDEX(table5,MATCH($K821,'Tham chiếu'!$A$53:$A$61,1),MATCH(DS!$L821,'Tham chiếu'!$B$52:$T$52,1))</f>
        <v>5</v>
      </c>
      <c r="AK821" s="53"/>
      <c r="AL821" s="48">
        <f>INDEX(table5,MATCH($K821,'Tham chiếu'!$A$53:$A$61,1),MATCH(DS!$L821,'Tham chiếu'!$B$52:$T$52,1))</f>
        <v>5</v>
      </c>
      <c r="AM821" s="50"/>
      <c r="AN821" s="50" t="str">
        <f>INDEX(table2,MATCH($K821,'Tham chiếu'!$A$17:$A$25,1),MATCH(DS!$L821,'Tham chiếu'!$B$16:$S$16,1))</f>
        <v>4C</v>
      </c>
      <c r="AO821" s="54"/>
      <c r="AP821" s="48" t="str">
        <f>INDEX(table3,MATCH($K821,'Tham chiếu'!$A$29:$A$37,1),MATCH(DS!$L821,'Tham chiếu'!$B$28:$T$28,1))</f>
        <v>4C</v>
      </c>
      <c r="AQ821" s="48">
        <v>1</v>
      </c>
      <c r="AR821" s="77">
        <f>INDEX(table7,MATCH($K821,'Tham chiếu'!$A$78:$A$87,1),MATCH(DS!$L821,'Tham chiếu'!$B$77:$T$77,1))</f>
        <v>5</v>
      </c>
      <c r="AS821" s="49">
        <v>1</v>
      </c>
      <c r="AT821" s="48">
        <f>INDEX(table6,MATCH($K821,'Tham chiếu'!$A$65:$A$74,1),MATCH(DS!$L821,'Tham chiếu'!$B$64:$T$64,1))</f>
        <v>6</v>
      </c>
      <c r="AU821" s="57">
        <f t="shared" si="163"/>
        <v>928000</v>
      </c>
      <c r="AV821" s="66"/>
      <c r="AW821" s="66"/>
    </row>
    <row r="822" spans="1:49" ht="21.6" customHeight="1" x14ac:dyDescent="0.25">
      <c r="A822" s="3">
        <v>817</v>
      </c>
      <c r="B822" s="9" t="s">
        <v>16</v>
      </c>
      <c r="C822" s="9" t="s">
        <v>1618</v>
      </c>
      <c r="D822" s="9" t="s">
        <v>331</v>
      </c>
      <c r="E822" s="9" t="str">
        <f t="shared" si="169"/>
        <v>Nguyễn Bích Phương</v>
      </c>
      <c r="F822" s="9" t="b">
        <f t="shared" si="170"/>
        <v>0</v>
      </c>
      <c r="G822" s="9" t="s">
        <v>1619</v>
      </c>
      <c r="H822" s="9" t="str">
        <f t="shared" si="171"/>
        <v>2013</v>
      </c>
      <c r="I822" s="9" t="s">
        <v>44</v>
      </c>
      <c r="J822" s="9" t="str">
        <f t="shared" si="172"/>
        <v>5CI6</v>
      </c>
      <c r="K822" s="48">
        <v>140</v>
      </c>
      <c r="L822" s="48">
        <v>35</v>
      </c>
      <c r="M822" s="9" t="s">
        <v>28</v>
      </c>
      <c r="N822" s="9"/>
      <c r="O822" s="9"/>
      <c r="P822" s="9"/>
      <c r="Q822" s="9"/>
      <c r="R822" s="9" t="s">
        <v>198</v>
      </c>
      <c r="S822" s="9" t="s">
        <v>1620</v>
      </c>
      <c r="T822" s="9" t="s">
        <v>1621</v>
      </c>
      <c r="U822" s="9" t="s">
        <v>1622</v>
      </c>
      <c r="V822" s="30" t="s">
        <v>4236</v>
      </c>
      <c r="W822" s="9">
        <v>2</v>
      </c>
      <c r="X822" s="48" t="str">
        <f>INDEX(table1,MATCH($K822,'Tham chiếu'!$A$3:$A$13,1),MATCH(DS!$L822,'Tham chiếu'!$B$2:$M$2,1))</f>
        <v>60A</v>
      </c>
      <c r="Y822" s="9">
        <v>2</v>
      </c>
      <c r="Z822" s="48" t="str">
        <f>INDEX(table1,MATCH($K822,'Tham chiếu'!$A$3:$A$13,1),MATCH(DS!$L822,'Tham chiếu'!$B$2:$M$2,1))</f>
        <v>60A</v>
      </c>
      <c r="AA822" s="9"/>
      <c r="AB822" s="50"/>
      <c r="AC822" s="9">
        <v>1</v>
      </c>
      <c r="AD822" s="73">
        <f>INDEX(table4,MATCH($K822,'Tham chiếu'!$A$41:$A$49,1),MATCH(DS!$L822,'Tham chiếu'!$B$40:$T$40,1))</f>
        <v>5</v>
      </c>
      <c r="AE822" s="9"/>
      <c r="AF822" s="74"/>
      <c r="AG822" s="9">
        <v>1</v>
      </c>
      <c r="AH822" s="48">
        <f>INDEX(table5,MATCH($K822,'Tham chiếu'!$A$53:$A$61,1),MATCH(DS!$L822,'Tham chiếu'!$B$52:$T$52,1))</f>
        <v>5</v>
      </c>
      <c r="AI822" s="9"/>
      <c r="AJ822" s="48"/>
      <c r="AK822" s="9">
        <v>1</v>
      </c>
      <c r="AL822" s="48">
        <f>INDEX(table5,MATCH($K822,'Tham chiếu'!$A$53:$A$61,1),MATCH(DS!$L822,'Tham chiếu'!$B$52:$T$52,1))</f>
        <v>5</v>
      </c>
      <c r="AM822" s="9">
        <v>1</v>
      </c>
      <c r="AN822" s="50" t="str">
        <f>INDEX(table2,MATCH($K822,'Tham chiếu'!$A$17:$A$25,1),MATCH(DS!$L822,'Tham chiếu'!$B$16:$S$16,1))</f>
        <v>4A</v>
      </c>
      <c r="AO822" s="9">
        <v>1</v>
      </c>
      <c r="AP822" s="48" t="str">
        <f>INDEX(table3,MATCH($K822,'Tham chiếu'!$A$29:$A$37,1),MATCH(DS!$L822,'Tham chiếu'!$B$28:$T$28,1))</f>
        <v>4B</v>
      </c>
      <c r="AQ822" s="48">
        <v>1</v>
      </c>
      <c r="AR822" s="77">
        <f>INDEX(table7,MATCH($K822,'Tham chiếu'!$A$78:$A$87,1),MATCH(DS!$L822,'Tham chiếu'!$B$77:$T$77,1))</f>
        <v>3</v>
      </c>
      <c r="AS822" s="9">
        <v>1</v>
      </c>
      <c r="AT822" s="48">
        <f>INDEX(table6,MATCH($K822,'Tham chiếu'!$A$65:$A$74,1),MATCH(DS!$L822,'Tham chiếu'!$B$64:$T$64,1))</f>
        <v>4</v>
      </c>
      <c r="AU822" s="57">
        <f t="shared" si="163"/>
        <v>2258000</v>
      </c>
      <c r="AV822" s="66"/>
      <c r="AW822" s="66"/>
    </row>
    <row r="823" spans="1:49" ht="26.45" customHeight="1" x14ac:dyDescent="0.25">
      <c r="A823" s="3">
        <v>818</v>
      </c>
      <c r="B823" s="9" t="s">
        <v>16</v>
      </c>
      <c r="C823" s="9" t="s">
        <v>3346</v>
      </c>
      <c r="D823" s="9" t="s">
        <v>3347</v>
      </c>
      <c r="E823" s="9" t="str">
        <f t="shared" si="169"/>
        <v>Nguyễn Phúc Thiên</v>
      </c>
      <c r="F823" s="9" t="b">
        <f t="shared" si="170"/>
        <v>0</v>
      </c>
      <c r="G823" s="9" t="s">
        <v>3348</v>
      </c>
      <c r="H823" s="9" t="str">
        <f t="shared" si="171"/>
        <v>2013</v>
      </c>
      <c r="I823" s="9" t="s">
        <v>18</v>
      </c>
      <c r="J823" s="9" t="str">
        <f t="shared" si="172"/>
        <v>5CI6</v>
      </c>
      <c r="K823" s="9">
        <v>135</v>
      </c>
      <c r="L823" s="9">
        <v>34</v>
      </c>
      <c r="M823" s="9" t="s">
        <v>28</v>
      </c>
      <c r="N823" s="9"/>
      <c r="O823" s="9"/>
      <c r="P823" s="9"/>
      <c r="Q823" s="9"/>
      <c r="R823" s="9" t="s">
        <v>198</v>
      </c>
      <c r="S823" s="9" t="s">
        <v>2816</v>
      </c>
      <c r="T823" s="9" t="s">
        <v>2817</v>
      </c>
      <c r="U823" s="9" t="s">
        <v>2818</v>
      </c>
      <c r="V823" s="30" t="s">
        <v>3902</v>
      </c>
      <c r="W823" s="48">
        <v>1</v>
      </c>
      <c r="X823" s="48">
        <f>INDEX(table1,MATCH($K823,'Tham chiếu'!$A$3:$A$13,1),MATCH(DS!$L823,'Tham chiếu'!$B$2:$M$2,1))</f>
        <v>58</v>
      </c>
      <c r="Y823" s="49">
        <v>1</v>
      </c>
      <c r="Z823" s="48">
        <f>INDEX(table1,MATCH($K823,'Tham chiếu'!$A$3:$A$13,1),MATCH(DS!$L823,'Tham chiếu'!$B$2:$M$2,1))</f>
        <v>58</v>
      </c>
      <c r="AA823" s="50">
        <v>2</v>
      </c>
      <c r="AB823" s="50" t="str">
        <f>INDEX(table2,MATCH($K823,'Tham chiếu'!$A$17:$A$25,1),MATCH(DS!$L823,'Tham chiếu'!$B$16:$S$16,1))</f>
        <v>3C</v>
      </c>
      <c r="AC823" s="53"/>
      <c r="AD823" s="73" t="str">
        <f>INDEX(table4,MATCH($K823,'Tham chiếu'!$A$41:$A$49,1),MATCH(DS!$L823,'Tham chiếu'!$B$40:$T$40,1))</f>
        <v>3C</v>
      </c>
      <c r="AE823" s="54">
        <v>2</v>
      </c>
      <c r="AF823" s="74" t="str">
        <f>INDEX(table3,MATCH($K823,'Tham chiếu'!$A$29:$A$37,1),MATCH(DS!$L823,'Tham chiếu'!$B$28:$T$28,1))</f>
        <v>4A</v>
      </c>
      <c r="AG823" s="48">
        <v>2</v>
      </c>
      <c r="AH823" s="48">
        <f>INDEX(table5,MATCH($K823,'Tham chiếu'!$A$53:$A$61,1),MATCH(DS!$L823,'Tham chiếu'!$B$52:$T$52,1))</f>
        <v>4</v>
      </c>
      <c r="AI823" s="49">
        <v>2</v>
      </c>
      <c r="AJ823" s="48">
        <f>INDEX(table5,MATCH($K823,'Tham chiếu'!$A$53:$A$61,1),MATCH(DS!$L823,'Tham chiếu'!$B$52:$T$52,1))</f>
        <v>4</v>
      </c>
      <c r="AK823" s="53">
        <v>1</v>
      </c>
      <c r="AL823" s="48">
        <f>INDEX(table5,MATCH($K823,'Tham chiếu'!$A$53:$A$61,1),MATCH(DS!$L823,'Tham chiếu'!$B$52:$T$52,1))</f>
        <v>4</v>
      </c>
      <c r="AM823" s="50">
        <v>1</v>
      </c>
      <c r="AN823" s="50" t="str">
        <f>INDEX(table2,MATCH($K823,'Tham chiếu'!$A$17:$A$25,1),MATCH(DS!$L823,'Tham chiếu'!$B$16:$S$16,1))</f>
        <v>3C</v>
      </c>
      <c r="AO823" s="54">
        <v>1</v>
      </c>
      <c r="AP823" s="48" t="str">
        <f>INDEX(table3,MATCH($K823,'Tham chiếu'!$A$29:$A$37,1),MATCH(DS!$L823,'Tham chiếu'!$B$28:$T$28,1))</f>
        <v>4A</v>
      </c>
      <c r="AQ823" s="48">
        <v>1</v>
      </c>
      <c r="AR823" s="77">
        <f>INDEX(table7,MATCH($K823,'Tham chiếu'!$A$78:$A$87,1),MATCH(DS!$L823,'Tham chiếu'!$B$77:$T$77,1))</f>
        <v>3</v>
      </c>
      <c r="AS823" s="49">
        <v>2</v>
      </c>
      <c r="AT823" s="48">
        <f>INDEX(table6,MATCH($K823,'Tham chiếu'!$A$65:$A$74,1),MATCH(DS!$L823,'Tham chiếu'!$B$64:$T$64,1))</f>
        <v>4</v>
      </c>
      <c r="AU823" s="57">
        <f t="shared" si="163"/>
        <v>3594000</v>
      </c>
      <c r="AV823" s="66"/>
      <c r="AW823" s="66"/>
    </row>
    <row r="824" spans="1:49" ht="25.9" customHeight="1" x14ac:dyDescent="0.25">
      <c r="A824" s="3">
        <v>819</v>
      </c>
      <c r="B824" s="9" t="s">
        <v>16</v>
      </c>
      <c r="C824" s="9" t="s">
        <v>409</v>
      </c>
      <c r="D824" s="9" t="s">
        <v>1143</v>
      </c>
      <c r="E824" s="9" t="str">
        <f t="shared" si="169"/>
        <v>Nguyễn Việt</v>
      </c>
      <c r="F824" s="9" t="b">
        <f t="shared" si="170"/>
        <v>0</v>
      </c>
      <c r="G824" s="9" t="s">
        <v>1144</v>
      </c>
      <c r="H824" s="9" t="str">
        <f t="shared" si="171"/>
        <v>2013</v>
      </c>
      <c r="I824" s="9" t="s">
        <v>18</v>
      </c>
      <c r="J824" s="9" t="str">
        <f t="shared" si="172"/>
        <v>5CI6</v>
      </c>
      <c r="K824" s="48">
        <v>146</v>
      </c>
      <c r="L824" s="48">
        <v>48</v>
      </c>
      <c r="M824" s="9" t="s">
        <v>28</v>
      </c>
      <c r="N824" s="9"/>
      <c r="O824" s="9"/>
      <c r="P824" s="9"/>
      <c r="Q824" s="9"/>
      <c r="R824" s="9" t="s">
        <v>198</v>
      </c>
      <c r="S824" s="9" t="s">
        <v>1145</v>
      </c>
      <c r="T824" s="9" t="s">
        <v>1146</v>
      </c>
      <c r="U824" s="9" t="s">
        <v>1147</v>
      </c>
      <c r="V824" s="30" t="s">
        <v>3731</v>
      </c>
      <c r="W824" s="9">
        <v>1</v>
      </c>
      <c r="X824" s="48" t="str">
        <f>INDEX(table1,MATCH($K824,'Tham chiếu'!$A$3:$A$13,1),MATCH(DS!$L824,'Tham chiếu'!$B$2:$M$2,1))</f>
        <v>65A</v>
      </c>
      <c r="Y824" s="9">
        <v>1</v>
      </c>
      <c r="Z824" s="48" t="str">
        <f>INDEX(table1,MATCH($K824,'Tham chiếu'!$A$3:$A$13,1),MATCH(DS!$L824,'Tham chiếu'!$B$2:$M$2,1))</f>
        <v>65A</v>
      </c>
      <c r="AA824" s="9">
        <v>1</v>
      </c>
      <c r="AB824" s="50" t="str">
        <f>INDEX(table2,MATCH($K824,'Tham chiếu'!$A$17:$A$25,1),MATCH(DS!$L824,'Tham chiếu'!$B$16:$S$16,1))</f>
        <v>6B</v>
      </c>
      <c r="AC824" s="9"/>
      <c r="AD824" s="73">
        <f>INDEX(table4,MATCH($K824,'Tham chiếu'!$A$41:$A$49,1),MATCH(DS!$L824,'Tham chiếu'!$B$40:$T$40,1))</f>
        <v>0</v>
      </c>
      <c r="AE824" s="9">
        <v>1</v>
      </c>
      <c r="AF824" s="74" t="str">
        <f>INDEX(table3,MATCH($K824,'Tham chiếu'!$A$29:$A$37,1),MATCH(DS!$L824,'Tham chiếu'!$B$28:$T$28,1))</f>
        <v>6B</v>
      </c>
      <c r="AG824" s="9">
        <v>1</v>
      </c>
      <c r="AH824" s="48">
        <f>INDEX(table5,MATCH($K824,'Tham chiếu'!$A$53:$A$61,1),MATCH(DS!$L824,'Tham chiếu'!$B$52:$T$52,1))</f>
        <v>6</v>
      </c>
      <c r="AI824" s="9">
        <v>1</v>
      </c>
      <c r="AJ824" s="48">
        <f>INDEX(table5,MATCH($K824,'Tham chiếu'!$A$53:$A$61,1),MATCH(DS!$L824,'Tham chiếu'!$B$52:$T$52,1))</f>
        <v>6</v>
      </c>
      <c r="AK824" s="9">
        <v>1</v>
      </c>
      <c r="AL824" s="48">
        <f>INDEX(table5,MATCH($K824,'Tham chiếu'!$A$53:$A$61,1),MATCH(DS!$L824,'Tham chiếu'!$B$52:$T$52,1))</f>
        <v>6</v>
      </c>
      <c r="AM824" s="9">
        <v>1</v>
      </c>
      <c r="AN824" s="50" t="str">
        <f>INDEX(table2,MATCH($K824,'Tham chiếu'!$A$17:$A$25,1),MATCH(DS!$L824,'Tham chiếu'!$B$16:$S$16,1))</f>
        <v>6B</v>
      </c>
      <c r="AO824" s="9">
        <v>1</v>
      </c>
      <c r="AP824" s="48" t="str">
        <f>INDEX(table3,MATCH($K824,'Tham chiếu'!$A$29:$A$37,1),MATCH(DS!$L824,'Tham chiếu'!$B$28:$T$28,1))</f>
        <v>6B</v>
      </c>
      <c r="AQ824" s="48">
        <v>1</v>
      </c>
      <c r="AR824" s="77">
        <f>INDEX(table7,MATCH($K824,'Tham chiếu'!$A$78:$A$87,1),MATCH(DS!$L824,'Tham chiếu'!$B$77:$T$77,1))</f>
        <v>6</v>
      </c>
      <c r="AS824" s="9">
        <v>1</v>
      </c>
      <c r="AT824" s="48">
        <f>INDEX(table6,MATCH($K824,'Tham chiếu'!$A$65:$A$74,1),MATCH(DS!$L824,'Tham chiếu'!$B$64:$T$64,1))</f>
        <v>7</v>
      </c>
      <c r="AU824" s="57">
        <f t="shared" si="163"/>
        <v>2352000</v>
      </c>
      <c r="AV824" s="66"/>
      <c r="AW824" s="66"/>
    </row>
    <row r="825" spans="1:49" ht="24" customHeight="1" x14ac:dyDescent="0.25">
      <c r="A825" s="3">
        <v>820</v>
      </c>
      <c r="B825" s="9" t="s">
        <v>16</v>
      </c>
      <c r="C825" s="9" t="s">
        <v>926</v>
      </c>
      <c r="D825" s="9" t="s">
        <v>108</v>
      </c>
      <c r="E825" s="9" t="str">
        <f t="shared" si="169"/>
        <v>Đinh Minh Châu</v>
      </c>
      <c r="F825" s="9" t="b">
        <f t="shared" si="170"/>
        <v>0</v>
      </c>
      <c r="G825" s="9" t="s">
        <v>927</v>
      </c>
      <c r="H825" s="9" t="str">
        <f t="shared" si="171"/>
        <v>2013</v>
      </c>
      <c r="I825" s="9" t="s">
        <v>44</v>
      </c>
      <c r="J825" s="9" t="str">
        <f t="shared" si="172"/>
        <v>5CI7</v>
      </c>
      <c r="K825" s="48">
        <v>136</v>
      </c>
      <c r="L825" s="48">
        <v>28</v>
      </c>
      <c r="M825" s="9" t="s">
        <v>28</v>
      </c>
      <c r="N825" s="9"/>
      <c r="O825" s="9"/>
      <c r="P825" s="9"/>
      <c r="Q825" s="9"/>
      <c r="R825" s="9" t="s">
        <v>541</v>
      </c>
      <c r="S825" s="9" t="s">
        <v>928</v>
      </c>
      <c r="T825" s="9" t="s">
        <v>929</v>
      </c>
      <c r="U825" s="9" t="s">
        <v>930</v>
      </c>
      <c r="V825" s="30" t="s">
        <v>4237</v>
      </c>
      <c r="W825" s="9">
        <v>1</v>
      </c>
      <c r="X825" s="48">
        <f>INDEX(table1,MATCH($K825,'Tham chiếu'!$A$3:$A$13,1),MATCH(DS!$L825,'Tham chiếu'!$B$2:$M$2,1))</f>
        <v>58</v>
      </c>
      <c r="Y825" s="9"/>
      <c r="Z825" s="48"/>
      <c r="AA825" s="9"/>
      <c r="AB825" s="50"/>
      <c r="AC825" s="9">
        <v>2</v>
      </c>
      <c r="AD825" s="73" t="str">
        <f>INDEX(table4,MATCH($K825,'Tham chiếu'!$A$41:$A$49,1),MATCH(DS!$L825,'Tham chiếu'!$B$40:$T$40,1))</f>
        <v>3A</v>
      </c>
      <c r="AE825" s="9"/>
      <c r="AF825" s="74"/>
      <c r="AG825" s="9">
        <v>2</v>
      </c>
      <c r="AH825" s="48">
        <f>INDEX(table5,MATCH($K825,'Tham chiếu'!$A$53:$A$61,1),MATCH(DS!$L825,'Tham chiếu'!$B$52:$T$52,1))</f>
        <v>3</v>
      </c>
      <c r="AI825" s="9">
        <v>2</v>
      </c>
      <c r="AJ825" s="48">
        <f>INDEX(table5,MATCH($K825,'Tham chiếu'!$A$53:$A$61,1),MATCH(DS!$L825,'Tham chiếu'!$B$52:$T$52,1))</f>
        <v>3</v>
      </c>
      <c r="AK825" s="9">
        <v>1</v>
      </c>
      <c r="AL825" s="48">
        <f>INDEX(table5,MATCH($K825,'Tham chiếu'!$A$53:$A$61,1),MATCH(DS!$L825,'Tham chiếu'!$B$52:$T$52,1))</f>
        <v>3</v>
      </c>
      <c r="AM825" s="9">
        <v>1</v>
      </c>
      <c r="AN825" s="50" t="str">
        <f>INDEX(table2,MATCH($K825,'Tham chiếu'!$A$17:$A$25,1),MATCH(DS!$L825,'Tham chiếu'!$B$16:$S$16,1))</f>
        <v>3A</v>
      </c>
      <c r="AO825" s="9"/>
      <c r="AP825" s="48"/>
      <c r="AQ825" s="48">
        <v>2</v>
      </c>
      <c r="AR825" s="77">
        <f>INDEX(table7,MATCH($K825,'Tham chiếu'!$A$78:$A$87,1),MATCH(DS!$L825,'Tham chiếu'!$B$77:$T$77,1))</f>
        <v>3</v>
      </c>
      <c r="AS825" s="9">
        <v>1</v>
      </c>
      <c r="AT825" s="48">
        <f>INDEX(table6,MATCH($K825,'Tham chiếu'!$A$65:$A$74,1),MATCH(DS!$L825,'Tham chiếu'!$B$64:$T$64,1))</f>
        <v>3</v>
      </c>
      <c r="AU825" s="57">
        <f t="shared" si="163"/>
        <v>2564000</v>
      </c>
      <c r="AV825" s="66"/>
      <c r="AW825" s="66"/>
    </row>
    <row r="826" spans="1:49" ht="29.45" customHeight="1" x14ac:dyDescent="0.25">
      <c r="A826" s="3">
        <v>821</v>
      </c>
      <c r="B826" s="9" t="s">
        <v>16</v>
      </c>
      <c r="C826" s="9" t="s">
        <v>2507</v>
      </c>
      <c r="D826" s="9" t="s">
        <v>506</v>
      </c>
      <c r="E826" s="9" t="str">
        <f t="shared" si="169"/>
        <v>Nguyễn Thục Chi</v>
      </c>
      <c r="F826" s="9" t="b">
        <f t="shared" si="170"/>
        <v>0</v>
      </c>
      <c r="G826" s="9" t="s">
        <v>3349</v>
      </c>
      <c r="H826" s="9" t="str">
        <f t="shared" si="171"/>
        <v>2013</v>
      </c>
      <c r="I826" s="9" t="s">
        <v>44</v>
      </c>
      <c r="J826" s="9" t="str">
        <f t="shared" si="172"/>
        <v>5CI7</v>
      </c>
      <c r="K826" s="9">
        <v>147</v>
      </c>
      <c r="L826" s="9">
        <v>45</v>
      </c>
      <c r="M826" s="9" t="s">
        <v>28</v>
      </c>
      <c r="N826" s="9"/>
      <c r="O826" s="9"/>
      <c r="P826" s="9"/>
      <c r="Q826" s="9"/>
      <c r="R826" s="9" t="s">
        <v>541</v>
      </c>
      <c r="S826" s="9" t="s">
        <v>3350</v>
      </c>
      <c r="T826" s="9" t="s">
        <v>3351</v>
      </c>
      <c r="U826" s="9" t="s">
        <v>3352</v>
      </c>
      <c r="V826" s="30" t="s">
        <v>4238</v>
      </c>
      <c r="W826" s="48">
        <v>1</v>
      </c>
      <c r="X826" s="48">
        <f>INDEX(table1,MATCH($K826,'Tham chiếu'!$A$3:$A$13,1),MATCH(DS!$L826,'Tham chiếu'!$B$2:$M$2,1))</f>
        <v>62</v>
      </c>
      <c r="Y826" s="49">
        <v>2</v>
      </c>
      <c r="Z826" s="48">
        <f>INDEX(table1,MATCH($K826,'Tham chiếu'!$A$3:$A$13,1),MATCH(DS!$L826,'Tham chiếu'!$B$2:$M$2,1))</f>
        <v>62</v>
      </c>
      <c r="AA826" s="50">
        <v>1</v>
      </c>
      <c r="AB826" s="50" t="str">
        <f>INDEX(table2,MATCH($K826,'Tham chiếu'!$A$17:$A$25,1),MATCH(DS!$L826,'Tham chiếu'!$B$16:$S$16,1))</f>
        <v>5C</v>
      </c>
      <c r="AC826" s="53"/>
      <c r="AD826" s="73" t="str">
        <f>INDEX(table4,MATCH($K826,'Tham chiếu'!$A$41:$A$49,1),MATCH(DS!$L826,'Tham chiếu'!$B$40:$T$40,1))</f>
        <v>5C</v>
      </c>
      <c r="AE826" s="54"/>
      <c r="AF826" s="74"/>
      <c r="AG826" s="48"/>
      <c r="AH826" s="48">
        <f>INDEX(table5,MATCH($K826,'Tham chiếu'!$A$53:$A$61,1),MATCH(DS!$L826,'Tham chiếu'!$B$52:$T$52,1))</f>
        <v>6</v>
      </c>
      <c r="AI826" s="49">
        <v>1</v>
      </c>
      <c r="AJ826" s="48">
        <f>INDEX(table5,MATCH($K826,'Tham chiếu'!$A$53:$A$61,1),MATCH(DS!$L826,'Tham chiếu'!$B$52:$T$52,1))</f>
        <v>6</v>
      </c>
      <c r="AK826" s="53"/>
      <c r="AL826" s="48">
        <f>INDEX(table5,MATCH($K826,'Tham chiếu'!$A$53:$A$61,1),MATCH(DS!$L826,'Tham chiếu'!$B$52:$T$52,1))</f>
        <v>6</v>
      </c>
      <c r="AM826" s="50">
        <v>1</v>
      </c>
      <c r="AN826" s="50" t="str">
        <f>INDEX(table2,MATCH($K826,'Tham chiếu'!$A$17:$A$25,1),MATCH(DS!$L826,'Tham chiếu'!$B$16:$S$16,1))</f>
        <v>5C</v>
      </c>
      <c r="AO826" s="54"/>
      <c r="AP826" s="48" t="str">
        <f>INDEX(table3,MATCH($K826,'Tham chiếu'!$A$29:$A$37,1),MATCH(DS!$L826,'Tham chiếu'!$B$28:$T$28,1))</f>
        <v>5C</v>
      </c>
      <c r="AQ826" s="48"/>
      <c r="AR826" s="77">
        <f>INDEX(table7,MATCH($K826,'Tham chiếu'!$A$78:$A$87,1),MATCH(DS!$L826,'Tham chiếu'!$B$77:$T$77,1))</f>
        <v>5</v>
      </c>
      <c r="AS826" s="49"/>
      <c r="AT826" s="48"/>
      <c r="AU826" s="57">
        <f t="shared" si="163"/>
        <v>1232000</v>
      </c>
      <c r="AV826" s="66"/>
      <c r="AW826" s="66"/>
    </row>
    <row r="827" spans="1:49" ht="22.15" customHeight="1" x14ac:dyDescent="0.25">
      <c r="A827" s="3">
        <v>822</v>
      </c>
      <c r="B827" s="9" t="s">
        <v>16</v>
      </c>
      <c r="C827" s="9" t="s">
        <v>3353</v>
      </c>
      <c r="D827" s="9" t="s">
        <v>506</v>
      </c>
      <c r="E827" s="9" t="str">
        <f t="shared" si="169"/>
        <v>Vũ Khánh Chi</v>
      </c>
      <c r="F827" s="9" t="b">
        <f t="shared" si="170"/>
        <v>0</v>
      </c>
      <c r="G827" s="9" t="s">
        <v>3354</v>
      </c>
      <c r="H827" s="9" t="str">
        <f t="shared" si="171"/>
        <v>2013</v>
      </c>
      <c r="I827" s="9" t="s">
        <v>44</v>
      </c>
      <c r="J827" s="9" t="str">
        <f t="shared" si="172"/>
        <v>5CI7</v>
      </c>
      <c r="K827" s="9">
        <v>140</v>
      </c>
      <c r="L827" s="9">
        <v>29</v>
      </c>
      <c r="M827" s="9" t="s">
        <v>28</v>
      </c>
      <c r="N827" s="9"/>
      <c r="O827" s="9"/>
      <c r="P827" s="9"/>
      <c r="Q827" s="9"/>
      <c r="R827" s="9" t="s">
        <v>541</v>
      </c>
      <c r="S827" s="9" t="s">
        <v>3355</v>
      </c>
      <c r="T827" s="9" t="s">
        <v>3356</v>
      </c>
      <c r="U827" s="9" t="s">
        <v>3357</v>
      </c>
      <c r="V827" s="30" t="s">
        <v>4239</v>
      </c>
      <c r="W827" s="48"/>
      <c r="X827" s="48"/>
      <c r="Y827" s="49"/>
      <c r="Z827" s="48"/>
      <c r="AA827" s="50"/>
      <c r="AB827" s="50"/>
      <c r="AC827" s="53"/>
      <c r="AD827" s="73"/>
      <c r="AE827" s="54"/>
      <c r="AF827" s="74"/>
      <c r="AG827" s="48"/>
      <c r="AH827" s="48"/>
      <c r="AI827" s="49"/>
      <c r="AJ827" s="48"/>
      <c r="AK827" s="53">
        <v>1</v>
      </c>
      <c r="AL827" s="48">
        <f>INDEX(table5,MATCH($K827,'Tham chiếu'!$A$53:$A$61,1),MATCH(DS!$L827,'Tham chiếu'!$B$52:$T$52,1))</f>
        <v>4</v>
      </c>
      <c r="AM827" s="50">
        <v>1</v>
      </c>
      <c r="AN827" s="50">
        <f>INDEX(table2,MATCH($K827,'Tham chiếu'!$A$17:$A$25,1),MATCH(DS!$L827,'Tham chiếu'!$B$16:$S$16,1))</f>
        <v>4</v>
      </c>
      <c r="AO827" s="54"/>
      <c r="AP827" s="48"/>
      <c r="AQ827" s="48">
        <v>1</v>
      </c>
      <c r="AR827" s="77">
        <f>INDEX(table7,MATCH($K827,'Tham chiếu'!$A$78:$A$87,1),MATCH(DS!$L827,'Tham chiếu'!$B$77:$T$77,1))</f>
        <v>3</v>
      </c>
      <c r="AS827" s="49">
        <v>1</v>
      </c>
      <c r="AT827" s="48">
        <f>INDEX(table6,MATCH($K827,'Tham chiếu'!$A$65:$A$74,1),MATCH(DS!$L827,'Tham chiếu'!$B$64:$T$64,1))</f>
        <v>4</v>
      </c>
      <c r="AU827" s="57">
        <f t="shared" si="163"/>
        <v>960000</v>
      </c>
      <c r="AV827" s="66"/>
      <c r="AW827" s="66"/>
    </row>
    <row r="828" spans="1:49" ht="21" customHeight="1" x14ac:dyDescent="0.25">
      <c r="A828" s="3">
        <v>823</v>
      </c>
      <c r="B828" s="9" t="s">
        <v>16</v>
      </c>
      <c r="C828" s="9" t="s">
        <v>538</v>
      </c>
      <c r="D828" s="9" t="s">
        <v>539</v>
      </c>
      <c r="E828" s="9" t="str">
        <f t="shared" si="169"/>
        <v>Chu Hương Giang</v>
      </c>
      <c r="F828" s="9" t="b">
        <f t="shared" si="170"/>
        <v>0</v>
      </c>
      <c r="G828" s="9" t="s">
        <v>540</v>
      </c>
      <c r="H828" s="9" t="str">
        <f t="shared" si="171"/>
        <v>2013</v>
      </c>
      <c r="I828" s="9" t="s">
        <v>44</v>
      </c>
      <c r="J828" s="9" t="str">
        <f t="shared" si="172"/>
        <v>5CI7</v>
      </c>
      <c r="K828" s="48">
        <v>145</v>
      </c>
      <c r="L828" s="48">
        <v>37</v>
      </c>
      <c r="M828" s="9" t="s">
        <v>28</v>
      </c>
      <c r="N828" s="9"/>
      <c r="O828" s="9"/>
      <c r="P828" s="9"/>
      <c r="Q828" s="9"/>
      <c r="R828" s="9" t="s">
        <v>541</v>
      </c>
      <c r="S828" s="9" t="s">
        <v>542</v>
      </c>
      <c r="T828" s="9" t="s">
        <v>543</v>
      </c>
      <c r="U828" s="9" t="s">
        <v>544</v>
      </c>
      <c r="V828" s="30" t="s">
        <v>4140</v>
      </c>
      <c r="W828" s="9">
        <v>1</v>
      </c>
      <c r="X828" s="48">
        <f>INDEX(table1,MATCH($K828,'Tham chiếu'!$A$3:$A$13,1),MATCH(DS!$L828,'Tham chiếu'!$B$2:$M$2,1))</f>
        <v>62</v>
      </c>
      <c r="Y828" s="9">
        <v>1</v>
      </c>
      <c r="Z828" s="48">
        <f>INDEX(table1,MATCH($K828,'Tham chiếu'!$A$3:$A$13,1),MATCH(DS!$L828,'Tham chiếu'!$B$2:$M$2,1))</f>
        <v>62</v>
      </c>
      <c r="AA828" s="9"/>
      <c r="AB828" s="50"/>
      <c r="AC828" s="9">
        <v>2</v>
      </c>
      <c r="AD828" s="73">
        <f>INDEX(table4,MATCH($K828,'Tham chiếu'!$A$41:$A$49,1),MATCH(DS!$L828,'Tham chiếu'!$B$40:$T$40,1))</f>
        <v>5</v>
      </c>
      <c r="AE828" s="9"/>
      <c r="AF828" s="74"/>
      <c r="AG828" s="9">
        <v>1</v>
      </c>
      <c r="AH828" s="48">
        <f>INDEX(table5,MATCH($K828,'Tham chiếu'!$A$53:$A$61,1),MATCH(DS!$L828,'Tham chiếu'!$B$52:$T$52,1))</f>
        <v>5</v>
      </c>
      <c r="AI828" s="9">
        <v>1</v>
      </c>
      <c r="AJ828" s="48">
        <f>INDEX(table5,MATCH($K828,'Tham chiếu'!$A$53:$A$61,1),MATCH(DS!$L828,'Tham chiếu'!$B$52:$T$52,1))</f>
        <v>5</v>
      </c>
      <c r="AK828" s="9">
        <v>1</v>
      </c>
      <c r="AL828" s="48">
        <f>INDEX(table5,MATCH($K828,'Tham chiếu'!$A$53:$A$61,1),MATCH(DS!$L828,'Tham chiếu'!$B$52:$T$52,1))</f>
        <v>5</v>
      </c>
      <c r="AM828" s="9">
        <v>1</v>
      </c>
      <c r="AN828" s="50" t="str">
        <f>INDEX(table2,MATCH($K828,'Tham chiếu'!$A$17:$A$25,1),MATCH(DS!$L828,'Tham chiếu'!$B$16:$S$16,1))</f>
        <v>4A</v>
      </c>
      <c r="AO828" s="9">
        <v>1</v>
      </c>
      <c r="AP828" s="48" t="str">
        <f>INDEX(table3,MATCH($K828,'Tham chiếu'!$A$29:$A$37,1),MATCH(DS!$L828,'Tham chiếu'!$B$28:$T$28,1))</f>
        <v>4B</v>
      </c>
      <c r="AQ828" s="48">
        <v>1</v>
      </c>
      <c r="AR828" s="77">
        <f>INDEX(table7,MATCH($K828,'Tham chiếu'!$A$78:$A$87,1),MATCH(DS!$L828,'Tham chiếu'!$B$77:$T$77,1))</f>
        <v>4</v>
      </c>
      <c r="AS828" s="9">
        <v>1</v>
      </c>
      <c r="AT828" s="48">
        <f>INDEX(table6,MATCH($K828,'Tham chiếu'!$A$65:$A$74,1),MATCH(DS!$L828,'Tham chiếu'!$B$64:$T$64,1))</f>
        <v>5</v>
      </c>
      <c r="AU828" s="57">
        <f t="shared" si="163"/>
        <v>2225000</v>
      </c>
      <c r="AV828" s="66"/>
      <c r="AW828" s="66"/>
    </row>
    <row r="829" spans="1:49" ht="21.6" customHeight="1" x14ac:dyDescent="0.25">
      <c r="A829" s="3">
        <v>824</v>
      </c>
      <c r="B829" s="9" t="s">
        <v>16</v>
      </c>
      <c r="C829" s="9" t="s">
        <v>3353</v>
      </c>
      <c r="D829" s="9" t="s">
        <v>1244</v>
      </c>
      <c r="E829" s="9" t="str">
        <f t="shared" si="169"/>
        <v>Vũ Khánh Ngân</v>
      </c>
      <c r="F829" s="9" t="b">
        <f t="shared" si="170"/>
        <v>0</v>
      </c>
      <c r="G829" s="9" t="s">
        <v>3358</v>
      </c>
      <c r="H829" s="9" t="str">
        <f t="shared" si="171"/>
        <v>2013</v>
      </c>
      <c r="I829" s="9" t="s">
        <v>44</v>
      </c>
      <c r="J829" s="9" t="str">
        <f t="shared" si="172"/>
        <v>5CI7</v>
      </c>
      <c r="K829" s="9">
        <v>148</v>
      </c>
      <c r="L829" s="9">
        <v>48</v>
      </c>
      <c r="M829" s="9" t="s">
        <v>28</v>
      </c>
      <c r="N829" s="9"/>
      <c r="O829" s="9"/>
      <c r="P829" s="9"/>
      <c r="Q829" s="9"/>
      <c r="R829" s="9" t="s">
        <v>541</v>
      </c>
      <c r="S829" s="9" t="s">
        <v>3359</v>
      </c>
      <c r="T829" s="9" t="s">
        <v>3360</v>
      </c>
      <c r="U829" s="9" t="s">
        <v>3361</v>
      </c>
      <c r="V829" s="30" t="s">
        <v>4240</v>
      </c>
      <c r="W829" s="48">
        <v>1</v>
      </c>
      <c r="X829" s="48" t="str">
        <f>INDEX(table1,MATCH($K829,'Tham chiếu'!$A$3:$A$13,1),MATCH(DS!$L829,'Tham chiếu'!$B$2:$M$2,1))</f>
        <v>65A</v>
      </c>
      <c r="Y829" s="49"/>
      <c r="Z829" s="48"/>
      <c r="AA829" s="50">
        <v>1</v>
      </c>
      <c r="AB829" s="50" t="str">
        <f>INDEX(table2,MATCH($K829,'Tham chiếu'!$A$17:$A$25,1),MATCH(DS!$L829,'Tham chiếu'!$B$16:$S$16,1))</f>
        <v>6B</v>
      </c>
      <c r="AC829" s="53"/>
      <c r="AD829" s="73">
        <f>INDEX(table4,MATCH($K829,'Tham chiếu'!$A$41:$A$49,1),MATCH(DS!$L829,'Tham chiếu'!$B$40:$T$40,1))</f>
        <v>0</v>
      </c>
      <c r="AE829" s="54"/>
      <c r="AF829" s="74"/>
      <c r="AG829" s="48"/>
      <c r="AH829" s="48">
        <f>INDEX(table5,MATCH($K829,'Tham chiếu'!$A$53:$A$61,1),MATCH(DS!$L829,'Tham chiếu'!$B$52:$T$52,1))</f>
        <v>6</v>
      </c>
      <c r="AI829" s="49"/>
      <c r="AJ829" s="48">
        <f>INDEX(table5,MATCH($K829,'Tham chiếu'!$A$53:$A$61,1),MATCH(DS!$L829,'Tham chiếu'!$B$52:$T$52,1))</f>
        <v>6</v>
      </c>
      <c r="AK829" s="53"/>
      <c r="AL829" s="48">
        <f>INDEX(table5,MATCH($K829,'Tham chiếu'!$A$53:$A$61,1),MATCH(DS!$L829,'Tham chiếu'!$B$52:$T$52,1))</f>
        <v>6</v>
      </c>
      <c r="AM829" s="50"/>
      <c r="AN829" s="50" t="str">
        <f>INDEX(table2,MATCH($K829,'Tham chiếu'!$A$17:$A$25,1),MATCH(DS!$L829,'Tham chiếu'!$B$16:$S$16,1))</f>
        <v>6B</v>
      </c>
      <c r="AO829" s="54">
        <v>1</v>
      </c>
      <c r="AP829" s="48" t="str">
        <f>INDEX(table3,MATCH($K829,'Tham chiếu'!$A$29:$A$37,1),MATCH(DS!$L829,'Tham chiếu'!$B$28:$T$28,1))</f>
        <v>6B</v>
      </c>
      <c r="AQ829" s="48"/>
      <c r="AR829" s="77">
        <f>INDEX(table7,MATCH($K829,'Tham chiếu'!$A$78:$A$87,1),MATCH(DS!$L829,'Tham chiếu'!$B$77:$T$77,1))</f>
        <v>6</v>
      </c>
      <c r="AS829" s="49"/>
      <c r="AT829" s="48"/>
      <c r="AU829" s="57">
        <f t="shared" si="163"/>
        <v>598000</v>
      </c>
      <c r="AV829" s="66"/>
      <c r="AW829" s="66"/>
    </row>
    <row r="830" spans="1:49" ht="22.9" customHeight="1" x14ac:dyDescent="0.25">
      <c r="A830" s="3">
        <v>825</v>
      </c>
      <c r="B830" s="9" t="s">
        <v>2364</v>
      </c>
      <c r="C830" s="9" t="s">
        <v>3362</v>
      </c>
      <c r="D830" s="9" t="s">
        <v>331</v>
      </c>
      <c r="E830" s="9" t="str">
        <f t="shared" si="169"/>
        <v>Võ Hiểu Phương</v>
      </c>
      <c r="F830" s="9" t="b">
        <f t="shared" si="170"/>
        <v>0</v>
      </c>
      <c r="G830" s="9" t="s">
        <v>3363</v>
      </c>
      <c r="H830" s="9" t="str">
        <f t="shared" si="171"/>
        <v>2013</v>
      </c>
      <c r="I830" s="9" t="s">
        <v>44</v>
      </c>
      <c r="J830" s="9" t="str">
        <f t="shared" si="172"/>
        <v>5CI7</v>
      </c>
      <c r="K830" s="9">
        <v>148</v>
      </c>
      <c r="L830" s="9">
        <v>40</v>
      </c>
      <c r="M830" s="9" t="s">
        <v>28</v>
      </c>
      <c r="N830" s="9"/>
      <c r="O830" s="9"/>
      <c r="P830" s="9"/>
      <c r="Q830" s="9"/>
      <c r="R830" s="9" t="s">
        <v>541</v>
      </c>
      <c r="S830" s="9" t="s">
        <v>3364</v>
      </c>
      <c r="T830" s="9" t="s">
        <v>3365</v>
      </c>
      <c r="U830" s="9" t="s">
        <v>3366</v>
      </c>
      <c r="V830" s="30" t="s">
        <v>4241</v>
      </c>
      <c r="W830" s="48"/>
      <c r="X830" s="48"/>
      <c r="Y830" s="49">
        <v>1</v>
      </c>
      <c r="Z830" s="48">
        <f>INDEX(table1,MATCH($K830,'Tham chiếu'!$A$3:$A$13,1),MATCH(DS!$L830,'Tham chiếu'!$B$2:$M$2,1))</f>
        <v>62</v>
      </c>
      <c r="AA830" s="50">
        <v>1</v>
      </c>
      <c r="AB830" s="50" t="str">
        <f>INDEX(table2,MATCH($K830,'Tham chiếu'!$A$17:$A$25,1),MATCH(DS!$L830,'Tham chiếu'!$B$16:$S$16,1))</f>
        <v>4C</v>
      </c>
      <c r="AC830" s="53">
        <v>1</v>
      </c>
      <c r="AD830" s="73" t="str">
        <f>INDEX(table4,MATCH($K830,'Tham chiếu'!$A$41:$A$49,1),MATCH(DS!$L830,'Tham chiếu'!$B$40:$T$40,1))</f>
        <v>4C</v>
      </c>
      <c r="AE830" s="54"/>
      <c r="AF830" s="74"/>
      <c r="AG830" s="48"/>
      <c r="AH830" s="48">
        <f>INDEX(table5,MATCH($K830,'Tham chiếu'!$A$53:$A$61,1),MATCH(DS!$L830,'Tham chiếu'!$B$52:$T$52,1))</f>
        <v>5</v>
      </c>
      <c r="AI830" s="49">
        <v>1</v>
      </c>
      <c r="AJ830" s="48">
        <f>INDEX(table5,MATCH($K830,'Tham chiếu'!$A$53:$A$61,1),MATCH(DS!$L830,'Tham chiếu'!$B$52:$T$52,1))</f>
        <v>5</v>
      </c>
      <c r="AK830" s="53"/>
      <c r="AL830" s="48">
        <f>INDEX(table5,MATCH($K830,'Tham chiếu'!$A$53:$A$61,1),MATCH(DS!$L830,'Tham chiếu'!$B$52:$T$52,1))</f>
        <v>5</v>
      </c>
      <c r="AM830" s="50"/>
      <c r="AN830" s="50" t="str">
        <f>INDEX(table2,MATCH($K830,'Tham chiếu'!$A$17:$A$25,1),MATCH(DS!$L830,'Tham chiếu'!$B$16:$S$16,1))</f>
        <v>4C</v>
      </c>
      <c r="AO830" s="54"/>
      <c r="AP830" s="48" t="str">
        <f>INDEX(table3,MATCH($K830,'Tham chiếu'!$A$29:$A$37,1),MATCH(DS!$L830,'Tham chiếu'!$B$28:$T$28,1))</f>
        <v>4C</v>
      </c>
      <c r="AQ830" s="48"/>
      <c r="AR830" s="77">
        <f>INDEX(table7,MATCH($K830,'Tham chiếu'!$A$78:$A$87,1),MATCH(DS!$L830,'Tham chiếu'!$B$77:$T$77,1))</f>
        <v>5</v>
      </c>
      <c r="AS830" s="49">
        <v>1</v>
      </c>
      <c r="AT830" s="48">
        <f>INDEX(table6,MATCH($K830,'Tham chiếu'!$A$65:$A$74,1),MATCH(DS!$L830,'Tham chiếu'!$B$64:$T$64,1))</f>
        <v>5</v>
      </c>
      <c r="AU830" s="57">
        <f t="shared" si="163"/>
        <v>1215000</v>
      </c>
      <c r="AV830" s="66"/>
      <c r="AW830" s="66"/>
    </row>
    <row r="831" spans="1:49" ht="18.600000000000001" customHeight="1" x14ac:dyDescent="0.25">
      <c r="A831" s="3">
        <v>826</v>
      </c>
      <c r="B831" s="9" t="s">
        <v>2364</v>
      </c>
      <c r="C831" s="9" t="s">
        <v>1314</v>
      </c>
      <c r="D831" s="9" t="s">
        <v>3689</v>
      </c>
      <c r="E831" s="9" t="str">
        <f t="shared" si="169"/>
        <v>Nguyễn Thiện Tân</v>
      </c>
      <c r="F831" s="9" t="b">
        <f t="shared" si="170"/>
        <v>0</v>
      </c>
      <c r="G831" s="9" t="s">
        <v>3690</v>
      </c>
      <c r="H831" s="9"/>
      <c r="I831" s="9" t="s">
        <v>18</v>
      </c>
      <c r="J831" s="9" t="str">
        <f t="shared" si="172"/>
        <v>5CI7</v>
      </c>
      <c r="K831" s="9">
        <v>140</v>
      </c>
      <c r="L831" s="9">
        <v>28</v>
      </c>
      <c r="M831" s="9" t="s">
        <v>28</v>
      </c>
      <c r="N831" s="9"/>
      <c r="O831" s="9"/>
      <c r="P831" s="9"/>
      <c r="Q831" s="9"/>
      <c r="R831" s="9" t="s">
        <v>541</v>
      </c>
      <c r="S831" s="9" t="s">
        <v>3691</v>
      </c>
      <c r="T831" s="9" t="s">
        <v>3692</v>
      </c>
      <c r="U831" s="9" t="s">
        <v>3693</v>
      </c>
      <c r="V831" s="62" t="s">
        <v>3731</v>
      </c>
      <c r="W831" s="9">
        <v>1</v>
      </c>
      <c r="X831" s="48">
        <f>INDEX(table1,MATCH($K831,'Tham chiếu'!$A$3:$A$13,1),MATCH(DS!$L831,'Tham chiếu'!$B$2:$M$2,1))</f>
        <v>60</v>
      </c>
      <c r="Y831" s="9">
        <v>1</v>
      </c>
      <c r="Z831" s="48">
        <f>INDEX(table1,MATCH($K831,'Tham chiếu'!$A$3:$A$13,1),MATCH(DS!$L831,'Tham chiếu'!$B$2:$M$2,1))</f>
        <v>60</v>
      </c>
      <c r="AA831" s="9">
        <v>1</v>
      </c>
      <c r="AB831" s="50">
        <f>INDEX(table2,MATCH($K831,'Tham chiếu'!$A$17:$A$25,1),MATCH(DS!$L831,'Tham chiếu'!$B$16:$S$16,1))</f>
        <v>4</v>
      </c>
      <c r="AC831" s="9"/>
      <c r="AD831" s="73">
        <f>INDEX(table4,MATCH($K831,'Tham chiếu'!$A$41:$A$49,1),MATCH(DS!$L831,'Tham chiếu'!$B$40:$T$40,1))</f>
        <v>4</v>
      </c>
      <c r="AE831" s="9">
        <v>1</v>
      </c>
      <c r="AF831" s="74">
        <f>INDEX(table3,MATCH($K831,'Tham chiếu'!$A$29:$A$37,1),MATCH(DS!$L831,'Tham chiếu'!$B$28:$T$28,1))</f>
        <v>4</v>
      </c>
      <c r="AG831" s="9">
        <v>1</v>
      </c>
      <c r="AH831" s="48">
        <f>INDEX(table5,MATCH($K831,'Tham chiếu'!$A$53:$A$61,1),MATCH(DS!$L831,'Tham chiếu'!$B$52:$T$52,1))</f>
        <v>4</v>
      </c>
      <c r="AI831" s="9">
        <v>1</v>
      </c>
      <c r="AJ831" s="48">
        <f>INDEX(table5,MATCH($K831,'Tham chiếu'!$A$53:$A$61,1),MATCH(DS!$L831,'Tham chiếu'!$B$52:$T$52,1))</f>
        <v>4</v>
      </c>
      <c r="AK831" s="9">
        <v>1</v>
      </c>
      <c r="AL831" s="48">
        <f>INDEX(table5,MATCH($K831,'Tham chiếu'!$A$53:$A$61,1),MATCH(DS!$L831,'Tham chiếu'!$B$52:$T$52,1))</f>
        <v>4</v>
      </c>
      <c r="AM831" s="9">
        <v>1</v>
      </c>
      <c r="AN831" s="50">
        <f>INDEX(table2,MATCH($K831,'Tham chiếu'!$A$17:$A$25,1),MATCH(DS!$L831,'Tham chiếu'!$B$16:$S$16,1))</f>
        <v>4</v>
      </c>
      <c r="AO831" s="9">
        <v>1</v>
      </c>
      <c r="AP831" s="48">
        <f>INDEX(table3,MATCH($K831,'Tham chiếu'!$A$29:$A$37,1),MATCH(DS!$L831,'Tham chiếu'!$B$28:$T$28,1))</f>
        <v>4</v>
      </c>
      <c r="AQ831" s="48">
        <v>1</v>
      </c>
      <c r="AR831" s="77">
        <f>INDEX(table7,MATCH($K831,'Tham chiếu'!$A$78:$A$87,1),MATCH(DS!$L831,'Tham chiếu'!$B$77:$T$77,1))</f>
        <v>3</v>
      </c>
      <c r="AS831" s="9">
        <v>1</v>
      </c>
      <c r="AT831" s="48">
        <f>INDEX(table6,MATCH($K831,'Tham chiếu'!$A$65:$A$74,1),MATCH(DS!$L831,'Tham chiếu'!$B$64:$T$64,1))</f>
        <v>4</v>
      </c>
      <c r="AU831" s="57">
        <f t="shared" si="163"/>
        <v>2352000</v>
      </c>
      <c r="AV831" s="66"/>
      <c r="AW831" s="66"/>
    </row>
    <row r="832" spans="1:49" ht="23.45" customHeight="1" x14ac:dyDescent="0.25">
      <c r="A832" s="3">
        <v>827</v>
      </c>
      <c r="B832" s="9" t="s">
        <v>16</v>
      </c>
      <c r="C832" s="9" t="s">
        <v>555</v>
      </c>
      <c r="D832" s="9" t="s">
        <v>556</v>
      </c>
      <c r="E832" s="9" t="str">
        <f t="shared" si="169"/>
        <v>Trần Anh Thảo</v>
      </c>
      <c r="F832" s="9" t="b">
        <f t="shared" si="170"/>
        <v>0</v>
      </c>
      <c r="G832" s="9" t="s">
        <v>557</v>
      </c>
      <c r="H832" s="9" t="str">
        <f t="shared" ref="H832:H840" si="173">RIGHT(G832,4)</f>
        <v>2013</v>
      </c>
      <c r="I832" s="9" t="s">
        <v>44</v>
      </c>
      <c r="J832" s="9" t="str">
        <f t="shared" si="172"/>
        <v>5CI7</v>
      </c>
      <c r="K832" s="48">
        <v>145</v>
      </c>
      <c r="L832" s="48">
        <v>33</v>
      </c>
      <c r="M832" s="9" t="s">
        <v>28</v>
      </c>
      <c r="N832" s="9"/>
      <c r="O832" s="9"/>
      <c r="P832" s="9"/>
      <c r="Q832" s="9"/>
      <c r="R832" s="9" t="s">
        <v>541</v>
      </c>
      <c r="S832" s="9" t="s">
        <v>558</v>
      </c>
      <c r="T832" s="9" t="s">
        <v>559</v>
      </c>
      <c r="U832" s="9" t="s">
        <v>560</v>
      </c>
      <c r="V832" s="30" t="s">
        <v>4242</v>
      </c>
      <c r="W832" s="9"/>
      <c r="X832" s="48"/>
      <c r="Y832" s="9"/>
      <c r="Z832" s="48"/>
      <c r="AA832" s="9"/>
      <c r="AB832" s="50"/>
      <c r="AC832" s="9"/>
      <c r="AD832" s="73"/>
      <c r="AE832" s="9"/>
      <c r="AF832" s="74"/>
      <c r="AG832" s="9">
        <v>2</v>
      </c>
      <c r="AH832" s="48">
        <f>INDEX(table5,MATCH($K832,'Tham chiếu'!$A$53:$A$61,1),MATCH(DS!$L832,'Tham chiếu'!$B$52:$T$52,1))</f>
        <v>4</v>
      </c>
      <c r="AI832" s="9">
        <v>2</v>
      </c>
      <c r="AJ832" s="48">
        <f>INDEX(table5,MATCH($K832,'Tham chiếu'!$A$53:$A$61,1),MATCH(DS!$L832,'Tham chiếu'!$B$52:$T$52,1))</f>
        <v>4</v>
      </c>
      <c r="AK832" s="9"/>
      <c r="AL832" s="48"/>
      <c r="AM832" s="9"/>
      <c r="AN832" s="50"/>
      <c r="AO832" s="9"/>
      <c r="AP832" s="48"/>
      <c r="AQ832" s="48"/>
      <c r="AR832" s="77"/>
      <c r="AS832" s="9">
        <v>1</v>
      </c>
      <c r="AT832" s="48">
        <f>INDEX(table6,MATCH($K832,'Tham chiếu'!$A$65:$A$74,1),MATCH(DS!$L832,'Tham chiếu'!$B$64:$T$64,1))</f>
        <v>5</v>
      </c>
      <c r="AU832" s="57">
        <f t="shared" si="163"/>
        <v>1128000</v>
      </c>
      <c r="AV832" s="66"/>
      <c r="AW832" s="66"/>
    </row>
    <row r="833" spans="1:49" ht="21.6" customHeight="1" x14ac:dyDescent="0.25">
      <c r="A833" s="3">
        <v>828</v>
      </c>
      <c r="B833" s="9" t="s">
        <v>16</v>
      </c>
      <c r="C833" s="9" t="s">
        <v>2274</v>
      </c>
      <c r="D833" s="9" t="s">
        <v>185</v>
      </c>
      <c r="E833" s="9" t="str">
        <f t="shared" si="169"/>
        <v>Nguyễn Phạm Hà Trang</v>
      </c>
      <c r="F833" s="9" t="b">
        <f t="shared" si="170"/>
        <v>0</v>
      </c>
      <c r="G833" s="9" t="s">
        <v>1822</v>
      </c>
      <c r="H833" s="9" t="str">
        <f t="shared" si="173"/>
        <v>2013</v>
      </c>
      <c r="I833" s="9" t="s">
        <v>44</v>
      </c>
      <c r="J833" s="9" t="str">
        <f t="shared" si="172"/>
        <v>5CI7</v>
      </c>
      <c r="K833" s="48">
        <v>140</v>
      </c>
      <c r="L833" s="48">
        <v>30</v>
      </c>
      <c r="M833" s="9" t="s">
        <v>28</v>
      </c>
      <c r="N833" s="9"/>
      <c r="O833" s="9"/>
      <c r="P833" s="9"/>
      <c r="Q833" s="9"/>
      <c r="R833" s="9" t="s">
        <v>541</v>
      </c>
      <c r="S833" s="9" t="s">
        <v>1823</v>
      </c>
      <c r="T833" s="9" t="s">
        <v>1824</v>
      </c>
      <c r="U833" s="9" t="s">
        <v>1825</v>
      </c>
      <c r="V833" s="30" t="s">
        <v>4243</v>
      </c>
      <c r="W833" s="9">
        <v>1</v>
      </c>
      <c r="X833" s="48">
        <f>INDEX(table1,MATCH($K833,'Tham chiếu'!$A$3:$A$13,1),MATCH(DS!$L833,'Tham chiếu'!$B$2:$M$2,1))</f>
        <v>60</v>
      </c>
      <c r="Y833" s="9">
        <v>1</v>
      </c>
      <c r="Z833" s="48">
        <f>INDEX(table1,MATCH($K833,'Tham chiếu'!$A$3:$A$13,1),MATCH(DS!$L833,'Tham chiếu'!$B$2:$M$2,1))</f>
        <v>60</v>
      </c>
      <c r="AA833" s="9">
        <v>2</v>
      </c>
      <c r="AB833" s="50" t="str">
        <f>INDEX(table2,MATCH($K833,'Tham chiếu'!$A$17:$A$25,1),MATCH(DS!$L833,'Tham chiếu'!$B$16:$S$16,1))</f>
        <v>4A</v>
      </c>
      <c r="AC833" s="9">
        <v>1</v>
      </c>
      <c r="AD833" s="73">
        <f>INDEX(table4,MATCH($K833,'Tham chiếu'!$A$41:$A$49,1),MATCH(DS!$L833,'Tham chiếu'!$B$40:$T$40,1))</f>
        <v>4</v>
      </c>
      <c r="AE833" s="9"/>
      <c r="AF833" s="74"/>
      <c r="AG833" s="9">
        <v>2</v>
      </c>
      <c r="AH833" s="48">
        <f>INDEX(table5,MATCH($K833,'Tham chiếu'!$A$53:$A$61,1),MATCH(DS!$L833,'Tham chiếu'!$B$52:$T$52,1))</f>
        <v>4</v>
      </c>
      <c r="AI833" s="9">
        <v>2</v>
      </c>
      <c r="AJ833" s="48">
        <f>INDEX(table5,MATCH($K833,'Tham chiếu'!$A$53:$A$61,1),MATCH(DS!$L833,'Tham chiếu'!$B$52:$T$52,1))</f>
        <v>4</v>
      </c>
      <c r="AK833" s="9"/>
      <c r="AL833" s="48">
        <f>INDEX(table5,MATCH($K833,'Tham chiếu'!$A$53:$A$61,1),MATCH(DS!$L833,'Tham chiếu'!$B$52:$T$52,1))</f>
        <v>4</v>
      </c>
      <c r="AM833" s="9">
        <v>1</v>
      </c>
      <c r="AN833" s="50" t="str">
        <f>INDEX(table2,MATCH($K833,'Tham chiếu'!$A$17:$A$25,1),MATCH(DS!$L833,'Tham chiếu'!$B$16:$S$16,1))</f>
        <v>4A</v>
      </c>
      <c r="AO833" s="9"/>
      <c r="AP833" s="48" t="str">
        <f>INDEX(table3,MATCH($K833,'Tham chiếu'!$A$29:$A$37,1),MATCH(DS!$L833,'Tham chiếu'!$B$28:$T$28,1))</f>
        <v>4A</v>
      </c>
      <c r="AQ833" s="48">
        <v>1</v>
      </c>
      <c r="AR833" s="77">
        <f>INDEX(table7,MATCH($K833,'Tham chiếu'!$A$78:$A$87,1),MATCH(DS!$L833,'Tham chiếu'!$B$77:$T$77,1))</f>
        <v>3</v>
      </c>
      <c r="AS833" s="9">
        <v>1</v>
      </c>
      <c r="AT833" s="48">
        <f>INDEX(table6,MATCH($K833,'Tham chiếu'!$A$65:$A$74,1),MATCH(DS!$L833,'Tham chiếu'!$B$64:$T$64,1))</f>
        <v>4</v>
      </c>
      <c r="AU833" s="57">
        <f t="shared" si="163"/>
        <v>2717000</v>
      </c>
      <c r="AV833" s="66"/>
      <c r="AW833" s="66"/>
    </row>
    <row r="834" spans="1:49" ht="25.9" customHeight="1" x14ac:dyDescent="0.25">
      <c r="A834" s="3">
        <v>829</v>
      </c>
      <c r="B834" s="9" t="s">
        <v>16</v>
      </c>
      <c r="C834" s="9" t="s">
        <v>1721</v>
      </c>
      <c r="D834" s="9" t="s">
        <v>219</v>
      </c>
      <c r="E834" s="9" t="str">
        <f t="shared" si="169"/>
        <v>Đào Linh An</v>
      </c>
      <c r="F834" s="9" t="e">
        <f>E834=#REF!</f>
        <v>#REF!</v>
      </c>
      <c r="G834" s="9" t="s">
        <v>1722</v>
      </c>
      <c r="H834" s="9" t="str">
        <f t="shared" si="173"/>
        <v>2013</v>
      </c>
      <c r="I834" s="9" t="s">
        <v>44</v>
      </c>
      <c r="J834" s="9" t="str">
        <f t="shared" si="172"/>
        <v>5CI8</v>
      </c>
      <c r="K834" s="48">
        <v>140</v>
      </c>
      <c r="L834" s="48">
        <v>40</v>
      </c>
      <c r="M834" s="9" t="s">
        <v>28</v>
      </c>
      <c r="N834" s="9"/>
      <c r="O834" s="9"/>
      <c r="P834" s="9"/>
      <c r="Q834" s="9"/>
      <c r="R834" s="9" t="s">
        <v>760</v>
      </c>
      <c r="S834" s="9" t="s">
        <v>749</v>
      </c>
      <c r="T834" s="9" t="s">
        <v>1723</v>
      </c>
      <c r="U834" s="9" t="s">
        <v>1724</v>
      </c>
      <c r="V834" s="30" t="s">
        <v>4915</v>
      </c>
      <c r="W834" s="9">
        <v>1</v>
      </c>
      <c r="X834" s="48">
        <f>INDEX(table1,MATCH($K834,'Tham chiếu'!$A$3:$A$13,1),MATCH(DS!$L834,'Tham chiếu'!$B$2:$M$2,1))</f>
        <v>62</v>
      </c>
      <c r="Y834" s="9">
        <v>2</v>
      </c>
      <c r="Z834" s="48">
        <f>INDEX(table1,MATCH($K834,'Tham chiếu'!$A$3:$A$13,1),MATCH(DS!$L834,'Tham chiếu'!$B$2:$M$2,1))</f>
        <v>62</v>
      </c>
      <c r="AA834" s="9"/>
      <c r="AB834" s="50"/>
      <c r="AC834" s="9">
        <v>1</v>
      </c>
      <c r="AD834" s="73" t="str">
        <f>INDEX(table4,MATCH($K834,'Tham chiếu'!$A$41:$A$49,1),MATCH(DS!$L834,'Tham chiếu'!$B$40:$T$40,1))</f>
        <v>4C</v>
      </c>
      <c r="AE834" s="9"/>
      <c r="AF834" s="74"/>
      <c r="AG834" s="9"/>
      <c r="AH834" s="48"/>
      <c r="AI834" s="9"/>
      <c r="AJ834" s="48"/>
      <c r="AK834" s="9"/>
      <c r="AL834" s="48"/>
      <c r="AM834" s="9"/>
      <c r="AN834" s="50"/>
      <c r="AO834" s="9"/>
      <c r="AP834" s="48"/>
      <c r="AQ834" s="48"/>
      <c r="AR834" s="77"/>
      <c r="AS834" s="9"/>
      <c r="AT834" s="48"/>
      <c r="AU834" s="57">
        <f t="shared" si="163"/>
        <v>783000</v>
      </c>
      <c r="AV834" s="66"/>
      <c r="AW834" s="66"/>
    </row>
    <row r="835" spans="1:49" ht="23.45" customHeight="1" x14ac:dyDescent="0.25">
      <c r="A835" s="3">
        <v>830</v>
      </c>
      <c r="B835" s="9" t="s">
        <v>2364</v>
      </c>
      <c r="C835" s="9" t="s">
        <v>3367</v>
      </c>
      <c r="D835" s="9" t="s">
        <v>219</v>
      </c>
      <c r="E835" s="9" t="str">
        <f t="shared" si="169"/>
        <v>Nguyễn Ngọc Thạch An</v>
      </c>
      <c r="F835" s="9" t="b">
        <f t="shared" ref="F835:F840" si="174">E835=E836</f>
        <v>0</v>
      </c>
      <c r="G835" s="9" t="s">
        <v>3368</v>
      </c>
      <c r="H835" s="9" t="str">
        <f t="shared" si="173"/>
        <v>2013</v>
      </c>
      <c r="I835" s="9" t="s">
        <v>44</v>
      </c>
      <c r="J835" s="9" t="str">
        <f t="shared" si="172"/>
        <v>5CI8</v>
      </c>
      <c r="K835" s="9">
        <v>145</v>
      </c>
      <c r="L835" s="9">
        <v>38</v>
      </c>
      <c r="M835" s="9" t="s">
        <v>28</v>
      </c>
      <c r="N835" s="9"/>
      <c r="O835" s="9"/>
      <c r="P835" s="9"/>
      <c r="Q835" s="9"/>
      <c r="R835" s="9" t="s">
        <v>760</v>
      </c>
      <c r="S835" s="9" t="s">
        <v>3369</v>
      </c>
      <c r="T835" s="9" t="s">
        <v>3370</v>
      </c>
      <c r="U835" s="9" t="s">
        <v>3371</v>
      </c>
      <c r="V835" s="30" t="s">
        <v>4244</v>
      </c>
      <c r="W835" s="48"/>
      <c r="X835" s="48"/>
      <c r="Y835" s="49">
        <v>2</v>
      </c>
      <c r="Z835" s="48">
        <f>INDEX(table1,MATCH($K835,'Tham chiếu'!$A$3:$A$13,1),MATCH(DS!$L835,'Tham chiếu'!$B$2:$M$2,1))</f>
        <v>62</v>
      </c>
      <c r="AA835" s="50"/>
      <c r="AB835" s="50"/>
      <c r="AC835" s="53">
        <v>2</v>
      </c>
      <c r="AD835" s="73" t="str">
        <f>INDEX(table4,MATCH($K835,'Tham chiếu'!$A$41:$A$49,1),MATCH(DS!$L835,'Tham chiếu'!$B$40:$T$40,1))</f>
        <v>4B</v>
      </c>
      <c r="AE835" s="54"/>
      <c r="AF835" s="74"/>
      <c r="AG835" s="48"/>
      <c r="AH835" s="48"/>
      <c r="AI835" s="49">
        <v>2</v>
      </c>
      <c r="AJ835" s="48">
        <f>INDEX(table5,MATCH($K835,'Tham chiếu'!$A$53:$A$61,1),MATCH(DS!$L835,'Tham chiếu'!$B$52:$T$52,1))</f>
        <v>5</v>
      </c>
      <c r="AK835" s="53"/>
      <c r="AL835" s="48"/>
      <c r="AM835" s="50"/>
      <c r="AN835" s="50"/>
      <c r="AO835" s="54"/>
      <c r="AP835" s="48"/>
      <c r="AQ835" s="48"/>
      <c r="AR835" s="77"/>
      <c r="AS835" s="49"/>
      <c r="AT835" s="48"/>
      <c r="AU835" s="57">
        <f t="shared" si="163"/>
        <v>1134000</v>
      </c>
      <c r="AV835" s="66"/>
      <c r="AW835" s="66"/>
    </row>
    <row r="836" spans="1:49" ht="24.6" customHeight="1" x14ac:dyDescent="0.25">
      <c r="A836" s="3">
        <v>831</v>
      </c>
      <c r="B836" s="56" t="s">
        <v>16</v>
      </c>
      <c r="C836" s="69" t="s">
        <v>4914</v>
      </c>
      <c r="D836" s="69" t="s">
        <v>219</v>
      </c>
      <c r="E836" s="69" t="str">
        <f t="shared" si="169"/>
        <v>Phạm Hoàng Phúc An</v>
      </c>
      <c r="F836" s="9" t="b">
        <f t="shared" si="174"/>
        <v>0</v>
      </c>
      <c r="G836" s="9" t="s">
        <v>3388</v>
      </c>
      <c r="H836" s="9" t="str">
        <f t="shared" si="173"/>
        <v>2013</v>
      </c>
      <c r="I836" s="9" t="s">
        <v>18</v>
      </c>
      <c r="J836" s="9" t="str">
        <f t="shared" si="172"/>
        <v>5CI8</v>
      </c>
      <c r="K836" s="69">
        <v>154</v>
      </c>
      <c r="L836" s="69">
        <v>56</v>
      </c>
      <c r="M836" s="9" t="s">
        <v>28</v>
      </c>
      <c r="N836" s="9"/>
      <c r="O836" s="9"/>
      <c r="P836" s="9"/>
      <c r="Q836" s="9"/>
      <c r="R836" s="9" t="s">
        <v>760</v>
      </c>
      <c r="S836" s="9" t="s">
        <v>3389</v>
      </c>
      <c r="T836" s="9" t="s">
        <v>3390</v>
      </c>
      <c r="U836" s="9" t="s">
        <v>3391</v>
      </c>
      <c r="V836" s="30" t="s">
        <v>3731</v>
      </c>
      <c r="W836" s="48">
        <v>1</v>
      </c>
      <c r="X836" s="78"/>
      <c r="Y836" s="49">
        <v>1</v>
      </c>
      <c r="Z836" s="78"/>
      <c r="AA836" s="50">
        <v>1</v>
      </c>
      <c r="AB836" s="78"/>
      <c r="AC836" s="53"/>
      <c r="AD836" s="73">
        <f>INDEX(table4,MATCH($K836,'Tham chiếu'!$A$41:$A$49,1),MATCH(DS!$L836,'Tham chiếu'!$B$40:$T$40,1))</f>
        <v>0</v>
      </c>
      <c r="AE836" s="54">
        <v>1</v>
      </c>
      <c r="AF836" s="74">
        <f>INDEX(table3,MATCH($K836,'Tham chiếu'!$A$29:$A$37,1),MATCH(DS!$L836,'Tham chiếu'!$B$28:$T$28,1))</f>
        <v>0</v>
      </c>
      <c r="AG836" s="48">
        <v>1</v>
      </c>
      <c r="AH836" s="48">
        <f>INDEX(table5,MATCH($K836,'Tham chiếu'!$A$53:$A$61,1),MATCH(DS!$L836,'Tham chiếu'!$B$52:$T$52,1))</f>
        <v>7</v>
      </c>
      <c r="AI836" s="49">
        <v>1</v>
      </c>
      <c r="AJ836" s="48">
        <f>INDEX(table5,MATCH($K836,'Tham chiếu'!$A$53:$A$61,1),MATCH(DS!$L836,'Tham chiếu'!$B$52:$T$52,1))</f>
        <v>7</v>
      </c>
      <c r="AK836" s="53">
        <v>1</v>
      </c>
      <c r="AL836" s="48">
        <f>INDEX(table5,MATCH($K836,'Tham chiếu'!$A$53:$A$61,1),MATCH(DS!$L836,'Tham chiếu'!$B$52:$T$52,1))</f>
        <v>7</v>
      </c>
      <c r="AM836" s="50">
        <v>1</v>
      </c>
      <c r="AN836" s="78"/>
      <c r="AO836" s="54">
        <v>1</v>
      </c>
      <c r="AP836" s="48">
        <f>INDEX(table3,MATCH($K836,'Tham chiếu'!$A$29:$A$37,1),MATCH(DS!$L836,'Tham chiếu'!$B$28:$T$28,1))</f>
        <v>0</v>
      </c>
      <c r="AQ836" s="48">
        <v>1</v>
      </c>
      <c r="AR836" s="77">
        <f>INDEX(table7,MATCH($K836,'Tham chiếu'!$A$78:$A$87,1),MATCH(DS!$L836,'Tham chiếu'!$B$77:$T$77,1))</f>
        <v>0</v>
      </c>
      <c r="AS836" s="49">
        <v>1</v>
      </c>
      <c r="AT836" s="78"/>
      <c r="AU836" s="57">
        <f t="shared" si="163"/>
        <v>2352000</v>
      </c>
      <c r="AV836" s="66"/>
      <c r="AW836" s="66"/>
    </row>
    <row r="837" spans="1:49" ht="23.45" customHeight="1" x14ac:dyDescent="0.25">
      <c r="A837" s="3">
        <v>832</v>
      </c>
      <c r="B837" s="9" t="s">
        <v>16</v>
      </c>
      <c r="C837" s="9" t="s">
        <v>2275</v>
      </c>
      <c r="D837" s="9" t="s">
        <v>166</v>
      </c>
      <c r="E837" s="9" t="str">
        <f t="shared" si="169"/>
        <v>Nguyễn Châu Anh</v>
      </c>
      <c r="F837" s="9" t="b">
        <f t="shared" si="174"/>
        <v>0</v>
      </c>
      <c r="G837" s="9" t="s">
        <v>2151</v>
      </c>
      <c r="H837" s="9" t="str">
        <f t="shared" si="173"/>
        <v>2013</v>
      </c>
      <c r="I837" s="9" t="s">
        <v>44</v>
      </c>
      <c r="J837" s="9" t="str">
        <f t="shared" si="172"/>
        <v>5CI8</v>
      </c>
      <c r="K837" s="48">
        <v>155</v>
      </c>
      <c r="L837" s="48">
        <v>35</v>
      </c>
      <c r="M837" s="9" t="s">
        <v>28</v>
      </c>
      <c r="N837" s="9"/>
      <c r="O837" s="9"/>
      <c r="P837" s="9"/>
      <c r="Q837" s="9"/>
      <c r="R837" s="9" t="s">
        <v>760</v>
      </c>
      <c r="S837" s="9" t="s">
        <v>2152</v>
      </c>
      <c r="T837" s="9" t="s">
        <v>2153</v>
      </c>
      <c r="U837" s="9" t="s">
        <v>2154</v>
      </c>
      <c r="V837" s="30" t="s">
        <v>4245</v>
      </c>
      <c r="W837" s="9">
        <v>2</v>
      </c>
      <c r="X837" s="48">
        <f>INDEX(table1,MATCH($K837,'Tham chiếu'!$A$3:$A$13,1),MATCH(DS!$L837,'Tham chiếu'!$B$2:$M$2,1))</f>
        <v>62</v>
      </c>
      <c r="Y837" s="9">
        <v>1</v>
      </c>
      <c r="Z837" s="48">
        <f>INDEX(table1,MATCH($K837,'Tham chiếu'!$A$3:$A$13,1),MATCH(DS!$L837,'Tham chiếu'!$B$2:$M$2,1))</f>
        <v>62</v>
      </c>
      <c r="AA837" s="9"/>
      <c r="AB837" s="50"/>
      <c r="AC837" s="9">
        <v>2</v>
      </c>
      <c r="AD837" s="78"/>
      <c r="AE837" s="9"/>
      <c r="AF837" s="74"/>
      <c r="AG837" s="9">
        <v>1</v>
      </c>
      <c r="AH837" s="48">
        <f>INDEX(table5,MATCH($K837,'Tham chiếu'!$A$53:$A$61,1),MATCH(DS!$L837,'Tham chiếu'!$B$52:$T$52,1))</f>
        <v>6</v>
      </c>
      <c r="AI837" s="9">
        <v>1</v>
      </c>
      <c r="AJ837" s="48">
        <f>INDEX(table5,MATCH($K837,'Tham chiếu'!$A$53:$A$61,1),MATCH(DS!$L837,'Tham chiếu'!$B$52:$T$52,1))</f>
        <v>6</v>
      </c>
      <c r="AK837" s="9">
        <v>1</v>
      </c>
      <c r="AL837" s="48">
        <f>INDEX(table5,MATCH($K837,'Tham chiếu'!$A$53:$A$61,1),MATCH(DS!$L837,'Tham chiếu'!$B$52:$T$52,1))</f>
        <v>6</v>
      </c>
      <c r="AM837" s="9">
        <v>1</v>
      </c>
      <c r="AN837" s="50">
        <f>INDEX(table2,MATCH($K837,'Tham chiếu'!$A$17:$A$25,1),MATCH(DS!$L837,'Tham chiếu'!$B$16:$S$16,1))</f>
        <v>6</v>
      </c>
      <c r="AO837" s="9"/>
      <c r="AP837" s="48"/>
      <c r="AQ837" s="48">
        <v>1</v>
      </c>
      <c r="AR837" s="77">
        <f>INDEX(table7,MATCH($K837,'Tham chiếu'!$A$78:$A$87,1),MATCH(DS!$L837,'Tham chiếu'!$B$77:$T$77,1))</f>
        <v>6</v>
      </c>
      <c r="AS837" s="9">
        <v>1</v>
      </c>
      <c r="AT837" s="48">
        <f>INDEX(table6,MATCH($K837,'Tham chiếu'!$A$65:$A$74,1),MATCH(DS!$L837,'Tham chiếu'!$B$64:$T$64,1))</f>
        <v>7</v>
      </c>
      <c r="AU837" s="57">
        <f t="shared" si="163"/>
        <v>2305000</v>
      </c>
      <c r="AV837" s="66"/>
      <c r="AW837" s="66"/>
    </row>
    <row r="838" spans="1:49" ht="24.6" customHeight="1" x14ac:dyDescent="0.25">
      <c r="A838" s="3">
        <v>833</v>
      </c>
      <c r="B838" s="9" t="s">
        <v>16</v>
      </c>
      <c r="C838" s="69" t="s">
        <v>1234</v>
      </c>
      <c r="D838" s="69" t="s">
        <v>1235</v>
      </c>
      <c r="E838" s="69" t="str">
        <f t="shared" si="169"/>
        <v>Hà Chu Cẩm</v>
      </c>
      <c r="F838" s="9" t="b">
        <f t="shared" si="174"/>
        <v>0</v>
      </c>
      <c r="G838" s="9" t="s">
        <v>513</v>
      </c>
      <c r="H838" s="9" t="str">
        <f t="shared" si="173"/>
        <v>2013</v>
      </c>
      <c r="I838" s="9" t="s">
        <v>44</v>
      </c>
      <c r="J838" s="9" t="str">
        <f t="shared" si="172"/>
        <v>5CI8</v>
      </c>
      <c r="K838" s="48">
        <v>162</v>
      </c>
      <c r="L838" s="48">
        <v>45</v>
      </c>
      <c r="M838" s="9" t="s">
        <v>28</v>
      </c>
      <c r="N838" s="9"/>
      <c r="O838" s="9"/>
      <c r="P838" s="9"/>
      <c r="Q838" s="9"/>
      <c r="R838" s="9" t="s">
        <v>760</v>
      </c>
      <c r="S838" s="9" t="s">
        <v>1236</v>
      </c>
      <c r="T838" s="9" t="s">
        <v>1237</v>
      </c>
      <c r="U838" s="9" t="s">
        <v>1238</v>
      </c>
      <c r="V838" s="30" t="s">
        <v>4246</v>
      </c>
      <c r="W838" s="9">
        <v>1</v>
      </c>
      <c r="X838" s="48">
        <f>INDEX(table1,MATCH($K838,'Tham chiếu'!$A$3:$A$13,1),MATCH(DS!$L838,'Tham chiếu'!$B$2:$M$2,1))</f>
        <v>65</v>
      </c>
      <c r="Y838" s="9"/>
      <c r="Z838" s="48"/>
      <c r="AA838" s="9"/>
      <c r="AB838" s="9"/>
      <c r="AC838" s="9"/>
      <c r="AD838" s="73"/>
      <c r="AE838" s="9"/>
      <c r="AF838" s="74"/>
      <c r="AG838" s="9"/>
      <c r="AH838" s="48"/>
      <c r="AI838" s="9">
        <v>2</v>
      </c>
      <c r="AJ838" s="48">
        <f>INDEX(table5,MATCH($K838,'Tham chiếu'!$A$53:$A$61,1),MATCH(DS!$L838,'Tham chiếu'!$B$52:$T$52,1))</f>
        <v>7</v>
      </c>
      <c r="AK838" s="9">
        <v>1</v>
      </c>
      <c r="AL838" s="48">
        <f>INDEX(table5,MATCH($K838,'Tham chiếu'!$A$53:$A$61,1),MATCH(DS!$L838,'Tham chiếu'!$B$52:$T$52,1))</f>
        <v>7</v>
      </c>
      <c r="AM838" s="9">
        <v>1</v>
      </c>
      <c r="AN838" s="78"/>
      <c r="AO838" s="9">
        <v>1</v>
      </c>
      <c r="AP838" s="48" t="str">
        <f>INDEX(table3,MATCH($K838,'Tham chiếu'!$A$29:$A$37,1),MATCH(DS!$L838,'Tham chiếu'!$B$28:$T$28,1))</f>
        <v>7A</v>
      </c>
      <c r="AQ838" s="48"/>
      <c r="AR838" s="77"/>
      <c r="AS838" s="9"/>
      <c r="AT838" s="48"/>
      <c r="AU838" s="57">
        <f t="shared" ref="AU838:AU863" si="175">(W838*$W$3+Y838*$Y$3+AA838*$AA$3+AC838*$AC$3+AE838*$AE$3+AG838*$AG$3+AI838*$AI$3+AK838*$AK$3+AM838*$AM$3+AO838*$AO$3+AQ838*$AQ$3+AS838*$AS$3)*1000</f>
        <v>998000</v>
      </c>
      <c r="AV838" s="66"/>
      <c r="AW838" s="66"/>
    </row>
    <row r="839" spans="1:49" ht="22.15" customHeight="1" x14ac:dyDescent="0.25">
      <c r="A839" s="3">
        <v>834</v>
      </c>
      <c r="B839" s="9" t="s">
        <v>2364</v>
      </c>
      <c r="C839" s="9" t="s">
        <v>772</v>
      </c>
      <c r="D839" s="9" t="s">
        <v>51</v>
      </c>
      <c r="E839" s="9" t="str">
        <f t="shared" si="169"/>
        <v>Nguyễn Ngọc Ngân Hà</v>
      </c>
      <c r="F839" s="9" t="b">
        <f t="shared" si="174"/>
        <v>0</v>
      </c>
      <c r="G839" s="9" t="s">
        <v>1397</v>
      </c>
      <c r="H839" s="9" t="str">
        <f t="shared" si="173"/>
        <v>2013</v>
      </c>
      <c r="I839" s="9" t="s">
        <v>44</v>
      </c>
      <c r="J839" s="9" t="str">
        <f t="shared" si="172"/>
        <v>5CI8</v>
      </c>
      <c r="K839" s="9">
        <v>135</v>
      </c>
      <c r="L839" s="9">
        <v>32</v>
      </c>
      <c r="M839" s="9" t="s">
        <v>28</v>
      </c>
      <c r="N839" s="9"/>
      <c r="O839" s="9"/>
      <c r="P839" s="9"/>
      <c r="Q839" s="9"/>
      <c r="R839" s="9" t="s">
        <v>760</v>
      </c>
      <c r="S839" s="9" t="s">
        <v>3372</v>
      </c>
      <c r="T839" s="9" t="s">
        <v>3373</v>
      </c>
      <c r="U839" s="9" t="s">
        <v>3374</v>
      </c>
      <c r="V839" s="30" t="s">
        <v>4247</v>
      </c>
      <c r="W839" s="48">
        <v>1</v>
      </c>
      <c r="X839" s="48">
        <f>INDEX(table1,MATCH($K839,'Tham chiếu'!$A$3:$A$13,1),MATCH(DS!$L839,'Tham chiếu'!$B$2:$M$2,1))</f>
        <v>58</v>
      </c>
      <c r="Y839" s="49">
        <v>1</v>
      </c>
      <c r="Z839" s="48">
        <f>INDEX(table1,MATCH($K839,'Tham chiếu'!$A$3:$A$13,1),MATCH(DS!$L839,'Tham chiếu'!$B$2:$M$2,1))</f>
        <v>58</v>
      </c>
      <c r="AA839" s="50">
        <v>2</v>
      </c>
      <c r="AB839" s="50">
        <f>INDEX(table2,MATCH($K839,'Tham chiếu'!$A$17:$A$25,1),MATCH(DS!$L839,'Tham chiếu'!$B$16:$S$16,1))</f>
        <v>4</v>
      </c>
      <c r="AC839" s="53"/>
      <c r="AD839" s="73" t="str">
        <f>INDEX(table4,MATCH($K839,'Tham chiếu'!$A$41:$A$49,1),MATCH(DS!$L839,'Tham chiếu'!$B$40:$T$40,1))</f>
        <v>3B</v>
      </c>
      <c r="AE839" s="54"/>
      <c r="AF839" s="74"/>
      <c r="AG839" s="48">
        <v>2</v>
      </c>
      <c r="AH839" s="48">
        <f>INDEX(table5,MATCH($K839,'Tham chiếu'!$A$53:$A$61,1),MATCH(DS!$L839,'Tham chiếu'!$B$52:$T$52,1))</f>
        <v>4</v>
      </c>
      <c r="AI839" s="49">
        <v>1</v>
      </c>
      <c r="AJ839" s="48">
        <f>INDEX(table5,MATCH($K839,'Tham chiếu'!$A$53:$A$61,1),MATCH(DS!$L839,'Tham chiếu'!$B$52:$T$52,1))</f>
        <v>4</v>
      </c>
      <c r="AK839" s="53"/>
      <c r="AL839" s="48">
        <f>INDEX(table5,MATCH($K839,'Tham chiếu'!$A$53:$A$61,1),MATCH(DS!$L839,'Tham chiếu'!$B$52:$T$52,1))</f>
        <v>4</v>
      </c>
      <c r="AM839" s="50">
        <v>1</v>
      </c>
      <c r="AN839" s="50">
        <f>INDEX(table2,MATCH($K839,'Tham chiếu'!$A$17:$A$25,1),MATCH(DS!$L839,'Tham chiếu'!$B$16:$S$16,1))</f>
        <v>4</v>
      </c>
      <c r="AO839" s="54">
        <v>1</v>
      </c>
      <c r="AP839" s="48" t="str">
        <f>INDEX(table3,MATCH($K839,'Tham chiếu'!$A$29:$A$37,1),MATCH(DS!$L839,'Tham chiếu'!$B$28:$T$28,1))</f>
        <v>4A</v>
      </c>
      <c r="AQ839" s="48">
        <v>1</v>
      </c>
      <c r="AR839" s="77">
        <f>INDEX(table7,MATCH($K839,'Tham chiếu'!$A$78:$A$87,1),MATCH(DS!$L839,'Tham chiếu'!$B$77:$T$77,1))</f>
        <v>3</v>
      </c>
      <c r="AS839" s="49"/>
      <c r="AT839" s="48"/>
      <c r="AU839" s="57">
        <f t="shared" si="175"/>
        <v>2100000</v>
      </c>
      <c r="AV839" s="66"/>
      <c r="AW839" s="66"/>
    </row>
    <row r="840" spans="1:49" ht="22.9" customHeight="1" x14ac:dyDescent="0.25">
      <c r="A840" s="3">
        <v>835</v>
      </c>
      <c r="B840" s="9" t="s">
        <v>16</v>
      </c>
      <c r="C840" s="9" t="s">
        <v>757</v>
      </c>
      <c r="D840" s="9" t="s">
        <v>758</v>
      </c>
      <c r="E840" s="9" t="str">
        <f t="shared" si="169"/>
        <v>Lê Minh Hạnh</v>
      </c>
      <c r="F840" s="9" t="b">
        <f t="shared" si="174"/>
        <v>0</v>
      </c>
      <c r="G840" s="9" t="s">
        <v>759</v>
      </c>
      <c r="H840" s="9" t="str">
        <f t="shared" si="173"/>
        <v>2013</v>
      </c>
      <c r="I840" s="9" t="s">
        <v>44</v>
      </c>
      <c r="J840" s="9" t="str">
        <f t="shared" si="172"/>
        <v>5CI8</v>
      </c>
      <c r="K840" s="48">
        <v>140</v>
      </c>
      <c r="L840" s="48">
        <v>41</v>
      </c>
      <c r="M840" s="9" t="s">
        <v>28</v>
      </c>
      <c r="N840" s="9"/>
      <c r="O840" s="9"/>
      <c r="P840" s="9"/>
      <c r="Q840" s="9"/>
      <c r="R840" s="9" t="s">
        <v>760</v>
      </c>
      <c r="S840" s="9" t="s">
        <v>761</v>
      </c>
      <c r="T840" s="9" t="s">
        <v>762</v>
      </c>
      <c r="U840" s="9" t="s">
        <v>763</v>
      </c>
      <c r="V840" s="30" t="s">
        <v>3967</v>
      </c>
      <c r="W840" s="9"/>
      <c r="X840" s="48"/>
      <c r="Y840" s="9"/>
      <c r="Z840" s="48"/>
      <c r="AA840" s="9"/>
      <c r="AB840" s="50"/>
      <c r="AC840" s="9"/>
      <c r="AD840" s="73"/>
      <c r="AE840" s="9"/>
      <c r="AF840" s="74"/>
      <c r="AG840" s="9"/>
      <c r="AH840" s="48"/>
      <c r="AI840" s="9"/>
      <c r="AJ840" s="48"/>
      <c r="AK840" s="9"/>
      <c r="AL840" s="48"/>
      <c r="AM840" s="9"/>
      <c r="AN840" s="50"/>
      <c r="AO840" s="9"/>
      <c r="AP840" s="48"/>
      <c r="AQ840" s="48"/>
      <c r="AR840" s="77"/>
      <c r="AS840" s="9">
        <v>1</v>
      </c>
      <c r="AT840" s="48">
        <f>INDEX(table6,MATCH($K840,'Tham chiếu'!$A$65:$A$74,1),MATCH(DS!$L840,'Tham chiếu'!$B$64:$T$64,1))</f>
        <v>5</v>
      </c>
      <c r="AU840" s="57">
        <f t="shared" si="175"/>
        <v>370000</v>
      </c>
      <c r="AV840" s="66"/>
      <c r="AW840" s="66"/>
    </row>
    <row r="841" spans="1:49" ht="25.9" customHeight="1" x14ac:dyDescent="0.25">
      <c r="A841" s="3">
        <v>836</v>
      </c>
      <c r="B841" s="9" t="s">
        <v>4636</v>
      </c>
      <c r="C841" s="9" t="s">
        <v>4853</v>
      </c>
      <c r="D841" s="9" t="s">
        <v>582</v>
      </c>
      <c r="E841" s="9" t="s">
        <v>4854</v>
      </c>
      <c r="F841" s="9"/>
      <c r="G841" s="9" t="s">
        <v>4855</v>
      </c>
      <c r="H841" s="9" t="s">
        <v>4615</v>
      </c>
      <c r="I841" s="9" t="s">
        <v>44</v>
      </c>
      <c r="J841" s="9" t="s">
        <v>760</v>
      </c>
      <c r="K841" s="9">
        <v>155</v>
      </c>
      <c r="L841" s="9">
        <v>44</v>
      </c>
      <c r="M841" s="9" t="s">
        <v>28</v>
      </c>
      <c r="N841" s="9"/>
      <c r="O841" s="9"/>
      <c r="P841" s="9"/>
      <c r="Q841" s="9"/>
      <c r="R841" s="9" t="s">
        <v>760</v>
      </c>
      <c r="S841" s="9" t="s">
        <v>4856</v>
      </c>
      <c r="T841" s="9" t="s">
        <v>4857</v>
      </c>
      <c r="U841" s="9" t="s">
        <v>4858</v>
      </c>
      <c r="V841" s="61" t="s">
        <v>4859</v>
      </c>
      <c r="W841" s="9">
        <v>1</v>
      </c>
      <c r="X841" s="48">
        <f>INDEX(table1,MATCH($K841,'Tham chiếu'!$A$3:$A$13,1),MATCH(DS!$L841,'Tham chiếu'!$B$2:$M$2,1))</f>
        <v>62</v>
      </c>
      <c r="Y841" s="9">
        <v>1</v>
      </c>
      <c r="Z841" s="48">
        <f>INDEX(table1,MATCH($K841,'Tham chiếu'!$A$3:$A$13,1),MATCH(DS!$L841,'Tham chiếu'!$B$2:$M$2,1))</f>
        <v>62</v>
      </c>
      <c r="AA841" s="9">
        <v>2</v>
      </c>
      <c r="AB841" s="50" t="str">
        <f>INDEX(table2,MATCH($K841,'Tham chiếu'!$A$17:$A$25,1),MATCH(DS!$L841,'Tham chiếu'!$B$16:$S$16,1))</f>
        <v>6A</v>
      </c>
      <c r="AC841" s="9">
        <v>1</v>
      </c>
      <c r="AD841" s="73" t="str">
        <f>INDEX(table4,MATCH($K841,'Tham chiếu'!$A$41:$A$49,1),MATCH(DS!$L841,'Tham chiếu'!$B$40:$T$40,1))</f>
        <v>6A</v>
      </c>
      <c r="AE841" s="9"/>
      <c r="AF841" s="74" t="str">
        <f>INDEX(table3,MATCH($K841,'Tham chiếu'!$A$29:$A$37,1),MATCH(DS!$L841,'Tham chiếu'!$B$28:$T$28,1))</f>
        <v>6A</v>
      </c>
      <c r="AG841" s="9">
        <v>1</v>
      </c>
      <c r="AH841" s="48">
        <f>INDEX(table5,MATCH($K841,'Tham chiếu'!$A$53:$A$61,1),MATCH(DS!$L841,'Tham chiếu'!$B$52:$T$52,1))</f>
        <v>6</v>
      </c>
      <c r="AI841" s="9"/>
      <c r="AJ841" s="48"/>
      <c r="AK841" s="9">
        <v>1</v>
      </c>
      <c r="AL841" s="48">
        <f>INDEX(table5,MATCH($K841,'Tham chiếu'!$A$53:$A$61,1),MATCH(DS!$L841,'Tham chiếu'!$B$52:$T$52,1))</f>
        <v>6</v>
      </c>
      <c r="AM841" s="9">
        <v>1</v>
      </c>
      <c r="AN841" s="50" t="str">
        <f>INDEX(table2,MATCH($K841,'Tham chiếu'!$A$17:$A$25,1),MATCH(DS!$L841,'Tham chiếu'!$B$16:$S$16,1))</f>
        <v>6A</v>
      </c>
      <c r="AO841" s="9">
        <v>1</v>
      </c>
      <c r="AP841" s="48" t="str">
        <f>INDEX(table3,MATCH($K841,'Tham chiếu'!$A$29:$A$37,1),MATCH(DS!$L841,'Tham chiếu'!$B$28:$T$28,1))</f>
        <v>6A</v>
      </c>
      <c r="AQ841" s="9">
        <v>1</v>
      </c>
      <c r="AR841" s="77">
        <f>INDEX(table7,MATCH($K841,'Tham chiếu'!$A$78:$A$87,1),MATCH(DS!$L841,'Tham chiếu'!$B$77:$T$77,1))</f>
        <v>6</v>
      </c>
      <c r="AS841" s="9">
        <v>1</v>
      </c>
      <c r="AT841" s="48">
        <f>INDEX(table6,MATCH($K841,'Tham chiếu'!$A$65:$A$74,1),MATCH(DS!$L841,'Tham chiếu'!$B$64:$T$64,1))</f>
        <v>7</v>
      </c>
      <c r="AU841" s="57">
        <f t="shared" si="175"/>
        <v>2414000</v>
      </c>
      <c r="AV841" s="66"/>
      <c r="AW841" s="66"/>
    </row>
    <row r="842" spans="1:49" ht="23.45" customHeight="1" x14ac:dyDescent="0.25">
      <c r="A842" s="3">
        <v>837</v>
      </c>
      <c r="B842" s="9" t="s">
        <v>16</v>
      </c>
      <c r="C842" s="9" t="s">
        <v>3375</v>
      </c>
      <c r="D842" s="9" t="s">
        <v>200</v>
      </c>
      <c r="E842" s="9" t="str">
        <f t="shared" ref="E842:E853" si="176">C842&amp;" "&amp;D842</f>
        <v>Nguyễn Hoàng Đăng Khôi</v>
      </c>
      <c r="F842" s="9" t="b">
        <f t="shared" ref="F842:F853" si="177">E842=E843</f>
        <v>0</v>
      </c>
      <c r="G842" s="9" t="s">
        <v>3376</v>
      </c>
      <c r="H842" s="9" t="str">
        <f t="shared" ref="H842:H853" si="178">RIGHT(G842,4)</f>
        <v>2013</v>
      </c>
      <c r="I842" s="9" t="s">
        <v>18</v>
      </c>
      <c r="J842" s="9" t="str">
        <f t="shared" ref="J842:J853" si="179">N842&amp;O842&amp;P842&amp;Q842&amp;R842</f>
        <v>5CI8</v>
      </c>
      <c r="K842" s="9">
        <v>142</v>
      </c>
      <c r="L842" s="9">
        <v>40</v>
      </c>
      <c r="M842" s="9" t="s">
        <v>28</v>
      </c>
      <c r="N842" s="9"/>
      <c r="O842" s="9"/>
      <c r="P842" s="9"/>
      <c r="Q842" s="9"/>
      <c r="R842" s="9" t="s">
        <v>760</v>
      </c>
      <c r="S842" s="9" t="s">
        <v>3377</v>
      </c>
      <c r="T842" s="9" t="s">
        <v>3378</v>
      </c>
      <c r="U842" s="9" t="s">
        <v>3379</v>
      </c>
      <c r="V842" s="30" t="s">
        <v>4248</v>
      </c>
      <c r="W842" s="48"/>
      <c r="X842" s="48"/>
      <c r="Y842" s="49">
        <v>1</v>
      </c>
      <c r="Z842" s="48">
        <f>INDEX(table1,MATCH($K842,'Tham chiếu'!$A$3:$A$13,1),MATCH(DS!$L842,'Tham chiếu'!$B$2:$M$2,1))</f>
        <v>62</v>
      </c>
      <c r="AA842" s="50">
        <v>2</v>
      </c>
      <c r="AB842" s="50" t="str">
        <f>INDEX(table2,MATCH($K842,'Tham chiếu'!$A$17:$A$25,1),MATCH(DS!$L842,'Tham chiếu'!$B$16:$S$16,1))</f>
        <v>4C</v>
      </c>
      <c r="AC842" s="53"/>
      <c r="AD842" s="73" t="str">
        <f>INDEX(table4,MATCH($K842,'Tham chiếu'!$A$41:$A$49,1),MATCH(DS!$L842,'Tham chiếu'!$B$40:$T$40,1))</f>
        <v>4C</v>
      </c>
      <c r="AE842" s="54"/>
      <c r="AF842" s="74"/>
      <c r="AG842" s="48"/>
      <c r="AH842" s="48">
        <f>INDEX(table5,MATCH($K842,'Tham chiếu'!$A$53:$A$61,1),MATCH(DS!$L842,'Tham chiếu'!$B$52:$T$52,1))</f>
        <v>5</v>
      </c>
      <c r="AI842" s="49"/>
      <c r="AJ842" s="48">
        <f>INDEX(table5,MATCH($K842,'Tham chiếu'!$A$53:$A$61,1),MATCH(DS!$L842,'Tham chiếu'!$B$52:$T$52,1))</f>
        <v>5</v>
      </c>
      <c r="AK842" s="53"/>
      <c r="AL842" s="48">
        <f>INDEX(table5,MATCH($K842,'Tham chiếu'!$A$53:$A$61,1),MATCH(DS!$L842,'Tham chiếu'!$B$52:$T$52,1))</f>
        <v>5</v>
      </c>
      <c r="AM842" s="50"/>
      <c r="AN842" s="50" t="str">
        <f>INDEX(table2,MATCH($K842,'Tham chiếu'!$A$17:$A$25,1),MATCH(DS!$L842,'Tham chiếu'!$B$16:$S$16,1))</f>
        <v>4C</v>
      </c>
      <c r="AO842" s="54"/>
      <c r="AP842" s="48" t="str">
        <f>INDEX(table3,MATCH($K842,'Tham chiếu'!$A$29:$A$37,1),MATCH(DS!$L842,'Tham chiếu'!$B$28:$T$28,1))</f>
        <v>4C</v>
      </c>
      <c r="AQ842" s="48"/>
      <c r="AR842" s="77">
        <f>INDEX(table7,MATCH($K842,'Tham chiếu'!$A$78:$A$87,1),MATCH(DS!$L842,'Tham chiếu'!$B$77:$T$77,1))</f>
        <v>4</v>
      </c>
      <c r="AS842" s="49"/>
      <c r="AT842" s="48"/>
      <c r="AU842" s="57">
        <f t="shared" si="175"/>
        <v>756000</v>
      </c>
      <c r="AV842" s="66"/>
      <c r="AW842" s="66"/>
    </row>
    <row r="843" spans="1:49" ht="21" customHeight="1" x14ac:dyDescent="0.25">
      <c r="A843" s="3">
        <v>838</v>
      </c>
      <c r="B843" s="9" t="s">
        <v>16</v>
      </c>
      <c r="C843" s="9" t="s">
        <v>1249</v>
      </c>
      <c r="D843" s="9" t="s">
        <v>206</v>
      </c>
      <c r="E843" s="9" t="str">
        <f t="shared" si="176"/>
        <v>Trần Bảo Lam</v>
      </c>
      <c r="F843" s="9" t="b">
        <f t="shared" si="177"/>
        <v>0</v>
      </c>
      <c r="G843" s="9" t="s">
        <v>3380</v>
      </c>
      <c r="H843" s="9" t="str">
        <f t="shared" si="178"/>
        <v>2013</v>
      </c>
      <c r="I843" s="9" t="s">
        <v>44</v>
      </c>
      <c r="J843" s="9" t="str">
        <f t="shared" si="179"/>
        <v>5CI8</v>
      </c>
      <c r="K843" s="9">
        <v>145</v>
      </c>
      <c r="L843" s="9">
        <v>33</v>
      </c>
      <c r="M843" s="9" t="s">
        <v>28</v>
      </c>
      <c r="N843" s="9"/>
      <c r="O843" s="9"/>
      <c r="P843" s="9"/>
      <c r="Q843" s="9"/>
      <c r="R843" s="9" t="s">
        <v>760</v>
      </c>
      <c r="S843" s="9" t="s">
        <v>3381</v>
      </c>
      <c r="T843" s="9" t="s">
        <v>3382</v>
      </c>
      <c r="U843" s="9" t="s">
        <v>3383</v>
      </c>
      <c r="V843" s="30" t="s">
        <v>4249</v>
      </c>
      <c r="W843" s="48"/>
      <c r="X843" s="48"/>
      <c r="Y843" s="49"/>
      <c r="Z843" s="48"/>
      <c r="AA843" s="50">
        <v>1</v>
      </c>
      <c r="AB843" s="50" t="str">
        <f>INDEX(table2,MATCH($K843,'Tham chiếu'!$A$17:$A$25,1),MATCH(DS!$L843,'Tham chiếu'!$B$16:$S$16,1))</f>
        <v>4A</v>
      </c>
      <c r="AC843" s="53"/>
      <c r="AD843" s="73">
        <f>INDEX(table4,MATCH($K843,'Tham chiếu'!$A$41:$A$49,1),MATCH(DS!$L843,'Tham chiếu'!$B$40:$T$40,1))</f>
        <v>5</v>
      </c>
      <c r="AE843" s="54"/>
      <c r="AF843" s="74"/>
      <c r="AG843" s="48"/>
      <c r="AH843" s="48">
        <f>INDEX(table5,MATCH($K843,'Tham chiếu'!$A$53:$A$61,1),MATCH(DS!$L843,'Tham chiếu'!$B$52:$T$52,1))</f>
        <v>4</v>
      </c>
      <c r="AI843" s="49"/>
      <c r="AJ843" s="48">
        <f>INDEX(table5,MATCH($K843,'Tham chiếu'!$A$53:$A$61,1),MATCH(DS!$L843,'Tham chiếu'!$B$52:$T$52,1))</f>
        <v>4</v>
      </c>
      <c r="AK843" s="53">
        <v>1</v>
      </c>
      <c r="AL843" s="48">
        <f>INDEX(table5,MATCH($K843,'Tham chiếu'!$A$53:$A$61,1),MATCH(DS!$L843,'Tham chiếu'!$B$52:$T$52,1))</f>
        <v>4</v>
      </c>
      <c r="AM843" s="50">
        <v>1</v>
      </c>
      <c r="AN843" s="50" t="str">
        <f>INDEX(table2,MATCH($K843,'Tham chiếu'!$A$17:$A$25,1),MATCH(DS!$L843,'Tham chiếu'!$B$16:$S$16,1))</f>
        <v>4A</v>
      </c>
      <c r="AO843" s="54">
        <v>1</v>
      </c>
      <c r="AP843" s="48" t="str">
        <f>INDEX(table3,MATCH($K843,'Tham chiếu'!$A$29:$A$37,1),MATCH(DS!$L843,'Tham chiếu'!$B$28:$T$28,1))</f>
        <v>4A</v>
      </c>
      <c r="AQ843" s="48"/>
      <c r="AR843" s="77">
        <f>INDEX(table7,MATCH($K843,'Tham chiếu'!$A$78:$A$87,1),MATCH(DS!$L843,'Tham chiếu'!$B$77:$T$77,1))</f>
        <v>4</v>
      </c>
      <c r="AS843" s="49">
        <v>1</v>
      </c>
      <c r="AT843" s="48">
        <f>INDEX(table6,MATCH($K843,'Tham chiếu'!$A$65:$A$74,1),MATCH(DS!$L843,'Tham chiếu'!$B$64:$T$64,1))</f>
        <v>5</v>
      </c>
      <c r="AU843" s="57">
        <f t="shared" si="175"/>
        <v>1078000</v>
      </c>
      <c r="AV843" s="66"/>
      <c r="AW843" s="66"/>
    </row>
    <row r="844" spans="1:49" ht="23.45" customHeight="1" x14ac:dyDescent="0.25">
      <c r="A844" s="3">
        <v>839</v>
      </c>
      <c r="B844" s="56" t="s">
        <v>16</v>
      </c>
      <c r="C844" s="9" t="s">
        <v>3384</v>
      </c>
      <c r="D844" s="9" t="s">
        <v>325</v>
      </c>
      <c r="E844" s="9" t="str">
        <f t="shared" si="176"/>
        <v>Lê Quang Lâm</v>
      </c>
      <c r="F844" s="9" t="b">
        <f t="shared" si="177"/>
        <v>0</v>
      </c>
      <c r="G844" s="9" t="s">
        <v>1759</v>
      </c>
      <c r="H844" s="9" t="str">
        <f t="shared" si="178"/>
        <v>2013</v>
      </c>
      <c r="I844" s="9" t="s">
        <v>18</v>
      </c>
      <c r="J844" s="9" t="str">
        <f t="shared" si="179"/>
        <v>5CI8</v>
      </c>
      <c r="K844" s="9">
        <v>134</v>
      </c>
      <c r="L844" s="9">
        <v>37</v>
      </c>
      <c r="M844" s="9" t="s">
        <v>28</v>
      </c>
      <c r="N844" s="9"/>
      <c r="O844" s="9"/>
      <c r="P844" s="9"/>
      <c r="Q844" s="9"/>
      <c r="R844" s="9" t="s">
        <v>760</v>
      </c>
      <c r="S844" s="9" t="s">
        <v>3385</v>
      </c>
      <c r="T844" s="9" t="s">
        <v>3386</v>
      </c>
      <c r="U844" s="9" t="s">
        <v>3387</v>
      </c>
      <c r="V844" s="30" t="s">
        <v>4250</v>
      </c>
      <c r="W844" s="48"/>
      <c r="X844" s="48"/>
      <c r="Y844" s="49"/>
      <c r="Z844" s="48"/>
      <c r="AA844" s="50"/>
      <c r="AB844" s="50"/>
      <c r="AC844" s="53"/>
      <c r="AD844" s="73"/>
      <c r="AE844" s="54"/>
      <c r="AF844" s="74"/>
      <c r="AG844" s="48">
        <v>1</v>
      </c>
      <c r="AH844" s="48">
        <f>INDEX(table5,MATCH($K844,'Tham chiếu'!$A$53:$A$61,1),MATCH(DS!$L844,'Tham chiếu'!$B$52:$T$52,1))</f>
        <v>5</v>
      </c>
      <c r="AI844" s="49">
        <v>1</v>
      </c>
      <c r="AJ844" s="48">
        <f>INDEX(table5,MATCH($K844,'Tham chiếu'!$A$53:$A$61,1),MATCH(DS!$L844,'Tham chiếu'!$B$52:$T$52,1))</f>
        <v>5</v>
      </c>
      <c r="AK844" s="53"/>
      <c r="AL844" s="48"/>
      <c r="AM844" s="50">
        <v>2</v>
      </c>
      <c r="AN844" s="50" t="str">
        <f>INDEX(table2,MATCH($K844,'Tham chiếu'!$A$17:$A$25,1),MATCH(DS!$L844,'Tham chiếu'!$B$16:$S$16,1))</f>
        <v>4B</v>
      </c>
      <c r="AO844" s="54">
        <v>2</v>
      </c>
      <c r="AP844" s="48" t="str">
        <f>INDEX(table3,MATCH($K844,'Tham chiếu'!$A$29:$A$37,1),MATCH(DS!$L844,'Tham chiếu'!$B$28:$T$28,1))</f>
        <v>4A</v>
      </c>
      <c r="AQ844" s="48"/>
      <c r="AR844" s="77"/>
      <c r="AS844" s="49">
        <v>1</v>
      </c>
      <c r="AT844" s="48">
        <f>INDEX(table6,MATCH($K844,'Tham chiếu'!$A$65:$A$74,1),MATCH(DS!$L844,'Tham chiếu'!$B$64:$T$64,1))</f>
        <v>4</v>
      </c>
      <c r="AU844" s="57">
        <f t="shared" si="175"/>
        <v>1329000</v>
      </c>
      <c r="AV844" s="66"/>
      <c r="AW844" s="66"/>
    </row>
    <row r="845" spans="1:49" ht="22.9" customHeight="1" x14ac:dyDescent="0.25">
      <c r="A845" s="3">
        <v>840</v>
      </c>
      <c r="B845" s="56" t="s">
        <v>16</v>
      </c>
      <c r="C845" s="9" t="s">
        <v>1559</v>
      </c>
      <c r="D845" s="9" t="s">
        <v>161</v>
      </c>
      <c r="E845" s="9" t="str">
        <f t="shared" si="176"/>
        <v>Nguyễn Ngọc Ban Mai</v>
      </c>
      <c r="F845" s="9" t="b">
        <f t="shared" si="177"/>
        <v>0</v>
      </c>
      <c r="G845" s="9" t="s">
        <v>1560</v>
      </c>
      <c r="H845" s="9" t="str">
        <f t="shared" si="178"/>
        <v>2013</v>
      </c>
      <c r="I845" s="9" t="s">
        <v>44</v>
      </c>
      <c r="J845" s="9" t="str">
        <f t="shared" si="179"/>
        <v>5CI8</v>
      </c>
      <c r="K845" s="48">
        <v>143</v>
      </c>
      <c r="L845" s="48">
        <v>45</v>
      </c>
      <c r="M845" s="9" t="s">
        <v>28</v>
      </c>
      <c r="N845" s="9"/>
      <c r="O845" s="9"/>
      <c r="P845" s="9"/>
      <c r="Q845" s="9"/>
      <c r="R845" s="9" t="s">
        <v>760</v>
      </c>
      <c r="S845" s="9" t="s">
        <v>1561</v>
      </c>
      <c r="T845" s="9" t="s">
        <v>1562</v>
      </c>
      <c r="U845" s="9" t="s">
        <v>1563</v>
      </c>
      <c r="V845" s="30" t="s">
        <v>4251</v>
      </c>
      <c r="W845" s="9"/>
      <c r="X845" s="48"/>
      <c r="Y845" s="9">
        <v>1</v>
      </c>
      <c r="Z845" s="48">
        <f>INDEX(table1,MATCH($K845,'Tham chiếu'!$A$3:$A$13,1),MATCH(DS!$L845,'Tham chiếu'!$B$2:$M$2,1))</f>
        <v>62</v>
      </c>
      <c r="AA845" s="9"/>
      <c r="AB845" s="50"/>
      <c r="AC845" s="9"/>
      <c r="AD845" s="73"/>
      <c r="AE845" s="9"/>
      <c r="AF845" s="74"/>
      <c r="AG845" s="9"/>
      <c r="AH845" s="48"/>
      <c r="AI845" s="9"/>
      <c r="AJ845" s="48"/>
      <c r="AK845" s="9"/>
      <c r="AL845" s="48"/>
      <c r="AM845" s="9">
        <v>1</v>
      </c>
      <c r="AN845" s="50" t="str">
        <f>INDEX(table2,MATCH($K845,'Tham chiếu'!$A$17:$A$25,1),MATCH(DS!$L845,'Tham chiếu'!$B$16:$S$16,1))</f>
        <v>5C</v>
      </c>
      <c r="AO845" s="9"/>
      <c r="AP845" s="48"/>
      <c r="AQ845" s="48"/>
      <c r="AR845" s="77"/>
      <c r="AS845" s="9"/>
      <c r="AT845" s="48"/>
      <c r="AU845" s="57">
        <f t="shared" si="175"/>
        <v>370000</v>
      </c>
      <c r="AV845" s="66"/>
      <c r="AW845" s="66"/>
    </row>
    <row r="846" spans="1:49" ht="19.149999999999999" customHeight="1" x14ac:dyDescent="0.25">
      <c r="A846" s="3">
        <v>841</v>
      </c>
      <c r="B846" s="9" t="s">
        <v>16</v>
      </c>
      <c r="C846" s="9" t="s">
        <v>1396</v>
      </c>
      <c r="D846" s="9" t="s">
        <v>58</v>
      </c>
      <c r="E846" s="9" t="str">
        <f t="shared" si="176"/>
        <v>Tạ Đức Khôi Nguyên</v>
      </c>
      <c r="F846" s="9" t="b">
        <f t="shared" si="177"/>
        <v>0</v>
      </c>
      <c r="G846" s="9" t="s">
        <v>1397</v>
      </c>
      <c r="H846" s="9" t="str">
        <f t="shared" si="178"/>
        <v>2013</v>
      </c>
      <c r="I846" s="9" t="s">
        <v>18</v>
      </c>
      <c r="J846" s="9" t="str">
        <f t="shared" si="179"/>
        <v>5CI8</v>
      </c>
      <c r="K846" s="48">
        <v>142</v>
      </c>
      <c r="L846" s="48">
        <v>31</v>
      </c>
      <c r="M846" s="9" t="s">
        <v>28</v>
      </c>
      <c r="N846" s="9"/>
      <c r="O846" s="9"/>
      <c r="P846" s="9"/>
      <c r="Q846" s="9"/>
      <c r="R846" s="9" t="s">
        <v>760</v>
      </c>
      <c r="S846" s="9" t="s">
        <v>1398</v>
      </c>
      <c r="T846" s="9" t="s">
        <v>1399</v>
      </c>
      <c r="U846" s="9" t="s">
        <v>1400</v>
      </c>
      <c r="V846" s="30" t="s">
        <v>4252</v>
      </c>
      <c r="W846" s="9">
        <v>1</v>
      </c>
      <c r="X846" s="48">
        <f>INDEX(table1,MATCH($K846,'Tham chiếu'!$A$3:$A$13,1),MATCH(DS!$L846,'Tham chiếu'!$B$2:$M$2,1))</f>
        <v>60</v>
      </c>
      <c r="Y846" s="9"/>
      <c r="Z846" s="48"/>
      <c r="AA846" s="9">
        <v>1</v>
      </c>
      <c r="AB846" s="50" t="str">
        <f>INDEX(table2,MATCH($K846,'Tham chiếu'!$A$17:$A$25,1),MATCH(DS!$L846,'Tham chiếu'!$B$16:$S$16,1))</f>
        <v>4A</v>
      </c>
      <c r="AC846" s="9"/>
      <c r="AD846" s="73">
        <f>INDEX(table4,MATCH($K846,'Tham chiếu'!$A$41:$A$49,1),MATCH(DS!$L846,'Tham chiếu'!$B$40:$T$40,1))</f>
        <v>4</v>
      </c>
      <c r="AE846" s="9"/>
      <c r="AF846" s="74"/>
      <c r="AG846" s="9"/>
      <c r="AH846" s="48">
        <f>INDEX(table5,MATCH($K846,'Tham chiếu'!$A$53:$A$61,1),MATCH(DS!$L846,'Tham chiếu'!$B$52:$T$52,1))</f>
        <v>4</v>
      </c>
      <c r="AI846" s="9">
        <v>2</v>
      </c>
      <c r="AJ846" s="48">
        <f>INDEX(table5,MATCH($K846,'Tham chiếu'!$A$53:$A$61,1),MATCH(DS!$L846,'Tham chiếu'!$B$52:$T$52,1))</f>
        <v>4</v>
      </c>
      <c r="AK846" s="9">
        <v>1</v>
      </c>
      <c r="AL846" s="48">
        <f>INDEX(table5,MATCH($K846,'Tham chiếu'!$A$53:$A$61,1),MATCH(DS!$L846,'Tham chiếu'!$B$52:$T$52,1))</f>
        <v>4</v>
      </c>
      <c r="AM846" s="9">
        <v>1</v>
      </c>
      <c r="AN846" s="50" t="str">
        <f>INDEX(table2,MATCH($K846,'Tham chiếu'!$A$17:$A$25,1),MATCH(DS!$L846,'Tham chiếu'!$B$16:$S$16,1))</f>
        <v>4A</v>
      </c>
      <c r="AO846" s="9"/>
      <c r="AP846" s="48" t="str">
        <f>INDEX(table3,MATCH($K846,'Tham chiếu'!$A$29:$A$37,1),MATCH(DS!$L846,'Tham chiếu'!$B$28:$T$28,1))</f>
        <v>4A</v>
      </c>
      <c r="AQ846" s="48"/>
      <c r="AR846" s="77">
        <f>INDEX(table7,MATCH($K846,'Tham chiếu'!$A$78:$A$87,1),MATCH(DS!$L846,'Tham chiếu'!$B$77:$T$77,1))</f>
        <v>3</v>
      </c>
      <c r="AS846" s="9">
        <v>1</v>
      </c>
      <c r="AT846" s="48">
        <f>INDEX(table6,MATCH($K846,'Tham chiếu'!$A$65:$A$74,1),MATCH(DS!$L846,'Tham chiếu'!$B$64:$T$64,1))</f>
        <v>4</v>
      </c>
      <c r="AU846" s="57">
        <f t="shared" si="175"/>
        <v>1526000</v>
      </c>
      <c r="AV846" s="66"/>
      <c r="AW846" s="66"/>
    </row>
    <row r="847" spans="1:49" ht="23.45" customHeight="1" x14ac:dyDescent="0.25">
      <c r="A847" s="3">
        <v>842</v>
      </c>
      <c r="B847" s="56" t="s">
        <v>16</v>
      </c>
      <c r="C847" s="9" t="s">
        <v>2124</v>
      </c>
      <c r="D847" s="9" t="s">
        <v>148</v>
      </c>
      <c r="E847" s="9" t="str">
        <f t="shared" si="176"/>
        <v>Đỗ Đào Lan Vy</v>
      </c>
      <c r="F847" s="9" t="b">
        <f t="shared" si="177"/>
        <v>0</v>
      </c>
      <c r="G847" s="9" t="s">
        <v>2125</v>
      </c>
      <c r="H847" s="9" t="str">
        <f t="shared" si="178"/>
        <v>2013</v>
      </c>
      <c r="I847" s="9" t="s">
        <v>44</v>
      </c>
      <c r="J847" s="9" t="str">
        <f t="shared" si="179"/>
        <v>5CI8</v>
      </c>
      <c r="K847" s="48">
        <v>149</v>
      </c>
      <c r="L847" s="48">
        <v>39</v>
      </c>
      <c r="M847" s="9" t="s">
        <v>28</v>
      </c>
      <c r="N847" s="9"/>
      <c r="O847" s="9"/>
      <c r="P847" s="9"/>
      <c r="Q847" s="9"/>
      <c r="R847" s="9" t="s">
        <v>760</v>
      </c>
      <c r="S847" s="9" t="s">
        <v>2126</v>
      </c>
      <c r="T847" s="9" t="s">
        <v>2127</v>
      </c>
      <c r="U847" s="9" t="s">
        <v>2128</v>
      </c>
      <c r="V847" s="30" t="s">
        <v>4253</v>
      </c>
      <c r="W847" s="9">
        <v>1</v>
      </c>
      <c r="X847" s="48">
        <f>INDEX(table1,MATCH($K847,'Tham chiếu'!$A$3:$A$13,1),MATCH(DS!$L847,'Tham chiếu'!$B$2:$M$2,1))</f>
        <v>62</v>
      </c>
      <c r="Y847" s="9">
        <v>1</v>
      </c>
      <c r="Z847" s="48">
        <f>INDEX(table1,MATCH($K847,'Tham chiếu'!$A$3:$A$13,1),MATCH(DS!$L847,'Tham chiếu'!$B$2:$M$2,1))</f>
        <v>62</v>
      </c>
      <c r="AA847" s="9">
        <v>2</v>
      </c>
      <c r="AB847" s="50" t="str">
        <f>INDEX(table2,MATCH($K847,'Tham chiếu'!$A$17:$A$25,1),MATCH(DS!$L847,'Tham chiếu'!$B$16:$S$16,1))</f>
        <v>4C</v>
      </c>
      <c r="AC847" s="9">
        <v>2</v>
      </c>
      <c r="AD847" s="73" t="str">
        <f>INDEX(table4,MATCH($K847,'Tham chiếu'!$A$41:$A$49,1),MATCH(DS!$L847,'Tham chiếu'!$B$40:$T$40,1))</f>
        <v>4B</v>
      </c>
      <c r="AE847" s="9"/>
      <c r="AF847" s="74"/>
      <c r="AG847" s="9"/>
      <c r="AH847" s="48">
        <f>INDEX(table5,MATCH($K847,'Tham chiếu'!$A$53:$A$61,1),MATCH(DS!$L847,'Tham chiếu'!$B$52:$T$52,1))</f>
        <v>5</v>
      </c>
      <c r="AI847" s="9">
        <v>2</v>
      </c>
      <c r="AJ847" s="48">
        <f>INDEX(table5,MATCH($K847,'Tham chiếu'!$A$53:$A$61,1),MATCH(DS!$L847,'Tham chiếu'!$B$52:$T$52,1))</f>
        <v>5</v>
      </c>
      <c r="AK847" s="9">
        <v>1</v>
      </c>
      <c r="AL847" s="48">
        <f>INDEX(table5,MATCH($K847,'Tham chiếu'!$A$53:$A$61,1),MATCH(DS!$L847,'Tham chiếu'!$B$52:$T$52,1))</f>
        <v>5</v>
      </c>
      <c r="AM847" s="9">
        <v>1</v>
      </c>
      <c r="AN847" s="50" t="str">
        <f>INDEX(table2,MATCH($K847,'Tham chiếu'!$A$17:$A$25,1),MATCH(DS!$L847,'Tham chiếu'!$B$16:$S$16,1))</f>
        <v>4C</v>
      </c>
      <c r="AO847" s="9">
        <v>1</v>
      </c>
      <c r="AP847" s="48" t="str">
        <f>INDEX(table3,MATCH($K847,'Tham chiếu'!$A$29:$A$37,1),MATCH(DS!$L847,'Tham chiếu'!$B$28:$T$28,1))</f>
        <v>4B</v>
      </c>
      <c r="AQ847" s="48">
        <v>1</v>
      </c>
      <c r="AR847" s="77">
        <f>INDEX(table7,MATCH($K847,'Tham chiếu'!$A$78:$A$87,1),MATCH(DS!$L847,'Tham chiếu'!$B$77:$T$77,1))</f>
        <v>4</v>
      </c>
      <c r="AS847" s="9">
        <v>1</v>
      </c>
      <c r="AT847" s="48">
        <f>INDEX(table6,MATCH($K847,'Tham chiếu'!$A$65:$A$74,1),MATCH(DS!$L847,'Tham chiếu'!$B$64:$T$64,1))</f>
        <v>5</v>
      </c>
      <c r="AU847" s="57">
        <f t="shared" si="175"/>
        <v>2770000</v>
      </c>
      <c r="AV847" s="66"/>
      <c r="AW847" s="66"/>
    </row>
    <row r="848" spans="1:49" ht="22.15" customHeight="1" x14ac:dyDescent="0.25">
      <c r="A848" s="3">
        <v>843</v>
      </c>
      <c r="B848" s="9" t="s">
        <v>16</v>
      </c>
      <c r="C848" s="9" t="s">
        <v>3392</v>
      </c>
      <c r="D848" s="9" t="s">
        <v>166</v>
      </c>
      <c r="E848" s="9" t="str">
        <f t="shared" si="176"/>
        <v>Hà Hoàng Anh</v>
      </c>
      <c r="F848" s="9" t="b">
        <f t="shared" si="177"/>
        <v>0</v>
      </c>
      <c r="G848" s="9" t="s">
        <v>3393</v>
      </c>
      <c r="H848" s="9" t="str">
        <f t="shared" si="178"/>
        <v>2013</v>
      </c>
      <c r="I848" s="9" t="s">
        <v>18</v>
      </c>
      <c r="J848" s="9" t="str">
        <f t="shared" si="179"/>
        <v>5CI9</v>
      </c>
      <c r="K848" s="9">
        <v>145</v>
      </c>
      <c r="L848" s="9">
        <v>42</v>
      </c>
      <c r="M848" s="9" t="s">
        <v>28</v>
      </c>
      <c r="N848" s="9"/>
      <c r="O848" s="9"/>
      <c r="P848" s="9"/>
      <c r="Q848" s="9"/>
      <c r="R848" s="9" t="s">
        <v>180</v>
      </c>
      <c r="S848" s="9" t="s">
        <v>3394</v>
      </c>
      <c r="T848" s="9" t="s">
        <v>3395</v>
      </c>
      <c r="U848" s="9" t="s">
        <v>3396</v>
      </c>
      <c r="V848" s="30" t="s">
        <v>4254</v>
      </c>
      <c r="W848" s="48">
        <v>1</v>
      </c>
      <c r="X848" s="48">
        <f>INDEX(table1,MATCH($K848,'Tham chiếu'!$A$3:$A$13,1),MATCH(DS!$L848,'Tham chiếu'!$B$2:$M$2,1))</f>
        <v>62</v>
      </c>
      <c r="Y848" s="49">
        <v>1</v>
      </c>
      <c r="Z848" s="48">
        <f>INDEX(table1,MATCH($K848,'Tham chiếu'!$A$3:$A$13,1),MATCH(DS!$L848,'Tham chiếu'!$B$2:$M$2,1))</f>
        <v>62</v>
      </c>
      <c r="AA848" s="50">
        <v>1</v>
      </c>
      <c r="AB848" s="50" t="str">
        <f>INDEX(table2,MATCH($K848,'Tham chiếu'!$A$17:$A$25,1),MATCH(DS!$L848,'Tham chiếu'!$B$16:$S$16,1))</f>
        <v>4C</v>
      </c>
      <c r="AC848" s="53"/>
      <c r="AD848" s="73">
        <f>INDEX(table4,MATCH($K848,'Tham chiếu'!$A$41:$A$49,1),MATCH(DS!$L848,'Tham chiếu'!$B$40:$T$40,1))</f>
        <v>0</v>
      </c>
      <c r="AE848" s="54">
        <v>2</v>
      </c>
      <c r="AF848" s="74" t="str">
        <f>INDEX(table3,MATCH($K848,'Tham chiếu'!$A$29:$A$37,1),MATCH(DS!$L848,'Tham chiếu'!$B$28:$T$28,1))</f>
        <v>4C</v>
      </c>
      <c r="AG848" s="48"/>
      <c r="AH848" s="48">
        <f>INDEX(table5,MATCH($K848,'Tham chiếu'!$A$53:$A$61,1),MATCH(DS!$L848,'Tham chiếu'!$B$52:$T$52,1))</f>
        <v>5</v>
      </c>
      <c r="AI848" s="49">
        <v>2</v>
      </c>
      <c r="AJ848" s="48">
        <f>INDEX(table5,MATCH($K848,'Tham chiếu'!$A$53:$A$61,1),MATCH(DS!$L848,'Tham chiếu'!$B$52:$T$52,1))</f>
        <v>5</v>
      </c>
      <c r="AK848" s="53">
        <v>1</v>
      </c>
      <c r="AL848" s="48">
        <f>INDEX(table5,MATCH($K848,'Tham chiếu'!$A$53:$A$61,1),MATCH(DS!$L848,'Tham chiếu'!$B$52:$T$52,1))</f>
        <v>5</v>
      </c>
      <c r="AM848" s="50"/>
      <c r="AN848" s="50" t="str">
        <f>INDEX(table2,MATCH($K848,'Tham chiếu'!$A$17:$A$25,1),MATCH(DS!$L848,'Tham chiếu'!$B$16:$S$16,1))</f>
        <v>4C</v>
      </c>
      <c r="AO848" s="54">
        <v>1</v>
      </c>
      <c r="AP848" s="48" t="str">
        <f>INDEX(table3,MATCH($K848,'Tham chiếu'!$A$29:$A$37,1),MATCH(DS!$L848,'Tham chiếu'!$B$28:$T$28,1))</f>
        <v>4C</v>
      </c>
      <c r="AQ848" s="48"/>
      <c r="AR848" s="77">
        <f>INDEX(table7,MATCH($K848,'Tham chiếu'!$A$78:$A$87,1),MATCH(DS!$L848,'Tham chiếu'!$B$77:$T$77,1))</f>
        <v>5</v>
      </c>
      <c r="AS848" s="49"/>
      <c r="AT848" s="48"/>
      <c r="AU848" s="57">
        <f t="shared" si="175"/>
        <v>1736000</v>
      </c>
      <c r="AV848" s="66"/>
      <c r="AW848" s="66"/>
    </row>
    <row r="849" spans="1:49" ht="28.15" customHeight="1" x14ac:dyDescent="0.25">
      <c r="A849" s="3">
        <v>844</v>
      </c>
      <c r="B849" s="9" t="s">
        <v>16</v>
      </c>
      <c r="C849" s="9" t="s">
        <v>3417</v>
      </c>
      <c r="D849" s="9" t="s">
        <v>267</v>
      </c>
      <c r="E849" s="9" t="str">
        <f t="shared" si="176"/>
        <v>Nguyễn Huy Quang Bách</v>
      </c>
      <c r="F849" s="9" t="b">
        <f t="shared" si="177"/>
        <v>0</v>
      </c>
      <c r="G849" s="9" t="s">
        <v>27</v>
      </c>
      <c r="H849" s="9" t="str">
        <f t="shared" si="178"/>
        <v>2013</v>
      </c>
      <c r="I849" s="9" t="s">
        <v>18</v>
      </c>
      <c r="J849" s="9" t="str">
        <f t="shared" si="179"/>
        <v>5CI9</v>
      </c>
      <c r="K849" s="9">
        <v>135</v>
      </c>
      <c r="L849" s="9">
        <v>30</v>
      </c>
      <c r="M849" s="9" t="s">
        <v>28</v>
      </c>
      <c r="N849" s="9"/>
      <c r="O849" s="9"/>
      <c r="P849" s="9"/>
      <c r="Q849" s="9"/>
      <c r="R849" s="9" t="s">
        <v>180</v>
      </c>
      <c r="S849" s="9" t="s">
        <v>3418</v>
      </c>
      <c r="T849" s="9" t="s">
        <v>3419</v>
      </c>
      <c r="U849" s="9" t="s">
        <v>3420</v>
      </c>
      <c r="V849" s="30" t="s">
        <v>3785</v>
      </c>
      <c r="W849" s="48">
        <v>1</v>
      </c>
      <c r="X849" s="48">
        <f>INDEX(table1,MATCH($K849,'Tham chiếu'!$A$3:$A$13,1),MATCH(DS!$L849,'Tham chiếu'!$B$2:$M$2,1))</f>
        <v>58</v>
      </c>
      <c r="Y849" s="49">
        <v>1</v>
      </c>
      <c r="Z849" s="48">
        <f>INDEX(table1,MATCH($K849,'Tham chiếu'!$A$3:$A$13,1),MATCH(DS!$L849,'Tham chiếu'!$B$2:$M$2,1))</f>
        <v>58</v>
      </c>
      <c r="AA849" s="50">
        <v>2</v>
      </c>
      <c r="AB849" s="50" t="str">
        <f>INDEX(table2,MATCH($K849,'Tham chiếu'!$A$17:$A$25,1),MATCH(DS!$L849,'Tham chiếu'!$B$16:$S$16,1))</f>
        <v>3B</v>
      </c>
      <c r="AC849" s="53"/>
      <c r="AD849" s="73" t="str">
        <f>INDEX(table4,MATCH($K849,'Tham chiếu'!$A$41:$A$49,1),MATCH(DS!$L849,'Tham chiếu'!$B$40:$T$40,1))</f>
        <v>3B</v>
      </c>
      <c r="AE849" s="54">
        <v>2</v>
      </c>
      <c r="AF849" s="74" t="str">
        <f>INDEX(table3,MATCH($K849,'Tham chiếu'!$A$29:$A$37,1),MATCH(DS!$L849,'Tham chiếu'!$B$28:$T$28,1))</f>
        <v>4A</v>
      </c>
      <c r="AG849" s="48">
        <v>1</v>
      </c>
      <c r="AH849" s="48">
        <f>INDEX(table5,MATCH($K849,'Tham chiếu'!$A$53:$A$61,1),MATCH(DS!$L849,'Tham chiếu'!$B$52:$T$52,1))</f>
        <v>4</v>
      </c>
      <c r="AI849" s="49">
        <v>1</v>
      </c>
      <c r="AJ849" s="48">
        <f>INDEX(table5,MATCH($K849,'Tham chiếu'!$A$53:$A$61,1),MATCH(DS!$L849,'Tham chiếu'!$B$52:$T$52,1))</f>
        <v>4</v>
      </c>
      <c r="AK849" s="53">
        <v>1</v>
      </c>
      <c r="AL849" s="48">
        <f>INDEX(table5,MATCH($K849,'Tham chiếu'!$A$53:$A$61,1),MATCH(DS!$L849,'Tham chiếu'!$B$52:$T$52,1))</f>
        <v>4</v>
      </c>
      <c r="AM849" s="50">
        <v>1</v>
      </c>
      <c r="AN849" s="50" t="str">
        <f>INDEX(table2,MATCH($K849,'Tham chiếu'!$A$17:$A$25,1),MATCH(DS!$L849,'Tham chiếu'!$B$16:$S$16,1))</f>
        <v>3B</v>
      </c>
      <c r="AO849" s="54">
        <v>1</v>
      </c>
      <c r="AP849" s="48" t="str">
        <f>INDEX(table3,MATCH($K849,'Tham chiếu'!$A$29:$A$37,1),MATCH(DS!$L849,'Tham chiếu'!$B$28:$T$28,1))</f>
        <v>4A</v>
      </c>
      <c r="AQ849" s="48">
        <v>1</v>
      </c>
      <c r="AR849" s="77">
        <f>INDEX(table7,MATCH($K849,'Tham chiếu'!$A$78:$A$87,1),MATCH(DS!$L849,'Tham chiếu'!$B$77:$T$77,1))</f>
        <v>3</v>
      </c>
      <c r="AS849" s="49">
        <v>1</v>
      </c>
      <c r="AT849" s="48">
        <f>INDEX(table6,MATCH($K849,'Tham chiếu'!$A$65:$A$74,1),MATCH(DS!$L849,'Tham chiếu'!$B$64:$T$64,1))</f>
        <v>3</v>
      </c>
      <c r="AU849" s="57">
        <f t="shared" si="175"/>
        <v>2845000</v>
      </c>
      <c r="AV849" s="66"/>
      <c r="AW849" s="66"/>
    </row>
    <row r="850" spans="1:49" ht="24" customHeight="1" x14ac:dyDescent="0.25">
      <c r="A850" s="3">
        <v>845</v>
      </c>
      <c r="B850" s="9" t="s">
        <v>16</v>
      </c>
      <c r="C850" s="9" t="s">
        <v>2276</v>
      </c>
      <c r="D850" s="9" t="s">
        <v>973</v>
      </c>
      <c r="E850" s="9" t="str">
        <f t="shared" si="176"/>
        <v>Trịnh Minh Thiên Di</v>
      </c>
      <c r="F850" s="9" t="b">
        <f t="shared" si="177"/>
        <v>0</v>
      </c>
      <c r="G850" s="9" t="s">
        <v>896</v>
      </c>
      <c r="H850" s="9" t="str">
        <f t="shared" si="178"/>
        <v>2013</v>
      </c>
      <c r="I850" s="9" t="s">
        <v>44</v>
      </c>
      <c r="J850" s="9" t="str">
        <f t="shared" si="179"/>
        <v>5CI9</v>
      </c>
      <c r="K850" s="48">
        <v>140</v>
      </c>
      <c r="L850" s="48">
        <v>35</v>
      </c>
      <c r="M850" s="9" t="s">
        <v>28</v>
      </c>
      <c r="N850" s="9"/>
      <c r="O850" s="9"/>
      <c r="P850" s="9"/>
      <c r="Q850" s="9"/>
      <c r="R850" s="9" t="s">
        <v>180</v>
      </c>
      <c r="S850" s="9" t="s">
        <v>888</v>
      </c>
      <c r="T850" s="9" t="s">
        <v>889</v>
      </c>
      <c r="U850" s="9" t="s">
        <v>890</v>
      </c>
      <c r="V850" s="30" t="s">
        <v>4255</v>
      </c>
      <c r="W850" s="9"/>
      <c r="X850" s="48"/>
      <c r="Y850" s="9">
        <v>2</v>
      </c>
      <c r="Z850" s="48" t="str">
        <f>INDEX(table1,MATCH($K850,'Tham chiếu'!$A$3:$A$13,1),MATCH(DS!$L850,'Tham chiếu'!$B$2:$M$2,1))</f>
        <v>60A</v>
      </c>
      <c r="AA850" s="9"/>
      <c r="AB850" s="50"/>
      <c r="AC850" s="9">
        <v>1</v>
      </c>
      <c r="AD850" s="73">
        <f>INDEX(table4,MATCH($K850,'Tham chiếu'!$A$41:$A$49,1),MATCH(DS!$L850,'Tham chiếu'!$B$40:$T$40,1))</f>
        <v>5</v>
      </c>
      <c r="AE850" s="9"/>
      <c r="AF850" s="74"/>
      <c r="AG850" s="9">
        <v>1</v>
      </c>
      <c r="AH850" s="48">
        <f>INDEX(table5,MATCH($K850,'Tham chiếu'!$A$53:$A$61,1),MATCH(DS!$L850,'Tham chiếu'!$B$52:$T$52,1))</f>
        <v>5</v>
      </c>
      <c r="AI850" s="9">
        <v>1</v>
      </c>
      <c r="AJ850" s="48">
        <f>INDEX(table5,MATCH($K850,'Tham chiếu'!$A$53:$A$61,1),MATCH(DS!$L850,'Tham chiếu'!$B$52:$T$52,1))</f>
        <v>5</v>
      </c>
      <c r="AK850" s="9"/>
      <c r="AL850" s="48"/>
      <c r="AM850" s="9"/>
      <c r="AN850" s="50"/>
      <c r="AO850" s="9"/>
      <c r="AP850" s="48"/>
      <c r="AQ850" s="48">
        <v>1</v>
      </c>
      <c r="AR850" s="77">
        <f>INDEX(table7,MATCH($K850,'Tham chiếu'!$A$78:$A$87,1),MATCH(DS!$L850,'Tham chiếu'!$B$77:$T$77,1))</f>
        <v>3</v>
      </c>
      <c r="AS850" s="9">
        <v>1</v>
      </c>
      <c r="AT850" s="48">
        <f>INDEX(table6,MATCH($K850,'Tham chiếu'!$A$65:$A$74,1),MATCH(DS!$L850,'Tham chiếu'!$B$64:$T$64,1))</f>
        <v>4</v>
      </c>
      <c r="AU850" s="57">
        <f t="shared" si="175"/>
        <v>1612000</v>
      </c>
      <c r="AV850" s="66"/>
      <c r="AW850" s="66"/>
    </row>
    <row r="851" spans="1:49" ht="25.15" customHeight="1" x14ac:dyDescent="0.25">
      <c r="A851" s="3">
        <v>846</v>
      </c>
      <c r="B851" s="9" t="s">
        <v>2364</v>
      </c>
      <c r="C851" s="9" t="s">
        <v>3397</v>
      </c>
      <c r="D851" s="9" t="s">
        <v>1716</v>
      </c>
      <c r="E851" s="9" t="str">
        <f t="shared" si="176"/>
        <v>Đinh Diệu Đan</v>
      </c>
      <c r="F851" s="9" t="b">
        <f t="shared" si="177"/>
        <v>0</v>
      </c>
      <c r="G851" s="9" t="s">
        <v>3398</v>
      </c>
      <c r="H851" s="9" t="str">
        <f t="shared" si="178"/>
        <v>2013</v>
      </c>
      <c r="I851" s="9" t="s">
        <v>44</v>
      </c>
      <c r="J851" s="9" t="str">
        <f t="shared" si="179"/>
        <v>5CI9</v>
      </c>
      <c r="K851" s="9">
        <v>134</v>
      </c>
      <c r="L851" s="9">
        <v>35</v>
      </c>
      <c r="M851" s="9" t="s">
        <v>28</v>
      </c>
      <c r="N851" s="9"/>
      <c r="O851" s="9"/>
      <c r="P851" s="9"/>
      <c r="Q851" s="9"/>
      <c r="R851" s="9" t="s">
        <v>180</v>
      </c>
      <c r="S851" s="9" t="s">
        <v>2959</v>
      </c>
      <c r="T851" s="9" t="s">
        <v>2960</v>
      </c>
      <c r="U851" s="9" t="s">
        <v>2961</v>
      </c>
      <c r="V851" s="30" t="s">
        <v>3938</v>
      </c>
      <c r="W851" s="48">
        <v>1</v>
      </c>
      <c r="X851" s="48">
        <f>INDEX(table1,MATCH($K851,'Tham chiếu'!$A$3:$A$13,1),MATCH(DS!$L851,'Tham chiếu'!$B$2:$M$2,1))</f>
        <v>60</v>
      </c>
      <c r="Y851" s="49">
        <v>1</v>
      </c>
      <c r="Z851" s="48">
        <f>INDEX(table1,MATCH($K851,'Tham chiếu'!$A$3:$A$13,1),MATCH(DS!$L851,'Tham chiếu'!$B$2:$M$2,1))</f>
        <v>60</v>
      </c>
      <c r="AA851" s="50"/>
      <c r="AB851" s="50"/>
      <c r="AC851" s="53"/>
      <c r="AD851" s="73"/>
      <c r="AE851" s="54"/>
      <c r="AF851" s="74"/>
      <c r="AG851" s="48"/>
      <c r="AH851" s="48"/>
      <c r="AI851" s="49"/>
      <c r="AJ851" s="48"/>
      <c r="AK851" s="53"/>
      <c r="AL851" s="48"/>
      <c r="AM851" s="50"/>
      <c r="AN851" s="50"/>
      <c r="AO851" s="54"/>
      <c r="AP851" s="48"/>
      <c r="AQ851" s="48"/>
      <c r="AR851" s="77"/>
      <c r="AS851" s="49"/>
      <c r="AT851" s="48"/>
      <c r="AU851" s="57">
        <f t="shared" si="175"/>
        <v>400000</v>
      </c>
      <c r="AV851" s="66"/>
      <c r="AW851" s="66"/>
    </row>
    <row r="852" spans="1:49" ht="21" customHeight="1" x14ac:dyDescent="0.25">
      <c r="A852" s="3">
        <v>847</v>
      </c>
      <c r="B852" s="9" t="s">
        <v>16</v>
      </c>
      <c r="C852" s="9" t="s">
        <v>897</v>
      </c>
      <c r="D852" s="9" t="s">
        <v>77</v>
      </c>
      <c r="E852" s="9" t="str">
        <f t="shared" si="176"/>
        <v>Nguyễn Thái Khang</v>
      </c>
      <c r="F852" s="9" t="b">
        <f t="shared" si="177"/>
        <v>0</v>
      </c>
      <c r="G852" s="9" t="s">
        <v>3399</v>
      </c>
      <c r="H852" s="9" t="str">
        <f t="shared" si="178"/>
        <v>2013</v>
      </c>
      <c r="I852" s="9" t="s">
        <v>18</v>
      </c>
      <c r="J852" s="9" t="str">
        <f t="shared" si="179"/>
        <v>5CI9</v>
      </c>
      <c r="K852" s="9">
        <v>150</v>
      </c>
      <c r="L852" s="9">
        <v>40</v>
      </c>
      <c r="M852" s="9" t="s">
        <v>28</v>
      </c>
      <c r="N852" s="9"/>
      <c r="O852" s="9"/>
      <c r="P852" s="9"/>
      <c r="Q852" s="9"/>
      <c r="R852" s="9" t="s">
        <v>180</v>
      </c>
      <c r="S852" s="9" t="s">
        <v>3400</v>
      </c>
      <c r="T852" s="9" t="s">
        <v>3401</v>
      </c>
      <c r="U852" s="9" t="s">
        <v>3402</v>
      </c>
      <c r="V852" s="30" t="s">
        <v>4256</v>
      </c>
      <c r="W852" s="48">
        <v>2</v>
      </c>
      <c r="X852" s="48">
        <f>INDEX(table1,MATCH($K852,'Tham chiếu'!$A$3:$A$13,1),MATCH(DS!$L852,'Tham chiếu'!$B$2:$M$2,1))</f>
        <v>62</v>
      </c>
      <c r="Y852" s="49">
        <v>2</v>
      </c>
      <c r="Z852" s="48">
        <f>INDEX(table1,MATCH($K852,'Tham chiếu'!$A$3:$A$13,1),MATCH(DS!$L852,'Tham chiếu'!$B$2:$M$2,1))</f>
        <v>62</v>
      </c>
      <c r="AA852" s="50">
        <v>2</v>
      </c>
      <c r="AB852" s="50" t="str">
        <f>INDEX(table2,MATCH($K852,'Tham chiếu'!$A$17:$A$25,1),MATCH(DS!$L852,'Tham chiếu'!$B$16:$S$16,1))</f>
        <v>5A</v>
      </c>
      <c r="AC852" s="53"/>
      <c r="AD852" s="73" t="str">
        <f>INDEX(table4,MATCH($K852,'Tham chiếu'!$A$41:$A$49,1),MATCH(DS!$L852,'Tham chiếu'!$B$40:$T$40,1))</f>
        <v>5B</v>
      </c>
      <c r="AE852" s="54">
        <v>1</v>
      </c>
      <c r="AF852" s="74" t="str">
        <f>INDEX(table3,MATCH($K852,'Tham chiếu'!$A$29:$A$37,1),MATCH(DS!$L852,'Tham chiếu'!$B$28:$T$28,1))</f>
        <v>5B</v>
      </c>
      <c r="AG852" s="48">
        <v>2</v>
      </c>
      <c r="AH852" s="48">
        <f>INDEX(table5,MATCH($K852,'Tham chiếu'!$A$53:$A$61,1),MATCH(DS!$L852,'Tham chiếu'!$B$52:$T$52,1))</f>
        <v>5</v>
      </c>
      <c r="AI852" s="49">
        <v>2</v>
      </c>
      <c r="AJ852" s="48">
        <f>INDEX(table5,MATCH($K852,'Tham chiếu'!$A$53:$A$61,1),MATCH(DS!$L852,'Tham chiếu'!$B$52:$T$52,1))</f>
        <v>5</v>
      </c>
      <c r="AK852" s="53">
        <v>2</v>
      </c>
      <c r="AL852" s="48">
        <f>INDEX(table5,MATCH($K852,'Tham chiếu'!$A$53:$A$61,1),MATCH(DS!$L852,'Tham chiếu'!$B$52:$T$52,1))</f>
        <v>5</v>
      </c>
      <c r="AM852" s="50">
        <v>2</v>
      </c>
      <c r="AN852" s="50" t="str">
        <f>INDEX(table2,MATCH($K852,'Tham chiếu'!$A$17:$A$25,1),MATCH(DS!$L852,'Tham chiếu'!$B$16:$S$16,1))</f>
        <v>5A</v>
      </c>
      <c r="AO852" s="54">
        <v>1</v>
      </c>
      <c r="AP852" s="48" t="str">
        <f>INDEX(table3,MATCH($K852,'Tham chiếu'!$A$29:$A$37,1),MATCH(DS!$L852,'Tham chiếu'!$B$28:$T$28,1))</f>
        <v>5B</v>
      </c>
      <c r="AQ852" s="48">
        <v>1</v>
      </c>
      <c r="AR852" s="77">
        <f>INDEX(table7,MATCH($K852,'Tham chiếu'!$A$78:$A$87,1),MATCH(DS!$L852,'Tham chiếu'!$B$77:$T$77,1))</f>
        <v>5</v>
      </c>
      <c r="AS852" s="49">
        <v>1</v>
      </c>
      <c r="AT852" s="48">
        <f>INDEX(table6,MATCH($K852,'Tham chiếu'!$A$65:$A$74,1),MATCH(DS!$L852,'Tham chiếu'!$B$64:$T$64,1))</f>
        <v>6</v>
      </c>
      <c r="AU852" s="57">
        <f t="shared" si="175"/>
        <v>3719000</v>
      </c>
      <c r="AV852" s="66"/>
      <c r="AW852" s="66"/>
    </row>
    <row r="853" spans="1:49" ht="22.9" customHeight="1" x14ac:dyDescent="0.25">
      <c r="A853" s="3">
        <v>848</v>
      </c>
      <c r="B853" s="9" t="s">
        <v>16</v>
      </c>
      <c r="C853" s="9" t="s">
        <v>342</v>
      </c>
      <c r="D853" s="9" t="s">
        <v>343</v>
      </c>
      <c r="E853" s="9" t="str">
        <f t="shared" si="176"/>
        <v>Phạm Bảo Khánh</v>
      </c>
      <c r="F853" s="9" t="b">
        <f t="shared" si="177"/>
        <v>0</v>
      </c>
      <c r="G853" s="9" t="s">
        <v>344</v>
      </c>
      <c r="H853" s="9" t="str">
        <f t="shared" si="178"/>
        <v>2013</v>
      </c>
      <c r="I853" s="9" t="s">
        <v>18</v>
      </c>
      <c r="J853" s="9" t="str">
        <f t="shared" si="179"/>
        <v>5CI9</v>
      </c>
      <c r="K853" s="48">
        <v>138</v>
      </c>
      <c r="L853" s="48">
        <v>31</v>
      </c>
      <c r="M853" s="9" t="s">
        <v>28</v>
      </c>
      <c r="N853" s="9"/>
      <c r="O853" s="9"/>
      <c r="P853" s="9"/>
      <c r="Q853" s="9"/>
      <c r="R853" s="9" t="s">
        <v>180</v>
      </c>
      <c r="S853" s="9" t="s">
        <v>345</v>
      </c>
      <c r="T853" s="9" t="s">
        <v>346</v>
      </c>
      <c r="U853" s="9" t="s">
        <v>347</v>
      </c>
      <c r="V853" s="30" t="s">
        <v>4257</v>
      </c>
      <c r="W853" s="9"/>
      <c r="X853" s="48"/>
      <c r="Y853" s="9">
        <v>1</v>
      </c>
      <c r="Z853" s="48">
        <f>INDEX(table1,MATCH($K853,'Tham chiếu'!$A$3:$A$13,1),MATCH(DS!$L853,'Tham chiếu'!$B$2:$M$2,1))</f>
        <v>58</v>
      </c>
      <c r="AA853" s="9">
        <v>1</v>
      </c>
      <c r="AB853" s="50" t="str">
        <f>INDEX(table2,MATCH($K853,'Tham chiếu'!$A$17:$A$25,1),MATCH(DS!$L853,'Tham chiếu'!$B$16:$S$16,1))</f>
        <v>3B</v>
      </c>
      <c r="AC853" s="9"/>
      <c r="AD853" s="73" t="str">
        <f>INDEX(table4,MATCH($K853,'Tham chiếu'!$A$41:$A$49,1),MATCH(DS!$L853,'Tham chiếu'!$B$40:$T$40,1))</f>
        <v>3B</v>
      </c>
      <c r="AE853" s="9">
        <v>1</v>
      </c>
      <c r="AF853" s="74" t="str">
        <f>INDEX(table3,MATCH($K853,'Tham chiếu'!$A$29:$A$37,1),MATCH(DS!$L853,'Tham chiếu'!$B$28:$T$28,1))</f>
        <v>4A</v>
      </c>
      <c r="AG853" s="9">
        <v>1</v>
      </c>
      <c r="AH853" s="48">
        <f>INDEX(table5,MATCH($K853,'Tham chiếu'!$A$53:$A$61,1),MATCH(DS!$L853,'Tham chiếu'!$B$52:$T$52,1))</f>
        <v>4</v>
      </c>
      <c r="AI853" s="9">
        <v>1</v>
      </c>
      <c r="AJ853" s="48">
        <f>INDEX(table5,MATCH($K853,'Tham chiếu'!$A$53:$A$61,1),MATCH(DS!$L853,'Tham chiếu'!$B$52:$T$52,1))</f>
        <v>4</v>
      </c>
      <c r="AK853" s="9">
        <v>1</v>
      </c>
      <c r="AL853" s="48">
        <f>INDEX(table5,MATCH($K853,'Tham chiếu'!$A$53:$A$61,1),MATCH(DS!$L853,'Tham chiếu'!$B$52:$T$52,1))</f>
        <v>4</v>
      </c>
      <c r="AM853" s="9"/>
      <c r="AN853" s="50" t="str">
        <f>INDEX(table2,MATCH($K853,'Tham chiếu'!$A$17:$A$25,1),MATCH(DS!$L853,'Tham chiếu'!$B$16:$S$16,1))</f>
        <v>3B</v>
      </c>
      <c r="AO853" s="9">
        <v>1</v>
      </c>
      <c r="AP853" s="48" t="str">
        <f>INDEX(table3,MATCH($K853,'Tham chiếu'!$A$29:$A$37,1),MATCH(DS!$L853,'Tham chiếu'!$B$28:$T$28,1))</f>
        <v>4A</v>
      </c>
      <c r="AQ853" s="48"/>
      <c r="AR853" s="77">
        <f>INDEX(table7,MATCH($K853,'Tham chiếu'!$A$78:$A$87,1),MATCH(DS!$L853,'Tham chiếu'!$B$77:$T$77,1))</f>
        <v>3</v>
      </c>
      <c r="AS853" s="9"/>
      <c r="AT853" s="48"/>
      <c r="AU853" s="57">
        <f t="shared" si="175"/>
        <v>1332000</v>
      </c>
      <c r="AV853" s="66"/>
      <c r="AW853" s="66"/>
    </row>
    <row r="854" spans="1:49" ht="22.9" customHeight="1" x14ac:dyDescent="0.25">
      <c r="A854" s="3">
        <v>849</v>
      </c>
      <c r="B854" s="9" t="s">
        <v>4636</v>
      </c>
      <c r="C854" s="9" t="s">
        <v>4712</v>
      </c>
      <c r="D854" s="9" t="s">
        <v>34</v>
      </c>
      <c r="E854" s="9" t="s">
        <v>4713</v>
      </c>
      <c r="F854" s="9"/>
      <c r="G854" s="9" t="s">
        <v>4714</v>
      </c>
      <c r="H854" s="9" t="s">
        <v>4615</v>
      </c>
      <c r="I854" s="9" t="s">
        <v>18</v>
      </c>
      <c r="J854" s="9" t="s">
        <v>180</v>
      </c>
      <c r="K854" s="9">
        <v>135</v>
      </c>
      <c r="L854" s="9">
        <v>25</v>
      </c>
      <c r="M854" s="9" t="s">
        <v>28</v>
      </c>
      <c r="N854" s="9"/>
      <c r="O854" s="9"/>
      <c r="P854" s="9"/>
      <c r="Q854" s="9"/>
      <c r="R854" s="9" t="s">
        <v>180</v>
      </c>
      <c r="S854" s="9" t="s">
        <v>4715</v>
      </c>
      <c r="T854" s="9" t="s">
        <v>4716</v>
      </c>
      <c r="U854" s="9" t="s">
        <v>4642</v>
      </c>
      <c r="V854" s="61" t="s">
        <v>4717</v>
      </c>
      <c r="W854" s="9">
        <v>2</v>
      </c>
      <c r="X854" s="48">
        <f>INDEX(table1,MATCH($K854,'Tham chiếu'!$A$3:$A$13,1),MATCH(DS!$L854,'Tham chiếu'!$B$2:$M$2,1))</f>
        <v>58</v>
      </c>
      <c r="Y854" s="9">
        <v>2</v>
      </c>
      <c r="Z854" s="48">
        <f>INDEX(table1,MATCH($K854,'Tham chiếu'!$A$3:$A$13,1),MATCH(DS!$L854,'Tham chiếu'!$B$2:$M$2,1))</f>
        <v>58</v>
      </c>
      <c r="AA854" s="9">
        <v>2</v>
      </c>
      <c r="AB854" s="50" t="str">
        <f>INDEX(table2,MATCH($K854,'Tham chiếu'!$A$17:$A$25,1),MATCH(DS!$L854,'Tham chiếu'!$B$16:$S$16,1))</f>
        <v>2C</v>
      </c>
      <c r="AC854" s="9"/>
      <c r="AD854" s="73" t="str">
        <f>INDEX(table4,MATCH($K854,'Tham chiếu'!$A$41:$A$49,1),MATCH(DS!$L854,'Tham chiếu'!$B$40:$T$40,1))</f>
        <v>3A</v>
      </c>
      <c r="AE854" s="9"/>
      <c r="AF854" s="74" t="str">
        <f>INDEX(table3,MATCH($K854,'Tham chiếu'!$A$29:$A$37,1),MATCH(DS!$L854,'Tham chiếu'!$B$28:$T$28,1))</f>
        <v>3A</v>
      </c>
      <c r="AG854" s="9">
        <v>1</v>
      </c>
      <c r="AH854" s="48">
        <f>INDEX(table5,MATCH($K854,'Tham chiếu'!$A$53:$A$61,1),MATCH(DS!$L854,'Tham chiếu'!$B$52:$T$52,1))</f>
        <v>3</v>
      </c>
      <c r="AI854" s="9"/>
      <c r="AJ854" s="48">
        <f>INDEX(table5,MATCH($K854,'Tham chiếu'!$A$53:$A$61,1),MATCH(DS!$L854,'Tham chiếu'!$B$52:$T$52,1))</f>
        <v>3</v>
      </c>
      <c r="AK854" s="9"/>
      <c r="AL854" s="48">
        <f>INDEX(table5,MATCH($K854,'Tham chiếu'!$A$53:$A$61,1),MATCH(DS!$L854,'Tham chiếu'!$B$52:$T$52,1))</f>
        <v>3</v>
      </c>
      <c r="AM854" s="9">
        <v>1</v>
      </c>
      <c r="AN854" s="50" t="str">
        <f>INDEX(table2,MATCH($K854,'Tham chiếu'!$A$17:$A$25,1),MATCH(DS!$L854,'Tham chiếu'!$B$16:$S$16,1))</f>
        <v>2C</v>
      </c>
      <c r="AO854" s="9"/>
      <c r="AP854" s="48" t="str">
        <f>INDEX(table3,MATCH($K854,'Tham chiếu'!$A$29:$A$37,1),MATCH(DS!$L854,'Tham chiếu'!$B$28:$T$28,1))</f>
        <v>3A</v>
      </c>
      <c r="AQ854" s="9"/>
      <c r="AR854" s="77">
        <f>INDEX(table7,MATCH($K854,'Tham chiếu'!$A$78:$A$87,1),MATCH(DS!$L854,'Tham chiếu'!$B$77:$T$77,1))</f>
        <v>3</v>
      </c>
      <c r="AS854" s="9">
        <v>1</v>
      </c>
      <c r="AT854" s="48">
        <f>INDEX(table6,MATCH($K854,'Tham chiếu'!$A$65:$A$74,1),MATCH(DS!$L854,'Tham chiếu'!$B$64:$T$64,1))</f>
        <v>3</v>
      </c>
      <c r="AU854" s="57">
        <f t="shared" si="175"/>
        <v>2091000</v>
      </c>
      <c r="AV854" s="66"/>
      <c r="AW854" s="66"/>
    </row>
    <row r="855" spans="1:49" ht="24.6" customHeight="1" x14ac:dyDescent="0.25">
      <c r="A855" s="3">
        <v>850</v>
      </c>
      <c r="B855" s="9" t="s">
        <v>16</v>
      </c>
      <c r="C855" s="9" t="s">
        <v>1307</v>
      </c>
      <c r="D855" s="9" t="s">
        <v>58</v>
      </c>
      <c r="E855" s="9" t="str">
        <f>C855&amp;" "&amp;D855</f>
        <v>Nguyễn Viết Khôi Nguyên</v>
      </c>
      <c r="F855" s="9" t="b">
        <f>E855=E856</f>
        <v>0</v>
      </c>
      <c r="G855" s="9" t="s">
        <v>1308</v>
      </c>
      <c r="H855" s="9" t="str">
        <f>RIGHT(G855,4)</f>
        <v>2013</v>
      </c>
      <c r="I855" s="9" t="s">
        <v>18</v>
      </c>
      <c r="J855" s="9" t="str">
        <f>N855&amp;O855&amp;P855&amp;Q855&amp;R855</f>
        <v>5CI9</v>
      </c>
      <c r="K855" s="48">
        <v>145</v>
      </c>
      <c r="L855" s="48">
        <v>40</v>
      </c>
      <c r="M855" s="9" t="s">
        <v>28</v>
      </c>
      <c r="N855" s="9"/>
      <c r="O855" s="9"/>
      <c r="P855" s="9"/>
      <c r="Q855" s="9"/>
      <c r="R855" s="9" t="s">
        <v>180</v>
      </c>
      <c r="S855" s="9" t="s">
        <v>1295</v>
      </c>
      <c r="T855" s="9" t="s">
        <v>1296</v>
      </c>
      <c r="U855" s="9" t="s">
        <v>1297</v>
      </c>
      <c r="V855" s="30" t="s">
        <v>4112</v>
      </c>
      <c r="W855" s="9">
        <v>1</v>
      </c>
      <c r="X855" s="48">
        <f>INDEX(table1,MATCH($K855,'Tham chiếu'!$A$3:$A$13,1),MATCH(DS!$L855,'Tham chiếu'!$B$2:$M$2,1))</f>
        <v>62</v>
      </c>
      <c r="Y855" s="9">
        <v>1</v>
      </c>
      <c r="Z855" s="48">
        <f>INDEX(table1,MATCH($K855,'Tham chiếu'!$A$3:$A$13,1),MATCH(DS!$L855,'Tham chiếu'!$B$2:$M$2,1))</f>
        <v>62</v>
      </c>
      <c r="AA855" s="9">
        <v>1</v>
      </c>
      <c r="AB855" s="50" t="str">
        <f>INDEX(table2,MATCH($K855,'Tham chiếu'!$A$17:$A$25,1),MATCH(DS!$L855,'Tham chiếu'!$B$16:$S$16,1))</f>
        <v>4C</v>
      </c>
      <c r="AC855" s="9"/>
      <c r="AD855" s="73" t="str">
        <f>INDEX(table4,MATCH($K855,'Tham chiếu'!$A$41:$A$49,1),MATCH(DS!$L855,'Tham chiếu'!$B$40:$T$40,1))</f>
        <v>4C</v>
      </c>
      <c r="AE855" s="9"/>
      <c r="AF855" s="74"/>
      <c r="AG855" s="9"/>
      <c r="AH855" s="48">
        <f>INDEX(table5,MATCH($K855,'Tham chiếu'!$A$53:$A$61,1),MATCH(DS!$L855,'Tham chiếu'!$B$52:$T$52,1))</f>
        <v>5</v>
      </c>
      <c r="AI855" s="9"/>
      <c r="AJ855" s="48">
        <f>INDEX(table5,MATCH($K855,'Tham chiếu'!$A$53:$A$61,1),MATCH(DS!$L855,'Tham chiếu'!$B$52:$T$52,1))</f>
        <v>5</v>
      </c>
      <c r="AK855" s="9"/>
      <c r="AL855" s="48">
        <f>INDEX(table5,MATCH($K855,'Tham chiếu'!$A$53:$A$61,1),MATCH(DS!$L855,'Tham chiếu'!$B$52:$T$52,1))</f>
        <v>5</v>
      </c>
      <c r="AM855" s="9"/>
      <c r="AN855" s="50" t="str">
        <f>INDEX(table2,MATCH($K855,'Tham chiếu'!$A$17:$A$25,1),MATCH(DS!$L855,'Tham chiếu'!$B$16:$S$16,1))</f>
        <v>4C</v>
      </c>
      <c r="AO855" s="9"/>
      <c r="AP855" s="48" t="str">
        <f>INDEX(table3,MATCH($K855,'Tham chiếu'!$A$29:$A$37,1),MATCH(DS!$L855,'Tham chiếu'!$B$28:$T$28,1))</f>
        <v>4C</v>
      </c>
      <c r="AQ855" s="48">
        <v>1</v>
      </c>
      <c r="AR855" s="77">
        <f>INDEX(table7,MATCH($K855,'Tham chiếu'!$A$78:$A$87,1),MATCH(DS!$L855,'Tham chiếu'!$B$77:$T$77,1))</f>
        <v>5</v>
      </c>
      <c r="AS855" s="9"/>
      <c r="AT855" s="48"/>
      <c r="AU855" s="57">
        <f t="shared" si="175"/>
        <v>958000</v>
      </c>
      <c r="AV855" s="66"/>
      <c r="AW855" s="66"/>
    </row>
    <row r="856" spans="1:49" ht="22.9" customHeight="1" x14ac:dyDescent="0.25">
      <c r="A856" s="3">
        <v>851</v>
      </c>
      <c r="B856" s="9" t="s">
        <v>16</v>
      </c>
      <c r="C856" s="9" t="s">
        <v>177</v>
      </c>
      <c r="D856" s="9" t="s">
        <v>178</v>
      </c>
      <c r="E856" s="9" t="str">
        <f>C856&amp;" "&amp;D856</f>
        <v>Hồ Khải Phong</v>
      </c>
      <c r="F856" s="9" t="b">
        <f>E856=E857</f>
        <v>0</v>
      </c>
      <c r="G856" s="9" t="s">
        <v>179</v>
      </c>
      <c r="H856" s="9" t="str">
        <f>RIGHT(G856,4)</f>
        <v>2013</v>
      </c>
      <c r="I856" s="9" t="s">
        <v>18</v>
      </c>
      <c r="J856" s="9" t="str">
        <f>N856&amp;O856&amp;P856&amp;Q856&amp;R856</f>
        <v>5CI9</v>
      </c>
      <c r="K856" s="48">
        <v>142</v>
      </c>
      <c r="L856" s="48">
        <v>32</v>
      </c>
      <c r="M856" s="9" t="s">
        <v>28</v>
      </c>
      <c r="N856" s="9"/>
      <c r="O856" s="9"/>
      <c r="P856" s="9"/>
      <c r="Q856" s="9"/>
      <c r="R856" s="9" t="s">
        <v>180</v>
      </c>
      <c r="S856" s="9" t="s">
        <v>181</v>
      </c>
      <c r="T856" s="9" t="s">
        <v>182</v>
      </c>
      <c r="U856" s="9" t="s">
        <v>183</v>
      </c>
      <c r="V856" s="30" t="s">
        <v>4258</v>
      </c>
      <c r="W856" s="9">
        <v>1</v>
      </c>
      <c r="X856" s="48">
        <f>INDEX(table1,MATCH($K856,'Tham chiếu'!$A$3:$A$13,1),MATCH(DS!$L856,'Tham chiếu'!$B$2:$M$2,1))</f>
        <v>60</v>
      </c>
      <c r="Y856" s="9">
        <v>1</v>
      </c>
      <c r="Z856" s="48">
        <f>INDEX(table1,MATCH($K856,'Tham chiếu'!$A$3:$A$13,1),MATCH(DS!$L856,'Tham chiếu'!$B$2:$M$2,1))</f>
        <v>60</v>
      </c>
      <c r="AA856" s="9">
        <v>1</v>
      </c>
      <c r="AB856" s="50" t="str">
        <f>INDEX(table2,MATCH($K856,'Tham chiếu'!$A$17:$A$25,1),MATCH(DS!$L856,'Tham chiếu'!$B$16:$S$16,1))</f>
        <v>4A</v>
      </c>
      <c r="AC856" s="9"/>
      <c r="AD856" s="73" t="str">
        <f>INDEX(table4,MATCH($K856,'Tham chiếu'!$A$41:$A$49,1),MATCH(DS!$L856,'Tham chiếu'!$B$40:$T$40,1))</f>
        <v>4A</v>
      </c>
      <c r="AE856" s="9">
        <v>1</v>
      </c>
      <c r="AF856" s="74" t="str">
        <f>INDEX(table3,MATCH($K856,'Tham chiếu'!$A$29:$A$37,1),MATCH(DS!$L856,'Tham chiếu'!$B$28:$T$28,1))</f>
        <v>4A</v>
      </c>
      <c r="AG856" s="9">
        <v>1</v>
      </c>
      <c r="AH856" s="48">
        <f>INDEX(table5,MATCH($K856,'Tham chiếu'!$A$53:$A$61,1),MATCH(DS!$L856,'Tham chiếu'!$B$52:$T$52,1))</f>
        <v>4</v>
      </c>
      <c r="AI856" s="9">
        <v>1</v>
      </c>
      <c r="AJ856" s="48">
        <f>INDEX(table5,MATCH($K856,'Tham chiếu'!$A$53:$A$61,1),MATCH(DS!$L856,'Tham chiếu'!$B$52:$T$52,1))</f>
        <v>4</v>
      </c>
      <c r="AK856" s="9"/>
      <c r="AL856" s="48">
        <f>INDEX(table5,MATCH($K856,'Tham chiếu'!$A$53:$A$61,1),MATCH(DS!$L856,'Tham chiếu'!$B$52:$T$52,1))</f>
        <v>4</v>
      </c>
      <c r="AM856" s="9"/>
      <c r="AN856" s="50" t="str">
        <f>INDEX(table2,MATCH($K856,'Tham chiếu'!$A$17:$A$25,1),MATCH(DS!$L856,'Tham chiếu'!$B$16:$S$16,1))</f>
        <v>4A</v>
      </c>
      <c r="AO856" s="9"/>
      <c r="AP856" s="48" t="str">
        <f>INDEX(table3,MATCH($K856,'Tham chiếu'!$A$29:$A$37,1),MATCH(DS!$L856,'Tham chiếu'!$B$28:$T$28,1))</f>
        <v>4A</v>
      </c>
      <c r="AQ856" s="48">
        <v>1</v>
      </c>
      <c r="AR856" s="77">
        <f>INDEX(table7,MATCH($K856,'Tham chiếu'!$A$78:$A$87,1),MATCH(DS!$L856,'Tham chiếu'!$B$77:$T$77,1))</f>
        <v>3</v>
      </c>
      <c r="AS856" s="9">
        <v>1</v>
      </c>
      <c r="AT856" s="48">
        <f>INDEX(table6,MATCH($K856,'Tham chiếu'!$A$65:$A$74,1),MATCH(DS!$L856,'Tham chiếu'!$B$64:$T$64,1))</f>
        <v>4</v>
      </c>
      <c r="AU856" s="57">
        <f t="shared" si="175"/>
        <v>1922000</v>
      </c>
      <c r="AV856" s="66"/>
      <c r="AW856" s="66"/>
    </row>
    <row r="857" spans="1:49" ht="26.45" customHeight="1" x14ac:dyDescent="0.25">
      <c r="A857" s="3">
        <v>852</v>
      </c>
      <c r="B857" s="9" t="s">
        <v>16</v>
      </c>
      <c r="C857" s="9" t="s">
        <v>2277</v>
      </c>
      <c r="D857" s="9" t="s">
        <v>185</v>
      </c>
      <c r="E857" s="9" t="str">
        <f>C857&amp;" "&amp;D857</f>
        <v>Đào Thu Trang</v>
      </c>
      <c r="F857" s="9" t="e">
        <f>E857=#REF!</f>
        <v>#REF!</v>
      </c>
      <c r="G857" s="9" t="s">
        <v>868</v>
      </c>
      <c r="H857" s="9" t="str">
        <f>RIGHT(G857,4)</f>
        <v>2013</v>
      </c>
      <c r="I857" s="9" t="s">
        <v>44</v>
      </c>
      <c r="J857" s="9" t="str">
        <f>N857&amp;O857&amp;P857&amp;Q857&amp;R857</f>
        <v>5CI9</v>
      </c>
      <c r="K857" s="48">
        <v>140</v>
      </c>
      <c r="L857" s="48">
        <v>30</v>
      </c>
      <c r="M857" s="9" t="s">
        <v>28</v>
      </c>
      <c r="N857" s="9"/>
      <c r="O857" s="9"/>
      <c r="P857" s="9"/>
      <c r="Q857" s="9"/>
      <c r="R857" s="9" t="s">
        <v>180</v>
      </c>
      <c r="S857" s="9" t="s">
        <v>869</v>
      </c>
      <c r="T857" s="9" t="s">
        <v>870</v>
      </c>
      <c r="U857" s="9" t="s">
        <v>871</v>
      </c>
      <c r="V857" s="30" t="s">
        <v>4259</v>
      </c>
      <c r="W857" s="9"/>
      <c r="X857" s="48"/>
      <c r="Y857" s="9">
        <v>1</v>
      </c>
      <c r="Z857" s="48">
        <f>INDEX(table1,MATCH($K857,'Tham chiếu'!$A$3:$A$13,1),MATCH(DS!$L857,'Tham chiếu'!$B$2:$M$2,1))</f>
        <v>60</v>
      </c>
      <c r="AA857" s="9"/>
      <c r="AB857" s="50"/>
      <c r="AC857" s="9"/>
      <c r="AD857" s="73"/>
      <c r="AE857" s="9"/>
      <c r="AF857" s="74"/>
      <c r="AG857" s="9">
        <v>1</v>
      </c>
      <c r="AH857" s="48">
        <f>INDEX(table5,MATCH($K857,'Tham chiếu'!$A$53:$A$61,1),MATCH(DS!$L857,'Tham chiếu'!$B$52:$T$52,1))</f>
        <v>4</v>
      </c>
      <c r="AI857" s="9">
        <v>1</v>
      </c>
      <c r="AJ857" s="48">
        <f>INDEX(table5,MATCH($K857,'Tham chiếu'!$A$53:$A$61,1),MATCH(DS!$L857,'Tham chiếu'!$B$52:$T$52,1))</f>
        <v>4</v>
      </c>
      <c r="AK857" s="9"/>
      <c r="AL857" s="48"/>
      <c r="AM857" s="9"/>
      <c r="AN857" s="50"/>
      <c r="AO857" s="9"/>
      <c r="AP857" s="48"/>
      <c r="AQ857" s="48"/>
      <c r="AR857" s="77"/>
      <c r="AS857" s="9"/>
      <c r="AT857" s="48"/>
      <c r="AU857" s="57">
        <f t="shared" si="175"/>
        <v>579000</v>
      </c>
      <c r="AV857" s="66"/>
      <c r="AW857" s="66"/>
    </row>
    <row r="858" spans="1:49" ht="24.6" customHeight="1" x14ac:dyDescent="0.25">
      <c r="A858" s="3">
        <v>853</v>
      </c>
      <c r="B858" s="9" t="s">
        <v>4620</v>
      </c>
      <c r="C858" s="9" t="s">
        <v>1753</v>
      </c>
      <c r="D858" s="9" t="s">
        <v>2111</v>
      </c>
      <c r="E858" s="9" t="s">
        <v>4912</v>
      </c>
      <c r="F858" s="9"/>
      <c r="G858" s="9" t="s">
        <v>540</v>
      </c>
      <c r="H858" s="9" t="s">
        <v>4615</v>
      </c>
      <c r="I858" s="9" t="s">
        <v>44</v>
      </c>
      <c r="J858" s="9" t="s">
        <v>180</v>
      </c>
      <c r="K858" s="9">
        <v>150</v>
      </c>
      <c r="L858" s="9">
        <v>40</v>
      </c>
      <c r="M858" s="9" t="s">
        <v>28</v>
      </c>
      <c r="N858" s="9"/>
      <c r="O858" s="9"/>
      <c r="P858" s="9"/>
      <c r="Q858" s="9"/>
      <c r="R858" s="9" t="s">
        <v>180</v>
      </c>
      <c r="S858" s="9" t="s">
        <v>2112</v>
      </c>
      <c r="T858" s="9" t="s">
        <v>2113</v>
      </c>
      <c r="U858" s="9" t="s">
        <v>2114</v>
      </c>
      <c r="V858" s="61" t="s">
        <v>4913</v>
      </c>
      <c r="W858" s="9"/>
      <c r="X858" s="48"/>
      <c r="Y858" s="9">
        <v>1</v>
      </c>
      <c r="Z858" s="48">
        <f>INDEX(table1,MATCH($K858,'Tham chiếu'!$A$3:$A$13,1),MATCH(DS!$L858,'Tham chiếu'!$B$2:$M$2,1))</f>
        <v>62</v>
      </c>
      <c r="AA858" s="9"/>
      <c r="AB858" s="50"/>
      <c r="AC858" s="9"/>
      <c r="AD858" s="73"/>
      <c r="AE858" s="9"/>
      <c r="AF858" s="74"/>
      <c r="AG858" s="9">
        <v>1</v>
      </c>
      <c r="AH858" s="48">
        <f>INDEX(table5,MATCH($K858,'Tham chiếu'!$A$53:$A$61,1),MATCH(DS!$L858,'Tham chiếu'!$B$52:$T$52,1))</f>
        <v>5</v>
      </c>
      <c r="AI858" s="9">
        <v>2</v>
      </c>
      <c r="AJ858" s="48">
        <f>INDEX(table5,MATCH($K858,'Tham chiếu'!$A$53:$A$61,1),MATCH(DS!$L858,'Tham chiếu'!$B$52:$T$52,1))</f>
        <v>5</v>
      </c>
      <c r="AK858" s="9"/>
      <c r="AL858" s="48"/>
      <c r="AM858" s="9"/>
      <c r="AN858" s="50"/>
      <c r="AO858" s="9"/>
      <c r="AP858" s="48"/>
      <c r="AQ858" s="9">
        <v>1</v>
      </c>
      <c r="AR858" s="77">
        <f>INDEX(table7,MATCH($K858,'Tham chiếu'!$A$78:$A$87,1),MATCH(DS!$L858,'Tham chiếu'!$B$77:$T$77,1))</f>
        <v>5</v>
      </c>
      <c r="AS858" s="9">
        <v>1</v>
      </c>
      <c r="AT858" s="48">
        <f>INDEX(table6,MATCH($K858,'Tham chiếu'!$A$65:$A$74,1),MATCH(DS!$L858,'Tham chiếu'!$B$64:$T$64,1))</f>
        <v>6</v>
      </c>
      <c r="AU858" s="57">
        <f t="shared" si="175"/>
        <v>1413000</v>
      </c>
      <c r="AV858" s="67"/>
      <c r="AW858" s="9"/>
    </row>
    <row r="859" spans="1:49" ht="24" customHeight="1" x14ac:dyDescent="0.25">
      <c r="A859" s="3">
        <v>854</v>
      </c>
      <c r="B859" s="9" t="s">
        <v>2364</v>
      </c>
      <c r="C859" s="9" t="s">
        <v>3403</v>
      </c>
      <c r="D859" s="9" t="s">
        <v>148</v>
      </c>
      <c r="E859" s="9" t="str">
        <f>C859&amp;" "&amp;D859</f>
        <v>Đặng Nguyễn Khánh Vy</v>
      </c>
      <c r="F859" s="9" t="b">
        <f>E859=E860</f>
        <v>0</v>
      </c>
      <c r="G859" s="9" t="s">
        <v>3404</v>
      </c>
      <c r="H859" s="9" t="str">
        <f>RIGHT(G859,4)</f>
        <v>2013</v>
      </c>
      <c r="I859" s="9" t="s">
        <v>44</v>
      </c>
      <c r="J859" s="9" t="str">
        <f>N859&amp;O859&amp;P859&amp;Q859&amp;R859</f>
        <v>5CI9</v>
      </c>
      <c r="K859" s="9">
        <v>140</v>
      </c>
      <c r="L859" s="9">
        <v>31</v>
      </c>
      <c r="M859" s="9" t="s">
        <v>28</v>
      </c>
      <c r="N859" s="9"/>
      <c r="O859" s="9"/>
      <c r="P859" s="9"/>
      <c r="Q859" s="9"/>
      <c r="R859" s="9" t="s">
        <v>180</v>
      </c>
      <c r="S859" s="9" t="s">
        <v>392</v>
      </c>
      <c r="T859" s="9" t="s">
        <v>3405</v>
      </c>
      <c r="U859" s="9" t="s">
        <v>3406</v>
      </c>
      <c r="V859" s="30" t="s">
        <v>4260</v>
      </c>
      <c r="W859" s="48">
        <v>2</v>
      </c>
      <c r="X859" s="48">
        <f>INDEX(table1,MATCH($K859,'Tham chiếu'!$A$3:$A$13,1),MATCH(DS!$L859,'Tham chiếu'!$B$2:$M$2,1))</f>
        <v>60</v>
      </c>
      <c r="Y859" s="49">
        <v>1</v>
      </c>
      <c r="Z859" s="48">
        <f>INDEX(table1,MATCH($K859,'Tham chiếu'!$A$3:$A$13,1),MATCH(DS!$L859,'Tham chiếu'!$B$2:$M$2,1))</f>
        <v>60</v>
      </c>
      <c r="AA859" s="50"/>
      <c r="AB859" s="50"/>
      <c r="AC859" s="53">
        <v>4</v>
      </c>
      <c r="AD859" s="73">
        <f>INDEX(table4,MATCH($K859,'Tham chiếu'!$A$41:$A$49,1),MATCH(DS!$L859,'Tham chiếu'!$B$40:$T$40,1))</f>
        <v>4</v>
      </c>
      <c r="AE859" s="54"/>
      <c r="AF859" s="74"/>
      <c r="AG859" s="48"/>
      <c r="AH859" s="48"/>
      <c r="AI859" s="49">
        <v>3</v>
      </c>
      <c r="AJ859" s="48">
        <f>INDEX(table5,MATCH($K859,'Tham chiếu'!$A$53:$A$61,1),MATCH(DS!$L859,'Tham chiếu'!$B$52:$T$52,1))</f>
        <v>4</v>
      </c>
      <c r="AK859" s="53">
        <v>2</v>
      </c>
      <c r="AL859" s="48">
        <f>INDEX(table5,MATCH($K859,'Tham chiếu'!$A$53:$A$61,1),MATCH(DS!$L859,'Tham chiếu'!$B$52:$T$52,1))</f>
        <v>4</v>
      </c>
      <c r="AM859" s="50">
        <v>1</v>
      </c>
      <c r="AN859" s="50" t="str">
        <f>INDEX(table2,MATCH($K859,'Tham chiếu'!$A$17:$A$25,1),MATCH(DS!$L859,'Tham chiếu'!$B$16:$S$16,1))</f>
        <v>4A</v>
      </c>
      <c r="AO859" s="54">
        <v>1</v>
      </c>
      <c r="AP859" s="48" t="str">
        <f>INDEX(table3,MATCH($K859,'Tham chiếu'!$A$29:$A$37,1),MATCH(DS!$L859,'Tham chiếu'!$B$28:$T$28,1))</f>
        <v>4A</v>
      </c>
      <c r="AQ859" s="48">
        <v>1</v>
      </c>
      <c r="AR859" s="77">
        <f>INDEX(table7,MATCH($K859,'Tham chiếu'!$A$78:$A$87,1),MATCH(DS!$L859,'Tham chiếu'!$B$77:$T$77,1))</f>
        <v>3</v>
      </c>
      <c r="AS859" s="49"/>
      <c r="AT859" s="48"/>
      <c r="AU859" s="57">
        <f t="shared" si="175"/>
        <v>2734000</v>
      </c>
      <c r="AV859" s="67"/>
      <c r="AW859" s="9"/>
    </row>
    <row r="860" spans="1:49" ht="25.9" customHeight="1" x14ac:dyDescent="0.25">
      <c r="B860" s="2" t="s">
        <v>4955</v>
      </c>
      <c r="C860" s="2" t="s">
        <v>1697</v>
      </c>
      <c r="D860" s="2" t="s">
        <v>34</v>
      </c>
      <c r="E860" s="2" t="str">
        <f>C860&amp;" "&amp;D860</f>
        <v>Nguyễn Quốc Minh</v>
      </c>
      <c r="F860" s="2"/>
      <c r="G860" s="2" t="s">
        <v>1698</v>
      </c>
      <c r="H860" s="2"/>
      <c r="I860" s="2" t="s">
        <v>18</v>
      </c>
      <c r="J860" s="2" t="str">
        <f>N860&amp;O860&amp;P860&amp;Q860&amp;R860</f>
        <v>1CI10</v>
      </c>
      <c r="K860" s="82">
        <v>120</v>
      </c>
      <c r="L860" s="82">
        <v>24</v>
      </c>
      <c r="M860" s="2" t="s">
        <v>36</v>
      </c>
      <c r="N860" s="2" t="s">
        <v>192</v>
      </c>
      <c r="O860" s="2"/>
      <c r="P860" s="2"/>
      <c r="Q860" s="2"/>
      <c r="R860" s="2"/>
      <c r="S860" s="2" t="s">
        <v>1699</v>
      </c>
      <c r="T860" s="2" t="s">
        <v>1700</v>
      </c>
      <c r="U860" s="2" t="s">
        <v>1701</v>
      </c>
      <c r="V860" s="81" t="s">
        <v>4956</v>
      </c>
      <c r="W860" s="3">
        <v>1</v>
      </c>
      <c r="X860" s="48">
        <f>INDEX(table1,MATCH($K860,'Tham chiếu'!$A$3:$A$13,1),MATCH(DS!$L860,'Tham chiếu'!$B$2:$M$2,1))</f>
        <v>50</v>
      </c>
      <c r="Y860" s="3">
        <v>2</v>
      </c>
      <c r="Z860" s="48">
        <f>INDEX(table1,MATCH($K860,'Tham chiếu'!$A$3:$A$13,1),MATCH(DS!$L860,'Tham chiếu'!$B$2:$M$2,1))</f>
        <v>50</v>
      </c>
      <c r="AA860" s="3">
        <v>1</v>
      </c>
      <c r="AB860" s="50" t="str">
        <f>INDEX(table2,MATCH($K860,'Tham chiếu'!$A$17:$A$25,1),MATCH(DS!$L860,'Tham chiếu'!$B$16:$S$16,1))</f>
        <v>2A</v>
      </c>
      <c r="AC860" s="3"/>
      <c r="AD860" s="73"/>
      <c r="AE860" s="3">
        <v>2</v>
      </c>
      <c r="AF860" s="74" t="str">
        <f>INDEX(table3,MATCH($K860,'Tham chiếu'!$A$29:$A$37,1),MATCH(DS!$L860,'Tham chiếu'!$B$28:$T$28,1))</f>
        <v>2A</v>
      </c>
      <c r="AG860" s="3">
        <v>1</v>
      </c>
      <c r="AH860" s="48">
        <f>INDEX(table5,MATCH($K860,'Tham chiếu'!$A$53:$A$61,1),MATCH(DS!$L860,'Tham chiếu'!$B$52:$T$52,1))</f>
        <v>3</v>
      </c>
      <c r="AI860" s="3">
        <v>2</v>
      </c>
      <c r="AJ860" s="48">
        <f>INDEX(table5,MATCH($K860,'Tham chiếu'!$A$53:$A$61,1),MATCH(DS!$L860,'Tham chiếu'!$B$52:$T$52,1))</f>
        <v>3</v>
      </c>
      <c r="AK860" s="3">
        <v>2</v>
      </c>
      <c r="AL860" s="48">
        <f>INDEX(table5,MATCH($K860,'Tham chiếu'!$A$53:$A$61,1),MATCH(DS!$L860,'Tham chiếu'!$B$52:$T$52,1))</f>
        <v>3</v>
      </c>
      <c r="AM860" s="3">
        <v>1</v>
      </c>
      <c r="AN860" s="50" t="str">
        <f>INDEX(table2,MATCH($K860,'Tham chiếu'!$A$17:$A$25,1),MATCH(DS!$L860,'Tham chiếu'!$B$16:$S$16,1))</f>
        <v>2A</v>
      </c>
      <c r="AO860" s="3">
        <v>2</v>
      </c>
      <c r="AP860" s="48" t="str">
        <f>INDEX(table3,MATCH($K860,'Tham chiếu'!$A$29:$A$37,1),MATCH(DS!$L860,'Tham chiếu'!$B$28:$T$28,1))</f>
        <v>2A</v>
      </c>
      <c r="AQ860" s="3">
        <v>1</v>
      </c>
      <c r="AR860" s="77">
        <f>INDEX(table7,MATCH($K860,'Tham chiếu'!$A$78:$A$87,1),MATCH(DS!$L860,'Tham chiếu'!$B$77:$T$77,1))</f>
        <v>1</v>
      </c>
      <c r="AS860" s="3">
        <v>1</v>
      </c>
      <c r="AT860" s="48">
        <f>INDEX(table6,MATCH($K860,'Tham chiếu'!$A$65:$A$74,1),MATCH(DS!$L860,'Tham chiếu'!$B$64:$T$64,1))</f>
        <v>2</v>
      </c>
      <c r="AU860" s="57">
        <f t="shared" si="175"/>
        <v>3211000</v>
      </c>
    </row>
    <row r="861" spans="1:49" ht="29.45" customHeight="1" x14ac:dyDescent="0.25">
      <c r="B861" s="2" t="s">
        <v>4676</v>
      </c>
      <c r="C861" s="2" t="s">
        <v>4957</v>
      </c>
      <c r="D861" s="2" t="s">
        <v>619</v>
      </c>
      <c r="E861" s="2" t="str">
        <f t="shared" ref="E861:E863" si="180">C861&amp;" "&amp;D861</f>
        <v>Đoàn Quỳnh Thư</v>
      </c>
      <c r="F861" s="2"/>
      <c r="G861" s="2" t="s">
        <v>1308</v>
      </c>
      <c r="H861" s="2"/>
      <c r="I861" s="2" t="s">
        <v>44</v>
      </c>
      <c r="J861" s="2" t="str">
        <f t="shared" ref="J861:J863" si="181">N861&amp;O861&amp;P861&amp;Q861&amp;R861</f>
        <v>5CI3</v>
      </c>
      <c r="K861" s="82">
        <v>160</v>
      </c>
      <c r="L861" s="82">
        <v>52</v>
      </c>
      <c r="M861" s="2" t="s">
        <v>28</v>
      </c>
      <c r="N861" s="2"/>
      <c r="O861" s="2"/>
      <c r="P861" s="2"/>
      <c r="Q861" s="2"/>
      <c r="R861" s="2" t="s">
        <v>715</v>
      </c>
      <c r="S861" s="2" t="s">
        <v>4958</v>
      </c>
      <c r="T861" s="2" t="s">
        <v>4959</v>
      </c>
      <c r="U861" s="2" t="s">
        <v>4960</v>
      </c>
      <c r="V861" s="81" t="s">
        <v>4961</v>
      </c>
      <c r="W861" s="3">
        <v>1</v>
      </c>
      <c r="X861" s="48" t="str">
        <f>INDEX(table1,MATCH($K861,'Tham chiếu'!$A$3:$A$13,1),MATCH(DS!$L861,'Tham chiếu'!$B$2:$M$2,1))</f>
        <v>65A</v>
      </c>
      <c r="Y861" s="3">
        <v>1</v>
      </c>
      <c r="Z861" s="48" t="str">
        <f>INDEX(table1,MATCH($K861,'Tham chiếu'!$A$3:$A$13,1),MATCH(DS!$L861,'Tham chiếu'!$B$2:$M$2,1))</f>
        <v>65A</v>
      </c>
      <c r="AA861" s="3">
        <v>1</v>
      </c>
      <c r="AB861" s="50" t="str">
        <f>INDEX(table2,MATCH($K861,'Tham chiếu'!$A$17:$A$25,1),MATCH(DS!$L861,'Tham chiếu'!$B$16:$S$16,1))</f>
        <v>7A</v>
      </c>
      <c r="AC861" s="3">
        <v>1</v>
      </c>
      <c r="AD861" s="73" t="str">
        <f>INDEX(table4,MATCH($K861,'Tham chiếu'!$A$41:$A$49,1),MATCH(DS!$L861,'Tham chiếu'!$B$40:$T$40,1))</f>
        <v>7B</v>
      </c>
      <c r="AE861" s="3">
        <v>1</v>
      </c>
      <c r="AF861" s="74" t="str">
        <f>INDEX(table3,MATCH($K861,'Tham chiếu'!$A$29:$A$37,1),MATCH(DS!$L861,'Tham chiếu'!$B$28:$T$28,1))</f>
        <v>7B</v>
      </c>
      <c r="AG861" s="3">
        <v>1</v>
      </c>
      <c r="AH861" s="48">
        <f>INDEX(table5,MATCH($K861,'Tham chiếu'!$A$53:$A$61,1),MATCH(DS!$L861,'Tham chiếu'!$B$52:$T$52,1))</f>
        <v>7</v>
      </c>
      <c r="AI861" s="3"/>
      <c r="AJ861" s="48"/>
      <c r="AK861" s="3">
        <v>2</v>
      </c>
      <c r="AL861" s="48">
        <f>INDEX(table5,MATCH($K861,'Tham chiếu'!$A$53:$A$61,1),MATCH(DS!$L861,'Tham chiếu'!$B$52:$T$52,1))</f>
        <v>7</v>
      </c>
      <c r="AM861" s="3">
        <v>2</v>
      </c>
      <c r="AN861" s="50" t="str">
        <f>INDEX(table2,MATCH($K861,'Tham chiếu'!$A$17:$A$25,1),MATCH(DS!$L861,'Tham chiếu'!$B$16:$S$16,1))</f>
        <v>7A</v>
      </c>
      <c r="AO861" s="3">
        <v>1</v>
      </c>
      <c r="AP861" s="48" t="str">
        <f>INDEX(table3,MATCH($K861,'Tham chiếu'!$A$29:$A$37,1),MATCH(DS!$L861,'Tham chiếu'!$B$28:$T$28,1))</f>
        <v>7B</v>
      </c>
      <c r="AQ861" s="3">
        <v>1</v>
      </c>
      <c r="AR861" s="77">
        <f>INDEX(table7,MATCH($K861,'Tham chiếu'!$A$78:$A$87,1),MATCH(DS!$L861,'Tham chiếu'!$B$77:$T$77,1))</f>
        <v>0</v>
      </c>
      <c r="AS861" s="3">
        <v>1</v>
      </c>
      <c r="AT861" s="48">
        <f>INDEX(table6,MATCH($K861,'Tham chiếu'!$A$65:$A$74,1),MATCH(DS!$L861,'Tham chiếu'!$B$64:$T$64,1))</f>
        <v>0</v>
      </c>
      <c r="AU861" s="57">
        <f t="shared" si="175"/>
        <v>2661000</v>
      </c>
    </row>
    <row r="862" spans="1:49" ht="22.9" customHeight="1" x14ac:dyDescent="0.25">
      <c r="B862" s="2" t="s">
        <v>4676</v>
      </c>
      <c r="C862" s="2" t="s">
        <v>1160</v>
      </c>
      <c r="D862" s="2" t="s">
        <v>219</v>
      </c>
      <c r="E862" s="2" t="str">
        <f t="shared" si="180"/>
        <v>Nguyễn Khánh An</v>
      </c>
      <c r="F862" s="2"/>
      <c r="G862" s="2" t="s">
        <v>3171</v>
      </c>
      <c r="H862" s="2"/>
      <c r="I862" s="2" t="s">
        <v>44</v>
      </c>
      <c r="J862" s="2" t="str">
        <f t="shared" si="181"/>
        <v>4CI8</v>
      </c>
      <c r="K862" s="82">
        <v>140</v>
      </c>
      <c r="L862" s="82">
        <v>30</v>
      </c>
      <c r="M862" s="2" t="s">
        <v>45</v>
      </c>
      <c r="N862" s="2"/>
      <c r="O862" s="2"/>
      <c r="P862" s="2"/>
      <c r="Q862" s="2" t="s">
        <v>460</v>
      </c>
      <c r="R862" s="2"/>
      <c r="S862" s="2" t="s">
        <v>4962</v>
      </c>
      <c r="T862" s="2" t="s">
        <v>4963</v>
      </c>
      <c r="U862" s="2" t="s">
        <v>4964</v>
      </c>
      <c r="V862" s="81" t="s">
        <v>4965</v>
      </c>
      <c r="W862" s="3">
        <v>2</v>
      </c>
      <c r="X862" s="48">
        <f>INDEX(table1,MATCH($K862,'Tham chiếu'!$A$3:$A$13,1),MATCH(DS!$L862,'Tham chiếu'!$B$2:$M$2,1))</f>
        <v>60</v>
      </c>
      <c r="Y862" s="3">
        <v>2</v>
      </c>
      <c r="Z862" s="48">
        <f>INDEX(table1,MATCH($K862,'Tham chiếu'!$A$3:$A$13,1),MATCH(DS!$L862,'Tham chiếu'!$B$2:$M$2,1))</f>
        <v>60</v>
      </c>
      <c r="AA862" s="3">
        <v>2</v>
      </c>
      <c r="AB862" s="50" t="str">
        <f>INDEX(table2,MATCH($K862,'Tham chiếu'!$A$17:$A$25,1),MATCH(DS!$L862,'Tham chiếu'!$B$16:$S$16,1))</f>
        <v>4A</v>
      </c>
      <c r="AC862" s="3"/>
      <c r="AD862" s="73"/>
      <c r="AE862" s="3"/>
      <c r="AF862" s="74" t="str">
        <f>INDEX(table3,MATCH($K862,'Tham chiếu'!$A$29:$A$37,1),MATCH(DS!$L862,'Tham chiếu'!$B$28:$T$28,1))</f>
        <v>4A</v>
      </c>
      <c r="AG862" s="3">
        <v>1</v>
      </c>
      <c r="AH862" s="48">
        <f>INDEX(table5,MATCH($K862,'Tham chiếu'!$A$53:$A$61,1),MATCH(DS!$L862,'Tham chiếu'!$B$52:$T$52,1))</f>
        <v>4</v>
      </c>
      <c r="AI862" s="3"/>
      <c r="AJ862" s="48"/>
      <c r="AK862" s="3">
        <v>1</v>
      </c>
      <c r="AL862" s="48">
        <f>INDEX(table5,MATCH($K862,'Tham chiếu'!$A$53:$A$61,1),MATCH(DS!$L862,'Tham chiếu'!$B$52:$T$52,1))</f>
        <v>4</v>
      </c>
      <c r="AM862" s="3">
        <v>1</v>
      </c>
      <c r="AN862" s="50" t="str">
        <f>INDEX(table2,MATCH($K862,'Tham chiếu'!$A$17:$A$25,1),MATCH(DS!$L862,'Tham chiếu'!$B$16:$S$16,1))</f>
        <v>4A</v>
      </c>
      <c r="AO862" s="3">
        <v>1</v>
      </c>
      <c r="AP862" s="48" t="str">
        <f>INDEX(table3,MATCH($K862,'Tham chiếu'!$A$29:$A$37,1),MATCH(DS!$L862,'Tham chiếu'!$B$28:$T$28,1))</f>
        <v>4A</v>
      </c>
      <c r="AQ862" s="3"/>
      <c r="AR862" s="77"/>
      <c r="AS862" s="3"/>
      <c r="AT862" s="48"/>
      <c r="AU862" s="57">
        <f t="shared" si="175"/>
        <v>1981000</v>
      </c>
    </row>
    <row r="863" spans="1:49" ht="22.9" customHeight="1" x14ac:dyDescent="0.25">
      <c r="B863" s="2" t="s">
        <v>4676</v>
      </c>
      <c r="C863" s="2" t="s">
        <v>4966</v>
      </c>
      <c r="D863" s="2" t="s">
        <v>1244</v>
      </c>
      <c r="E863" s="2" t="str">
        <f t="shared" si="180"/>
        <v>Trần Hoàng Thu Ngân</v>
      </c>
      <c r="F863" s="2"/>
      <c r="G863" s="2" t="s">
        <v>1415</v>
      </c>
      <c r="H863" s="2"/>
      <c r="I863" s="2" t="s">
        <v>44</v>
      </c>
      <c r="J863" s="2" t="str">
        <f t="shared" si="181"/>
        <v>4CI6</v>
      </c>
      <c r="K863" s="82">
        <v>140</v>
      </c>
      <c r="L863" s="82">
        <v>40</v>
      </c>
      <c r="M863" s="2" t="s">
        <v>45</v>
      </c>
      <c r="N863" s="2"/>
      <c r="O863" s="2"/>
      <c r="P863" s="2"/>
      <c r="Q863" s="2" t="s">
        <v>46</v>
      </c>
      <c r="R863" s="2"/>
      <c r="S863" s="2" t="s">
        <v>4967</v>
      </c>
      <c r="T863" s="2" t="s">
        <v>4968</v>
      </c>
      <c r="U863" s="2" t="s">
        <v>4969</v>
      </c>
      <c r="V863" s="81" t="s">
        <v>4970</v>
      </c>
      <c r="W863" s="3">
        <v>1</v>
      </c>
      <c r="X863" s="48">
        <f>INDEX(table1,MATCH($K863,'Tham chiếu'!$A$3:$A$13,1),MATCH(DS!$L863,'Tham chiếu'!$B$2:$M$2,1))</f>
        <v>62</v>
      </c>
      <c r="Y863" s="3"/>
      <c r="Z863" s="48">
        <f>INDEX(table1,MATCH($K863,'Tham chiếu'!$A$3:$A$13,1),MATCH(DS!$L863,'Tham chiếu'!$B$2:$M$2,1))</f>
        <v>62</v>
      </c>
      <c r="AA863" s="3">
        <v>1</v>
      </c>
      <c r="AB863" s="50" t="str">
        <f>INDEX(table2,MATCH($K863,'Tham chiếu'!$A$17:$A$25,1),MATCH(DS!$L863,'Tham chiếu'!$B$16:$S$16,1))</f>
        <v>4C</v>
      </c>
      <c r="AC863" s="3">
        <v>1</v>
      </c>
      <c r="AD863" s="73" t="str">
        <f>INDEX(table4,MATCH($K863,'Tham chiếu'!$A$41:$A$49,1),MATCH(DS!$L863,'Tham chiếu'!$B$40:$T$40,1))</f>
        <v>4C</v>
      </c>
      <c r="AE863" s="3"/>
      <c r="AF863" s="74" t="str">
        <f>INDEX(table3,MATCH($K863,'Tham chiếu'!$A$29:$A$37,1),MATCH(DS!$L863,'Tham chiếu'!$B$28:$T$28,1))</f>
        <v>4C</v>
      </c>
      <c r="AG863" s="3"/>
      <c r="AH863" s="48"/>
      <c r="AI863" s="3">
        <v>1</v>
      </c>
      <c r="AJ863" s="48">
        <f>INDEX(table5,MATCH($K863,'Tham chiếu'!$A$53:$A$61,1),MATCH(DS!$L863,'Tham chiếu'!$B$52:$T$52,1))</f>
        <v>5</v>
      </c>
      <c r="AK863" s="3">
        <v>1</v>
      </c>
      <c r="AL863" s="48">
        <f>INDEX(table5,MATCH($K863,'Tham chiếu'!$A$53:$A$61,1),MATCH(DS!$L863,'Tham chiếu'!$B$52:$T$52,1))</f>
        <v>5</v>
      </c>
      <c r="AM863" s="3"/>
      <c r="AN863" s="50" t="str">
        <f>INDEX(table2,MATCH($K863,'Tham chiếu'!$A$17:$A$25,1),MATCH(DS!$L863,'Tham chiếu'!$B$16:$S$16,1))</f>
        <v>4C</v>
      </c>
      <c r="AO863" s="3">
        <v>1</v>
      </c>
      <c r="AP863" s="48" t="str">
        <f>INDEX(table3,MATCH($K863,'Tham chiếu'!$A$29:$A$37,1),MATCH(DS!$L863,'Tham chiếu'!$B$28:$T$28,1))</f>
        <v>4C</v>
      </c>
      <c r="AQ863" s="3"/>
      <c r="AR863" s="77"/>
      <c r="AS863" s="3"/>
      <c r="AT863" s="48"/>
      <c r="AU863" s="57">
        <f t="shared" si="175"/>
        <v>1105000</v>
      </c>
    </row>
  </sheetData>
  <sortState xmlns:xlrd2="http://schemas.microsoft.com/office/spreadsheetml/2017/richdata2" ref="A6:AU859">
    <sortCondition ref="J6:J859"/>
    <sortCondition ref="D6:D859"/>
    <sortCondition ref="C6:C859"/>
  </sortState>
  <mergeCells count="13">
    <mergeCell ref="AO4:AP4"/>
    <mergeCell ref="AQ4:AR4"/>
    <mergeCell ref="A4:A5"/>
    <mergeCell ref="AS4:AT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</mergeCells>
  <phoneticPr fontId="1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G4" sqref="G4:G15"/>
    </sheetView>
  </sheetViews>
  <sheetFormatPr defaultRowHeight="15.75" x14ac:dyDescent="0.25"/>
  <cols>
    <col min="2" max="2" width="11.5" customWidth="1"/>
    <col min="4" max="5" width="16" customWidth="1"/>
    <col min="7" max="7" width="28.75" customWidth="1"/>
  </cols>
  <sheetData>
    <row r="1" spans="1:7" ht="23.25" x14ac:dyDescent="0.25">
      <c r="A1" s="262" t="s">
        <v>5024</v>
      </c>
      <c r="B1" s="263"/>
      <c r="C1" s="263"/>
      <c r="D1" s="263"/>
      <c r="E1" s="263"/>
      <c r="F1" s="263"/>
      <c r="G1" s="264"/>
    </row>
    <row r="2" spans="1:7" ht="28.5" customHeight="1" x14ac:dyDescent="0.25">
      <c r="A2" s="265" t="s">
        <v>3639</v>
      </c>
      <c r="B2" s="267" t="s">
        <v>3640</v>
      </c>
      <c r="C2" s="269" t="s">
        <v>3641</v>
      </c>
      <c r="D2" s="271" t="s">
        <v>3642</v>
      </c>
      <c r="E2" s="272"/>
      <c r="F2" s="273"/>
      <c r="G2" s="274"/>
    </row>
    <row r="3" spans="1:7" ht="28.5" customHeight="1" x14ac:dyDescent="0.25">
      <c r="A3" s="266"/>
      <c r="B3" s="268"/>
      <c r="C3" s="270"/>
      <c r="D3" s="85" t="s">
        <v>3643</v>
      </c>
      <c r="E3" s="96" t="s">
        <v>3644</v>
      </c>
      <c r="F3" s="86" t="s">
        <v>4980</v>
      </c>
      <c r="G3" s="130" t="s">
        <v>3645</v>
      </c>
    </row>
    <row r="4" spans="1:7" ht="28.5" customHeight="1" x14ac:dyDescent="0.25">
      <c r="A4" s="252">
        <v>1</v>
      </c>
      <c r="B4" s="255" t="s">
        <v>5027</v>
      </c>
      <c r="C4" s="83">
        <v>1</v>
      </c>
      <c r="D4" s="83"/>
      <c r="E4" s="84"/>
      <c r="F4" s="84"/>
      <c r="G4" s="258" t="s">
        <v>5020</v>
      </c>
    </row>
    <row r="5" spans="1:7" ht="28.5" customHeight="1" x14ac:dyDescent="0.25">
      <c r="A5" s="253"/>
      <c r="B5" s="256"/>
      <c r="C5" s="83">
        <v>2</v>
      </c>
      <c r="D5" s="83"/>
      <c r="E5" s="84"/>
      <c r="F5" s="84"/>
      <c r="G5" s="259"/>
    </row>
    <row r="6" spans="1:7" ht="28.5" customHeight="1" x14ac:dyDescent="0.25">
      <c r="A6" s="253"/>
      <c r="B6" s="256"/>
      <c r="C6" s="83">
        <v>3</v>
      </c>
      <c r="D6" s="97" t="s">
        <v>3646</v>
      </c>
      <c r="E6" s="84" t="s">
        <v>4975</v>
      </c>
      <c r="F6" s="84">
        <v>56</v>
      </c>
      <c r="G6" s="259"/>
    </row>
    <row r="7" spans="1:7" ht="28.5" customHeight="1" x14ac:dyDescent="0.25">
      <c r="A7" s="253"/>
      <c r="B7" s="256"/>
      <c r="C7" s="83">
        <v>4</v>
      </c>
      <c r="D7" s="83" t="s">
        <v>4995</v>
      </c>
      <c r="E7" s="98" t="s">
        <v>4982</v>
      </c>
      <c r="F7" s="98">
        <v>59</v>
      </c>
      <c r="G7" s="259"/>
    </row>
    <row r="8" spans="1:7" ht="28.5" customHeight="1" x14ac:dyDescent="0.25">
      <c r="A8" s="253"/>
      <c r="B8" s="256"/>
      <c r="C8" s="83">
        <v>5</v>
      </c>
      <c r="D8" s="83" t="s">
        <v>4996</v>
      </c>
      <c r="E8" s="84" t="s">
        <v>4983</v>
      </c>
      <c r="F8" s="84">
        <v>61</v>
      </c>
      <c r="G8" s="259"/>
    </row>
    <row r="9" spans="1:7" ht="28.5" customHeight="1" x14ac:dyDescent="0.25">
      <c r="A9" s="253"/>
      <c r="B9" s="256"/>
      <c r="C9" s="83">
        <v>6</v>
      </c>
      <c r="D9" s="83" t="s">
        <v>4997</v>
      </c>
      <c r="E9" s="84" t="s">
        <v>4998</v>
      </c>
      <c r="F9" s="84">
        <v>63</v>
      </c>
      <c r="G9" s="259"/>
    </row>
    <row r="10" spans="1:7" ht="28.5" customHeight="1" x14ac:dyDescent="0.25">
      <c r="A10" s="253"/>
      <c r="B10" s="256"/>
      <c r="C10" s="83">
        <v>7</v>
      </c>
      <c r="D10" s="150" t="s">
        <v>4999</v>
      </c>
      <c r="E10" s="151" t="s">
        <v>5000</v>
      </c>
      <c r="F10" s="151">
        <v>65</v>
      </c>
      <c r="G10" s="260"/>
    </row>
    <row r="11" spans="1:7" ht="28.5" customHeight="1" x14ac:dyDescent="0.25">
      <c r="A11" s="253"/>
      <c r="B11" s="256"/>
      <c r="C11" s="83">
        <v>8</v>
      </c>
      <c r="D11" s="140" t="s">
        <v>4978</v>
      </c>
      <c r="E11" s="84" t="s">
        <v>4976</v>
      </c>
      <c r="F11" s="141">
        <v>66.5</v>
      </c>
      <c r="G11" s="260"/>
    </row>
    <row r="12" spans="1:7" ht="28.5" customHeight="1" x14ac:dyDescent="0.25">
      <c r="A12" s="253"/>
      <c r="B12" s="256"/>
      <c r="C12" s="83">
        <v>9</v>
      </c>
      <c r="D12" s="140" t="s">
        <v>4979</v>
      </c>
      <c r="E12" s="84" t="s">
        <v>4977</v>
      </c>
      <c r="F12" s="141">
        <v>68</v>
      </c>
      <c r="G12" s="260"/>
    </row>
    <row r="13" spans="1:7" ht="28.5" customHeight="1" x14ac:dyDescent="0.25">
      <c r="A13" s="253"/>
      <c r="B13" s="256"/>
      <c r="C13" s="97">
        <v>10</v>
      </c>
      <c r="D13" s="83" t="s">
        <v>5011</v>
      </c>
      <c r="E13" s="84" t="s">
        <v>5010</v>
      </c>
      <c r="F13" s="151">
        <v>69.5</v>
      </c>
      <c r="G13" s="260"/>
    </row>
    <row r="14" spans="1:7" ht="28.5" customHeight="1" x14ac:dyDescent="0.25">
      <c r="A14" s="253"/>
      <c r="B14" s="256"/>
      <c r="C14" s="97">
        <v>11</v>
      </c>
      <c r="D14" s="83" t="s">
        <v>5012</v>
      </c>
      <c r="E14" s="84" t="s">
        <v>5014</v>
      </c>
      <c r="F14" s="141">
        <v>71</v>
      </c>
      <c r="G14" s="260"/>
    </row>
    <row r="15" spans="1:7" ht="28.5" customHeight="1" x14ac:dyDescent="0.25">
      <c r="A15" s="254"/>
      <c r="B15" s="257"/>
      <c r="C15" s="97">
        <v>12</v>
      </c>
      <c r="D15" s="83" t="s">
        <v>5013</v>
      </c>
      <c r="E15" s="84" t="s">
        <v>5015</v>
      </c>
      <c r="F15" s="151">
        <v>72.5</v>
      </c>
      <c r="G15" s="261"/>
    </row>
  </sheetData>
  <mergeCells count="8">
    <mergeCell ref="A4:A15"/>
    <mergeCell ref="B4:B15"/>
    <mergeCell ref="G4:G15"/>
    <mergeCell ref="A1:G1"/>
    <mergeCell ref="A2:A3"/>
    <mergeCell ref="B2:B3"/>
    <mergeCell ref="C2:C3"/>
    <mergeCell ref="D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zoomScaleNormal="100" workbookViewId="0">
      <selection activeCell="F4" sqref="F4:F15"/>
    </sheetView>
  </sheetViews>
  <sheetFormatPr defaultRowHeight="15.75" x14ac:dyDescent="0.25"/>
  <cols>
    <col min="1" max="1" width="10.75" customWidth="1"/>
    <col min="3" max="4" width="20.625" customWidth="1"/>
    <col min="5" max="5" width="19.375" customWidth="1"/>
    <col min="6" max="6" width="32.25" customWidth="1"/>
  </cols>
  <sheetData>
    <row r="1" spans="1:6" ht="23.25" x14ac:dyDescent="0.25">
      <c r="A1" s="239" t="s">
        <v>5009</v>
      </c>
      <c r="B1" s="240"/>
      <c r="C1" s="240"/>
      <c r="D1" s="240"/>
      <c r="E1" s="240"/>
      <c r="F1" s="241"/>
    </row>
    <row r="2" spans="1:6" ht="23.25" customHeight="1" x14ac:dyDescent="0.25">
      <c r="A2" s="242" t="s">
        <v>4987</v>
      </c>
      <c r="B2" s="244" t="s">
        <v>3641</v>
      </c>
      <c r="C2" s="246" t="s">
        <v>3642</v>
      </c>
      <c r="D2" s="247"/>
      <c r="E2" s="247"/>
      <c r="F2" s="131"/>
    </row>
    <row r="3" spans="1:6" ht="39" customHeight="1" x14ac:dyDescent="0.25">
      <c r="A3" s="243"/>
      <c r="B3" s="245"/>
      <c r="C3" s="87" t="s">
        <v>4985</v>
      </c>
      <c r="D3" s="90" t="s">
        <v>4986</v>
      </c>
      <c r="E3" s="132" t="s">
        <v>5006</v>
      </c>
      <c r="F3" s="88" t="s">
        <v>4984</v>
      </c>
    </row>
    <row r="4" spans="1:6" ht="31.5" customHeight="1" x14ac:dyDescent="0.25">
      <c r="A4" s="248"/>
      <c r="B4" s="100">
        <v>1</v>
      </c>
      <c r="C4" s="100"/>
      <c r="D4" s="98"/>
      <c r="E4" s="92"/>
      <c r="F4" s="275" t="s">
        <v>5021</v>
      </c>
    </row>
    <row r="5" spans="1:6" ht="31.5" customHeight="1" x14ac:dyDescent="0.25">
      <c r="A5" s="248"/>
      <c r="B5" s="100">
        <v>2</v>
      </c>
      <c r="C5" s="101"/>
      <c r="D5" s="98"/>
      <c r="E5" s="93"/>
      <c r="F5" s="276"/>
    </row>
    <row r="6" spans="1:6" ht="31.5" customHeight="1" x14ac:dyDescent="0.25">
      <c r="A6" s="248"/>
      <c r="B6" s="95">
        <v>3</v>
      </c>
      <c r="C6" s="101" t="s">
        <v>3646</v>
      </c>
      <c r="D6" s="98" t="s">
        <v>4975</v>
      </c>
      <c r="E6" s="94"/>
      <c r="F6" s="276"/>
    </row>
    <row r="7" spans="1:6" ht="31.5" customHeight="1" x14ac:dyDescent="0.25">
      <c r="A7" s="248"/>
      <c r="B7" s="100">
        <v>4</v>
      </c>
      <c r="C7" s="101" t="s">
        <v>3656</v>
      </c>
      <c r="D7" s="98" t="s">
        <v>4982</v>
      </c>
      <c r="E7" s="93"/>
      <c r="F7" s="276"/>
    </row>
    <row r="8" spans="1:6" ht="31.5" customHeight="1" x14ac:dyDescent="0.25">
      <c r="A8" s="248"/>
      <c r="B8" s="100">
        <v>5</v>
      </c>
      <c r="C8" s="101" t="s">
        <v>3670</v>
      </c>
      <c r="D8" s="98" t="s">
        <v>4983</v>
      </c>
      <c r="E8" s="93"/>
      <c r="F8" s="276"/>
    </row>
    <row r="9" spans="1:6" ht="31.5" customHeight="1" x14ac:dyDescent="0.25">
      <c r="A9" s="248"/>
      <c r="B9" s="100">
        <v>6</v>
      </c>
      <c r="C9" s="101" t="s">
        <v>3671</v>
      </c>
      <c r="D9" s="98" t="s">
        <v>4973</v>
      </c>
      <c r="E9" s="94">
        <v>58</v>
      </c>
      <c r="F9" s="276"/>
    </row>
    <row r="10" spans="1:6" ht="31.5" customHeight="1" x14ac:dyDescent="0.25">
      <c r="A10" s="248"/>
      <c r="B10" s="100">
        <v>7</v>
      </c>
      <c r="C10" s="91" t="s">
        <v>3663</v>
      </c>
      <c r="D10" s="84" t="s">
        <v>4974</v>
      </c>
      <c r="E10" s="94"/>
      <c r="F10" s="276"/>
    </row>
    <row r="11" spans="1:6" ht="31.5" customHeight="1" x14ac:dyDescent="0.25">
      <c r="A11" s="248"/>
      <c r="B11" s="100">
        <v>8</v>
      </c>
      <c r="C11" s="105" t="s">
        <v>4978</v>
      </c>
      <c r="D11" s="84" t="s">
        <v>4976</v>
      </c>
      <c r="E11" s="94"/>
      <c r="F11" s="276"/>
    </row>
    <row r="12" spans="1:6" ht="31.5" customHeight="1" x14ac:dyDescent="0.25">
      <c r="A12" s="248"/>
      <c r="B12" s="100">
        <v>9</v>
      </c>
      <c r="C12" s="105" t="s">
        <v>4979</v>
      </c>
      <c r="D12" s="84" t="s">
        <v>4977</v>
      </c>
      <c r="E12" s="94"/>
      <c r="F12" s="276"/>
    </row>
    <row r="13" spans="1:6" ht="31.5" customHeight="1" x14ac:dyDescent="0.25">
      <c r="A13" s="248"/>
      <c r="B13" s="100">
        <v>10</v>
      </c>
      <c r="C13" s="91" t="s">
        <v>5011</v>
      </c>
      <c r="D13" s="84" t="s">
        <v>5010</v>
      </c>
      <c r="E13" s="94"/>
      <c r="F13" s="276"/>
    </row>
    <row r="14" spans="1:6" ht="31.5" customHeight="1" x14ac:dyDescent="0.25">
      <c r="A14" s="248"/>
      <c r="B14" s="100">
        <v>11</v>
      </c>
      <c r="C14" s="91" t="s">
        <v>5012</v>
      </c>
      <c r="D14" s="84" t="s">
        <v>5014</v>
      </c>
      <c r="E14" s="94"/>
      <c r="F14" s="276"/>
    </row>
    <row r="15" spans="1:6" ht="31.5" customHeight="1" x14ac:dyDescent="0.25">
      <c r="A15" s="249"/>
      <c r="B15" s="100">
        <v>12</v>
      </c>
      <c r="C15" s="91" t="s">
        <v>5013</v>
      </c>
      <c r="D15" s="84" t="s">
        <v>5015</v>
      </c>
      <c r="E15" s="94"/>
      <c r="F15" s="276"/>
    </row>
  </sheetData>
  <mergeCells count="6">
    <mergeCell ref="A1:F1"/>
    <mergeCell ref="A2:A3"/>
    <mergeCell ref="B2:B3"/>
    <mergeCell ref="C2:E2"/>
    <mergeCell ref="A4:A15"/>
    <mergeCell ref="F4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4" sqref="A4"/>
    </sheetView>
  </sheetViews>
  <sheetFormatPr defaultRowHeight="15.75" x14ac:dyDescent="0.25"/>
  <cols>
    <col min="1" max="1" width="13" customWidth="1"/>
  </cols>
  <sheetData>
    <row r="1" spans="1:2" x14ac:dyDescent="0.25">
      <c r="A1" t="s">
        <v>4948</v>
      </c>
    </row>
    <row r="2" spans="1:2" x14ac:dyDescent="0.25">
      <c r="A2" t="s">
        <v>4949</v>
      </c>
    </row>
    <row r="3" spans="1:2" x14ac:dyDescent="0.25">
      <c r="A3" s="71" t="s">
        <v>4950</v>
      </c>
      <c r="B3" s="40" t="s">
        <v>4951</v>
      </c>
    </row>
    <row r="4" spans="1:2" x14ac:dyDescent="0.25">
      <c r="A4" s="75" t="s">
        <v>4952</v>
      </c>
      <c r="B4" s="40" t="s">
        <v>4953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89"/>
  <sheetViews>
    <sheetView topLeftCell="A124" workbookViewId="0">
      <selection activeCell="D4" sqref="D4"/>
    </sheetView>
  </sheetViews>
  <sheetFormatPr defaultRowHeight="20.45" customHeight="1" x14ac:dyDescent="0.25"/>
  <cols>
    <col min="1" max="1" width="5.375" customWidth="1"/>
    <col min="2" max="2" width="26.125" bestFit="1" customWidth="1"/>
    <col min="3" max="3" width="12" bestFit="1" customWidth="1"/>
  </cols>
  <sheetData>
    <row r="1" spans="1:36" ht="20.45" customHeight="1" x14ac:dyDescent="0.25">
      <c r="A1" t="s">
        <v>4327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6" ht="20.45" customHeight="1" x14ac:dyDescent="0.25"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6" ht="20.45" customHeight="1" x14ac:dyDescent="0.25">
      <c r="A3" s="3">
        <v>1</v>
      </c>
      <c r="B3" s="3" t="s">
        <v>4330</v>
      </c>
      <c r="C3" s="3" t="s">
        <v>1310</v>
      </c>
      <c r="D3" s="3" t="s">
        <v>44</v>
      </c>
      <c r="E3" s="3" t="s">
        <v>85</v>
      </c>
      <c r="F3" s="4">
        <v>125</v>
      </c>
      <c r="G3" s="4">
        <v>23</v>
      </c>
      <c r="H3" s="3" t="s">
        <v>36</v>
      </c>
      <c r="I3" s="3" t="s">
        <v>1977</v>
      </c>
      <c r="J3" s="3" t="s">
        <v>1978</v>
      </c>
      <c r="K3" s="6" t="s">
        <v>4310</v>
      </c>
      <c r="L3" s="42">
        <v>2</v>
      </c>
      <c r="M3" s="10">
        <v>55</v>
      </c>
      <c r="N3" s="11">
        <v>2</v>
      </c>
      <c r="O3" s="10">
        <v>55</v>
      </c>
      <c r="P3" s="12">
        <v>3</v>
      </c>
      <c r="Q3" s="10" t="s">
        <v>3651</v>
      </c>
      <c r="R3" s="43">
        <v>3</v>
      </c>
      <c r="S3" s="10">
        <v>0</v>
      </c>
      <c r="T3" s="44">
        <v>1</v>
      </c>
      <c r="U3" s="10" t="s">
        <v>3651</v>
      </c>
      <c r="V3" s="10">
        <v>2</v>
      </c>
      <c r="W3" s="10">
        <v>0</v>
      </c>
      <c r="X3" s="11">
        <v>2</v>
      </c>
      <c r="Y3" s="10">
        <v>0</v>
      </c>
      <c r="Z3" s="12">
        <v>1</v>
      </c>
      <c r="AA3" s="10">
        <v>0</v>
      </c>
      <c r="AB3" s="43">
        <v>1</v>
      </c>
      <c r="AC3" s="10" t="s">
        <v>3651</v>
      </c>
      <c r="AD3" s="44">
        <v>1</v>
      </c>
      <c r="AE3" s="10" t="s">
        <v>3651</v>
      </c>
      <c r="AF3" s="10">
        <v>1</v>
      </c>
      <c r="AG3" s="10">
        <v>2</v>
      </c>
      <c r="AH3" s="11">
        <v>1</v>
      </c>
      <c r="AI3" s="10">
        <v>0</v>
      </c>
      <c r="AJ3" s="36">
        <v>4236000</v>
      </c>
    </row>
    <row r="4" spans="1:36" ht="20.45" customHeight="1" x14ac:dyDescent="0.25">
      <c r="A4" s="3">
        <v>2</v>
      </c>
      <c r="B4" s="3" t="s">
        <v>4331</v>
      </c>
      <c r="C4" s="3" t="s">
        <v>1441</v>
      </c>
      <c r="D4" s="3" t="s">
        <v>44</v>
      </c>
      <c r="E4" s="3" t="s">
        <v>85</v>
      </c>
      <c r="F4" s="4">
        <v>125</v>
      </c>
      <c r="G4" s="4">
        <v>29</v>
      </c>
      <c r="H4" s="3" t="s">
        <v>36</v>
      </c>
      <c r="I4" s="3" t="s">
        <v>1443</v>
      </c>
      <c r="J4" s="3" t="s">
        <v>1444</v>
      </c>
      <c r="K4" s="8" t="s">
        <v>4311</v>
      </c>
      <c r="L4" s="42">
        <v>0</v>
      </c>
      <c r="M4" s="10">
        <v>55</v>
      </c>
      <c r="N4" s="42">
        <v>1</v>
      </c>
      <c r="O4" s="10">
        <v>55</v>
      </c>
      <c r="P4" s="42">
        <v>0</v>
      </c>
      <c r="Q4" s="10" t="s">
        <v>3653</v>
      </c>
      <c r="R4" s="42">
        <v>3</v>
      </c>
      <c r="S4" s="10" t="s">
        <v>3653</v>
      </c>
      <c r="T4" s="42">
        <v>0</v>
      </c>
      <c r="U4" s="10" t="s">
        <v>3653</v>
      </c>
      <c r="V4" s="42">
        <v>2</v>
      </c>
      <c r="W4" s="10">
        <v>0</v>
      </c>
      <c r="X4" s="42">
        <v>2</v>
      </c>
      <c r="Y4" s="10">
        <v>0</v>
      </c>
      <c r="Z4" s="42">
        <v>1</v>
      </c>
      <c r="AA4" s="10">
        <v>0</v>
      </c>
      <c r="AB4" s="42">
        <v>1</v>
      </c>
      <c r="AC4" s="10" t="s">
        <v>3653</v>
      </c>
      <c r="AD4" s="42">
        <v>1</v>
      </c>
      <c r="AE4" s="10" t="s">
        <v>3653</v>
      </c>
      <c r="AF4" s="10">
        <v>2</v>
      </c>
      <c r="AG4" s="10">
        <v>0</v>
      </c>
      <c r="AH4" s="42">
        <v>0</v>
      </c>
      <c r="AI4" s="10">
        <v>0</v>
      </c>
      <c r="AJ4" s="36">
        <v>2497000</v>
      </c>
    </row>
    <row r="5" spans="1:36" ht="20.45" customHeight="1" x14ac:dyDescent="0.25">
      <c r="A5" s="3">
        <v>3</v>
      </c>
      <c r="B5" s="3" t="s">
        <v>4332</v>
      </c>
      <c r="C5" s="3" t="s">
        <v>709</v>
      </c>
      <c r="D5" s="3" t="s">
        <v>18</v>
      </c>
      <c r="E5" s="3" t="s">
        <v>85</v>
      </c>
      <c r="F5" s="4">
        <v>125</v>
      </c>
      <c r="G5" s="4">
        <v>31</v>
      </c>
      <c r="H5" s="3" t="s">
        <v>36</v>
      </c>
      <c r="I5" s="3" t="s">
        <v>711</v>
      </c>
      <c r="J5" s="3" t="s">
        <v>712</v>
      </c>
      <c r="K5" s="6" t="s">
        <v>4312</v>
      </c>
      <c r="L5" s="42">
        <v>1</v>
      </c>
      <c r="M5" s="10">
        <v>58</v>
      </c>
      <c r="N5" s="42">
        <v>2</v>
      </c>
      <c r="O5" s="10">
        <v>58</v>
      </c>
      <c r="P5" s="42">
        <v>2</v>
      </c>
      <c r="Q5" s="10" t="s">
        <v>3654</v>
      </c>
      <c r="R5" s="42">
        <v>0</v>
      </c>
      <c r="S5" s="10" t="s">
        <v>3654</v>
      </c>
      <c r="T5" s="42">
        <v>2</v>
      </c>
      <c r="U5" s="10" t="s">
        <v>3654</v>
      </c>
      <c r="V5" s="42">
        <v>1</v>
      </c>
      <c r="W5" s="10">
        <v>0</v>
      </c>
      <c r="X5" s="42">
        <v>2</v>
      </c>
      <c r="Y5" s="10">
        <v>0</v>
      </c>
      <c r="Z5" s="42">
        <v>0</v>
      </c>
      <c r="AA5" s="10">
        <v>0</v>
      </c>
      <c r="AB5" s="42">
        <v>1</v>
      </c>
      <c r="AC5" s="10" t="s">
        <v>3654</v>
      </c>
      <c r="AD5" s="42">
        <v>1</v>
      </c>
      <c r="AE5" s="10" t="s">
        <v>3654</v>
      </c>
      <c r="AF5" s="10">
        <v>0</v>
      </c>
      <c r="AG5" s="10">
        <v>0</v>
      </c>
      <c r="AH5" s="42">
        <v>1</v>
      </c>
      <c r="AI5" s="10">
        <v>0</v>
      </c>
      <c r="AJ5" s="36">
        <v>2809000</v>
      </c>
    </row>
    <row r="6" spans="1:36" ht="20.45" customHeight="1" x14ac:dyDescent="0.25">
      <c r="A6" s="3">
        <v>4</v>
      </c>
      <c r="B6" s="3" t="s">
        <v>4333</v>
      </c>
      <c r="C6" s="3" t="s">
        <v>1899</v>
      </c>
      <c r="D6" s="3" t="s">
        <v>44</v>
      </c>
      <c r="E6" s="3" t="s">
        <v>85</v>
      </c>
      <c r="F6" s="4">
        <v>120</v>
      </c>
      <c r="G6" s="4">
        <v>21</v>
      </c>
      <c r="H6" s="3" t="s">
        <v>36</v>
      </c>
      <c r="I6" s="3" t="s">
        <v>1861</v>
      </c>
      <c r="J6" s="3" t="s">
        <v>1862</v>
      </c>
      <c r="K6" s="6" t="s">
        <v>4313</v>
      </c>
      <c r="L6" s="42">
        <v>1</v>
      </c>
      <c r="M6" s="10">
        <v>45</v>
      </c>
      <c r="N6" s="42">
        <v>1</v>
      </c>
      <c r="O6" s="10">
        <v>45</v>
      </c>
      <c r="P6" s="42">
        <v>0</v>
      </c>
      <c r="Q6" s="10" t="s">
        <v>3650</v>
      </c>
      <c r="R6" s="42">
        <v>3</v>
      </c>
      <c r="S6" s="10">
        <v>0</v>
      </c>
      <c r="T6" s="42">
        <v>0</v>
      </c>
      <c r="U6" s="10">
        <v>0</v>
      </c>
      <c r="V6" s="42">
        <v>0</v>
      </c>
      <c r="W6" s="10">
        <v>0</v>
      </c>
      <c r="X6" s="42">
        <v>2</v>
      </c>
      <c r="Y6" s="10">
        <v>0</v>
      </c>
      <c r="Z6" s="42">
        <v>1</v>
      </c>
      <c r="AA6" s="10">
        <v>0</v>
      </c>
      <c r="AB6" s="42">
        <v>1</v>
      </c>
      <c r="AC6" s="10" t="s">
        <v>3650</v>
      </c>
      <c r="AD6" s="42">
        <v>1</v>
      </c>
      <c r="AE6" s="10">
        <v>0</v>
      </c>
      <c r="AF6" s="10">
        <v>1</v>
      </c>
      <c r="AG6" s="10">
        <v>1</v>
      </c>
      <c r="AH6" s="42">
        <v>1</v>
      </c>
      <c r="AI6" s="10">
        <v>0</v>
      </c>
      <c r="AJ6" s="36">
        <v>2397000</v>
      </c>
    </row>
    <row r="7" spans="1:36" ht="20.45" customHeight="1" x14ac:dyDescent="0.25">
      <c r="A7" s="3">
        <v>5</v>
      </c>
      <c r="B7" s="3" t="s">
        <v>4334</v>
      </c>
      <c r="C7" s="3" t="s">
        <v>610</v>
      </c>
      <c r="D7" s="6" t="s">
        <v>18</v>
      </c>
      <c r="E7" s="3" t="s">
        <v>85</v>
      </c>
      <c r="F7" s="4">
        <v>130</v>
      </c>
      <c r="G7" s="4">
        <v>28</v>
      </c>
      <c r="H7" s="3" t="s">
        <v>36</v>
      </c>
      <c r="I7" s="3" t="s">
        <v>612</v>
      </c>
      <c r="J7" s="3" t="s">
        <v>613</v>
      </c>
      <c r="K7" s="6" t="s">
        <v>4314</v>
      </c>
      <c r="L7" s="42">
        <v>1</v>
      </c>
      <c r="M7" s="10">
        <v>55</v>
      </c>
      <c r="N7" s="42">
        <v>0</v>
      </c>
      <c r="O7" s="10">
        <v>55</v>
      </c>
      <c r="P7" s="42">
        <v>2</v>
      </c>
      <c r="Q7" s="10" t="s">
        <v>3653</v>
      </c>
      <c r="R7" s="42">
        <v>0</v>
      </c>
      <c r="S7" s="10">
        <v>0</v>
      </c>
      <c r="T7" s="42">
        <v>2</v>
      </c>
      <c r="U7" s="10" t="s">
        <v>3653</v>
      </c>
      <c r="V7" s="42">
        <v>0</v>
      </c>
      <c r="W7" s="10">
        <v>0</v>
      </c>
      <c r="X7" s="42">
        <v>2</v>
      </c>
      <c r="Y7" s="10">
        <v>0</v>
      </c>
      <c r="Z7" s="42">
        <v>1</v>
      </c>
      <c r="AA7" s="10">
        <v>0</v>
      </c>
      <c r="AB7" s="42">
        <v>1</v>
      </c>
      <c r="AC7" s="10" t="s">
        <v>3653</v>
      </c>
      <c r="AD7" s="42">
        <v>1</v>
      </c>
      <c r="AE7" s="10" t="s">
        <v>3653</v>
      </c>
      <c r="AF7" s="10">
        <v>1</v>
      </c>
      <c r="AG7" s="10">
        <v>0</v>
      </c>
      <c r="AH7" s="42">
        <v>0</v>
      </c>
      <c r="AI7" s="10">
        <v>0</v>
      </c>
      <c r="AJ7" s="36">
        <v>2264000</v>
      </c>
    </row>
    <row r="8" spans="1:36" ht="20.45" customHeight="1" x14ac:dyDescent="0.25">
      <c r="A8" s="3">
        <v>6</v>
      </c>
      <c r="B8" s="3" t="s">
        <v>4335</v>
      </c>
      <c r="C8" s="3" t="s">
        <v>507</v>
      </c>
      <c r="D8" s="3" t="s">
        <v>44</v>
      </c>
      <c r="E8" s="3" t="s">
        <v>85</v>
      </c>
      <c r="F8" s="4">
        <v>115</v>
      </c>
      <c r="G8" s="4">
        <v>18</v>
      </c>
      <c r="H8" s="3" t="s">
        <v>36</v>
      </c>
      <c r="I8" s="3" t="s">
        <v>509</v>
      </c>
      <c r="J8" s="3" t="s">
        <v>510</v>
      </c>
      <c r="K8" s="6" t="s">
        <v>4315</v>
      </c>
      <c r="L8" s="42">
        <v>2</v>
      </c>
      <c r="M8" s="10">
        <v>45</v>
      </c>
      <c r="N8" s="42">
        <v>2</v>
      </c>
      <c r="O8" s="10">
        <v>45</v>
      </c>
      <c r="P8" s="42">
        <v>1</v>
      </c>
      <c r="Q8" s="10">
        <v>1</v>
      </c>
      <c r="R8" s="42">
        <v>2</v>
      </c>
      <c r="S8" s="10">
        <v>1</v>
      </c>
      <c r="T8" s="42">
        <v>0</v>
      </c>
      <c r="U8" s="10">
        <v>1</v>
      </c>
      <c r="V8" s="42">
        <v>1</v>
      </c>
      <c r="W8" s="10">
        <v>1</v>
      </c>
      <c r="X8" s="42">
        <v>1</v>
      </c>
      <c r="Y8" s="10">
        <v>1</v>
      </c>
      <c r="Z8" s="42">
        <v>1</v>
      </c>
      <c r="AA8" s="10">
        <v>1</v>
      </c>
      <c r="AB8" s="42">
        <v>1</v>
      </c>
      <c r="AC8" s="10">
        <v>1</v>
      </c>
      <c r="AD8" s="42">
        <v>1</v>
      </c>
      <c r="AE8" s="10">
        <v>1</v>
      </c>
      <c r="AF8" s="10">
        <v>1</v>
      </c>
      <c r="AG8" s="10">
        <v>0</v>
      </c>
      <c r="AH8" s="42">
        <v>1</v>
      </c>
      <c r="AI8" s="10">
        <v>1</v>
      </c>
      <c r="AJ8" s="36">
        <v>2903000</v>
      </c>
    </row>
    <row r="9" spans="1:36" ht="20.45" customHeight="1" x14ac:dyDescent="0.25">
      <c r="A9" s="3">
        <v>7</v>
      </c>
      <c r="B9" s="3" t="s">
        <v>4336</v>
      </c>
      <c r="C9" s="3" t="s">
        <v>1998</v>
      </c>
      <c r="D9" s="3" t="s">
        <v>44</v>
      </c>
      <c r="E9" s="3" t="s">
        <v>85</v>
      </c>
      <c r="F9" s="4">
        <v>110</v>
      </c>
      <c r="G9" s="4">
        <v>16</v>
      </c>
      <c r="H9" s="3" t="s">
        <v>36</v>
      </c>
      <c r="I9" s="3" t="s">
        <v>2000</v>
      </c>
      <c r="J9" s="3" t="s">
        <v>2001</v>
      </c>
      <c r="K9" s="6" t="s">
        <v>3705</v>
      </c>
      <c r="L9" s="42">
        <v>2</v>
      </c>
      <c r="M9" s="10">
        <v>45</v>
      </c>
      <c r="N9" s="42">
        <v>2</v>
      </c>
      <c r="O9" s="10">
        <v>45</v>
      </c>
      <c r="P9" s="42">
        <v>2</v>
      </c>
      <c r="Q9" s="10">
        <v>1</v>
      </c>
      <c r="R9" s="42">
        <v>2</v>
      </c>
      <c r="S9" s="10">
        <v>1</v>
      </c>
      <c r="T9" s="42">
        <v>1</v>
      </c>
      <c r="U9" s="10">
        <v>1</v>
      </c>
      <c r="V9" s="42">
        <v>2</v>
      </c>
      <c r="W9" s="10">
        <v>1</v>
      </c>
      <c r="X9" s="42">
        <v>1</v>
      </c>
      <c r="Y9" s="10">
        <v>1</v>
      </c>
      <c r="Z9" s="42">
        <v>1</v>
      </c>
      <c r="AA9" s="10">
        <v>1</v>
      </c>
      <c r="AB9" s="42">
        <v>1</v>
      </c>
      <c r="AC9" s="10">
        <v>1</v>
      </c>
      <c r="AD9" s="42">
        <v>1</v>
      </c>
      <c r="AE9" s="10">
        <v>1</v>
      </c>
      <c r="AF9" s="10">
        <v>1</v>
      </c>
      <c r="AG9" s="10">
        <v>0</v>
      </c>
      <c r="AH9" s="42">
        <v>1</v>
      </c>
      <c r="AI9" s="10">
        <v>1</v>
      </c>
      <c r="AJ9" s="36">
        <v>3591000</v>
      </c>
    </row>
    <row r="10" spans="1:36" ht="20.45" customHeight="1" x14ac:dyDescent="0.25">
      <c r="A10" s="3">
        <v>8</v>
      </c>
      <c r="B10" s="3" t="s">
        <v>4337</v>
      </c>
      <c r="C10" s="3" t="s">
        <v>1450</v>
      </c>
      <c r="D10" s="3" t="s">
        <v>18</v>
      </c>
      <c r="E10" s="3" t="s">
        <v>85</v>
      </c>
      <c r="F10" s="4">
        <v>112</v>
      </c>
      <c r="G10" s="4">
        <v>21</v>
      </c>
      <c r="H10" s="3" t="s">
        <v>36</v>
      </c>
      <c r="I10" s="3" t="s">
        <v>1452</v>
      </c>
      <c r="J10" s="3" t="s">
        <v>1453</v>
      </c>
      <c r="K10" s="6" t="s">
        <v>3706</v>
      </c>
      <c r="L10" s="42">
        <v>1</v>
      </c>
      <c r="M10" s="10">
        <v>0</v>
      </c>
      <c r="N10" s="42">
        <v>1</v>
      </c>
      <c r="O10" s="10">
        <v>0</v>
      </c>
      <c r="P10" s="42">
        <v>1</v>
      </c>
      <c r="Q10" s="10">
        <v>1</v>
      </c>
      <c r="R10" s="42">
        <v>0</v>
      </c>
      <c r="S10" s="10">
        <v>1</v>
      </c>
      <c r="T10" s="42">
        <v>2</v>
      </c>
      <c r="U10" s="10">
        <v>1</v>
      </c>
      <c r="V10" s="42">
        <v>1</v>
      </c>
      <c r="W10" s="10">
        <v>1</v>
      </c>
      <c r="X10" s="42">
        <v>2</v>
      </c>
      <c r="Y10" s="10">
        <v>1</v>
      </c>
      <c r="Z10" s="42">
        <v>1</v>
      </c>
      <c r="AA10" s="10">
        <v>1</v>
      </c>
      <c r="AB10" s="42">
        <v>1</v>
      </c>
      <c r="AC10" s="10">
        <v>1</v>
      </c>
      <c r="AD10" s="42">
        <v>1</v>
      </c>
      <c r="AE10" s="10">
        <v>1</v>
      </c>
      <c r="AF10" s="10">
        <v>1</v>
      </c>
      <c r="AG10" s="10">
        <v>0</v>
      </c>
      <c r="AH10" s="42">
        <v>1</v>
      </c>
      <c r="AI10" s="10">
        <v>1</v>
      </c>
      <c r="AJ10" s="36">
        <v>2751000</v>
      </c>
    </row>
    <row r="11" spans="1:36" ht="20.45" customHeight="1" x14ac:dyDescent="0.25">
      <c r="A11" s="3">
        <v>9</v>
      </c>
      <c r="B11" s="3" t="s">
        <v>4338</v>
      </c>
      <c r="C11" s="3" t="s">
        <v>84</v>
      </c>
      <c r="D11" s="3" t="s">
        <v>18</v>
      </c>
      <c r="E11" s="3" t="s">
        <v>85</v>
      </c>
      <c r="F11" s="4">
        <v>135</v>
      </c>
      <c r="G11" s="4">
        <v>21</v>
      </c>
      <c r="H11" s="3" t="s">
        <v>36</v>
      </c>
      <c r="I11" s="3" t="s">
        <v>87</v>
      </c>
      <c r="J11" s="3" t="s">
        <v>88</v>
      </c>
      <c r="K11" s="6" t="s">
        <v>3707</v>
      </c>
      <c r="L11" s="42">
        <v>2</v>
      </c>
      <c r="M11" s="10">
        <v>0</v>
      </c>
      <c r="N11" s="42">
        <v>2</v>
      </c>
      <c r="O11" s="10">
        <v>0</v>
      </c>
      <c r="P11" s="42">
        <v>2</v>
      </c>
      <c r="Q11" s="10" t="s">
        <v>3651</v>
      </c>
      <c r="R11" s="42">
        <v>0</v>
      </c>
      <c r="S11" s="10">
        <v>0</v>
      </c>
      <c r="T11" s="42">
        <v>3</v>
      </c>
      <c r="U11" s="10">
        <v>0</v>
      </c>
      <c r="V11" s="42">
        <v>2</v>
      </c>
      <c r="W11" s="10">
        <v>0</v>
      </c>
      <c r="X11" s="42">
        <v>2</v>
      </c>
      <c r="Y11" s="10">
        <v>0</v>
      </c>
      <c r="Z11" s="42">
        <v>2</v>
      </c>
      <c r="AA11" s="10">
        <v>0</v>
      </c>
      <c r="AB11" s="42">
        <v>2</v>
      </c>
      <c r="AC11" s="10" t="s">
        <v>3651</v>
      </c>
      <c r="AD11" s="42">
        <v>2</v>
      </c>
      <c r="AE11" s="10">
        <v>0</v>
      </c>
      <c r="AF11" s="10">
        <v>2</v>
      </c>
      <c r="AG11" s="10">
        <v>0</v>
      </c>
      <c r="AH11" s="42">
        <v>2</v>
      </c>
      <c r="AI11" s="10">
        <v>0</v>
      </c>
      <c r="AJ11" s="36">
        <v>4919000</v>
      </c>
    </row>
    <row r="12" spans="1:36" ht="20.45" customHeight="1" x14ac:dyDescent="0.25">
      <c r="A12" s="3">
        <v>10</v>
      </c>
      <c r="B12" s="3" t="s">
        <v>4339</v>
      </c>
      <c r="C12" s="3" t="s">
        <v>980</v>
      </c>
      <c r="D12" s="3" t="s">
        <v>44</v>
      </c>
      <c r="E12" s="3" t="s">
        <v>85</v>
      </c>
      <c r="F12" s="4">
        <v>110</v>
      </c>
      <c r="G12" s="4">
        <v>18</v>
      </c>
      <c r="H12" s="3" t="s">
        <v>36</v>
      </c>
      <c r="I12" s="3" t="s">
        <v>941</v>
      </c>
      <c r="J12" s="3" t="s">
        <v>942</v>
      </c>
      <c r="K12" s="6" t="s">
        <v>3708</v>
      </c>
      <c r="L12" s="42">
        <v>0</v>
      </c>
      <c r="M12" s="10">
        <v>45</v>
      </c>
      <c r="N12" s="42">
        <v>1</v>
      </c>
      <c r="O12" s="10">
        <v>45</v>
      </c>
      <c r="P12" s="42">
        <v>0</v>
      </c>
      <c r="Q12" s="10">
        <v>1</v>
      </c>
      <c r="R12" s="42">
        <v>2</v>
      </c>
      <c r="S12" s="10">
        <v>1</v>
      </c>
      <c r="T12" s="42">
        <v>0</v>
      </c>
      <c r="U12" s="10">
        <v>1</v>
      </c>
      <c r="V12" s="42">
        <v>0</v>
      </c>
      <c r="W12" s="10">
        <v>1</v>
      </c>
      <c r="X12" s="42">
        <v>2</v>
      </c>
      <c r="Y12" s="10">
        <v>1</v>
      </c>
      <c r="Z12" s="42">
        <v>1</v>
      </c>
      <c r="AA12" s="10">
        <v>1</v>
      </c>
      <c r="AB12" s="42">
        <v>0</v>
      </c>
      <c r="AC12" s="10">
        <v>1</v>
      </c>
      <c r="AD12" s="42">
        <v>1</v>
      </c>
      <c r="AE12" s="10">
        <v>1</v>
      </c>
      <c r="AF12" s="10">
        <v>0</v>
      </c>
      <c r="AG12" s="10">
        <v>0</v>
      </c>
      <c r="AH12" s="42">
        <v>0</v>
      </c>
      <c r="AI12" s="10">
        <v>1</v>
      </c>
      <c r="AJ12" s="36">
        <v>1194000</v>
      </c>
    </row>
    <row r="13" spans="1:36" ht="20.45" customHeight="1" x14ac:dyDescent="0.25">
      <c r="A13" s="3">
        <v>11</v>
      </c>
      <c r="B13" s="3" t="s">
        <v>4340</v>
      </c>
      <c r="C13" s="2" t="s">
        <v>2292</v>
      </c>
      <c r="D13" s="2" t="s">
        <v>18</v>
      </c>
      <c r="E13" s="3" t="s">
        <v>85</v>
      </c>
      <c r="F13" s="2">
        <v>115</v>
      </c>
      <c r="G13" s="2">
        <v>19.3</v>
      </c>
      <c r="H13" s="2" t="s">
        <v>36</v>
      </c>
      <c r="I13" s="2" t="s">
        <v>2553</v>
      </c>
      <c r="J13" s="2" t="s">
        <v>2554</v>
      </c>
      <c r="K13" s="28" t="s">
        <v>3709</v>
      </c>
      <c r="L13" s="10">
        <v>0</v>
      </c>
      <c r="M13" s="10">
        <v>0</v>
      </c>
      <c r="N13" s="11">
        <v>2</v>
      </c>
      <c r="O13" s="10">
        <v>0</v>
      </c>
      <c r="P13" s="12">
        <v>2</v>
      </c>
      <c r="Q13" s="10">
        <v>1</v>
      </c>
      <c r="R13" s="13"/>
      <c r="S13" s="10">
        <v>1</v>
      </c>
      <c r="T13" s="14">
        <v>2</v>
      </c>
      <c r="U13" s="10">
        <v>1</v>
      </c>
      <c r="V13" s="10">
        <v>2</v>
      </c>
      <c r="W13" s="10">
        <v>1</v>
      </c>
      <c r="X13" s="11">
        <v>2</v>
      </c>
      <c r="Y13" s="10">
        <v>1</v>
      </c>
      <c r="Z13" s="13">
        <v>2</v>
      </c>
      <c r="AA13" s="10">
        <v>1</v>
      </c>
      <c r="AB13" s="12">
        <v>2</v>
      </c>
      <c r="AC13" s="10">
        <v>1</v>
      </c>
      <c r="AD13" s="14">
        <v>2</v>
      </c>
      <c r="AE13" s="10">
        <v>1</v>
      </c>
      <c r="AF13" s="10">
        <v>2</v>
      </c>
      <c r="AG13" s="10">
        <v>0</v>
      </c>
      <c r="AH13" s="11">
        <v>2</v>
      </c>
      <c r="AI13" s="10">
        <v>1</v>
      </c>
      <c r="AJ13" s="36">
        <v>4304000</v>
      </c>
    </row>
    <row r="14" spans="1:36" ht="20.45" customHeight="1" x14ac:dyDescent="0.25">
      <c r="A14" s="3">
        <v>12</v>
      </c>
      <c r="B14" s="3" t="s">
        <v>4341</v>
      </c>
      <c r="C14" s="3" t="s">
        <v>1609</v>
      </c>
      <c r="D14" s="3" t="s">
        <v>18</v>
      </c>
      <c r="E14" s="3" t="s">
        <v>85</v>
      </c>
      <c r="F14" s="4">
        <v>130</v>
      </c>
      <c r="G14" s="4">
        <v>30</v>
      </c>
      <c r="H14" s="3" t="s">
        <v>36</v>
      </c>
      <c r="I14" s="3" t="s">
        <v>1611</v>
      </c>
      <c r="J14" s="3" t="s">
        <v>1612</v>
      </c>
      <c r="K14" s="6" t="s">
        <v>4322</v>
      </c>
      <c r="L14" s="42">
        <v>1</v>
      </c>
      <c r="M14" s="10">
        <v>58</v>
      </c>
      <c r="N14" s="42">
        <v>1</v>
      </c>
      <c r="O14" s="10">
        <v>58</v>
      </c>
      <c r="P14" s="42">
        <v>1</v>
      </c>
      <c r="Q14" s="10" t="s">
        <v>3653</v>
      </c>
      <c r="R14" s="42">
        <v>0</v>
      </c>
      <c r="S14" s="10" t="s">
        <v>3654</v>
      </c>
      <c r="T14" s="42">
        <v>1</v>
      </c>
      <c r="U14" s="10" t="s">
        <v>3657</v>
      </c>
      <c r="V14" s="42">
        <v>2</v>
      </c>
      <c r="W14" s="10">
        <v>3</v>
      </c>
      <c r="X14" s="42">
        <v>3</v>
      </c>
      <c r="Y14" s="10">
        <v>3</v>
      </c>
      <c r="Z14" s="42"/>
      <c r="AA14" s="10">
        <v>3</v>
      </c>
      <c r="AB14" s="42">
        <v>0</v>
      </c>
      <c r="AC14" s="10" t="s">
        <v>3653</v>
      </c>
      <c r="AD14" s="42">
        <v>1</v>
      </c>
      <c r="AE14" s="10" t="s">
        <v>3657</v>
      </c>
      <c r="AF14" s="10">
        <v>1</v>
      </c>
      <c r="AG14" s="10">
        <v>2</v>
      </c>
      <c r="AH14" s="42">
        <v>0</v>
      </c>
      <c r="AI14" s="10">
        <v>3</v>
      </c>
      <c r="AJ14" s="36">
        <v>2235000</v>
      </c>
    </row>
    <row r="15" spans="1:36" ht="20.45" customHeight="1" x14ac:dyDescent="0.25">
      <c r="A15" s="3">
        <v>13</v>
      </c>
      <c r="B15" s="3" t="s">
        <v>4342</v>
      </c>
      <c r="C15" s="3" t="s">
        <v>1188</v>
      </c>
      <c r="D15" s="3" t="s">
        <v>18</v>
      </c>
      <c r="E15" s="3" t="s">
        <v>85</v>
      </c>
      <c r="F15" s="4">
        <v>123</v>
      </c>
      <c r="G15" s="4">
        <v>25</v>
      </c>
      <c r="H15" s="3" t="s">
        <v>36</v>
      </c>
      <c r="I15" s="3" t="s">
        <v>1190</v>
      </c>
      <c r="J15" s="3" t="s">
        <v>1191</v>
      </c>
      <c r="K15" s="6" t="s">
        <v>3710</v>
      </c>
      <c r="L15" s="42">
        <v>1</v>
      </c>
      <c r="M15" s="10">
        <v>50</v>
      </c>
      <c r="N15" s="42">
        <v>2</v>
      </c>
      <c r="O15" s="10">
        <v>50</v>
      </c>
      <c r="P15" s="42">
        <v>1</v>
      </c>
      <c r="Q15" s="10" t="s">
        <v>3650</v>
      </c>
      <c r="R15" s="42">
        <v>0</v>
      </c>
      <c r="S15" s="10" t="s">
        <v>3650</v>
      </c>
      <c r="T15" s="42">
        <v>2</v>
      </c>
      <c r="U15" s="10" t="s">
        <v>3650</v>
      </c>
      <c r="V15" s="42">
        <v>1</v>
      </c>
      <c r="W15" s="10">
        <v>2</v>
      </c>
      <c r="X15" s="42">
        <v>1</v>
      </c>
      <c r="Y15" s="10">
        <v>2</v>
      </c>
      <c r="Z15" s="42">
        <v>1</v>
      </c>
      <c r="AA15" s="10">
        <v>2</v>
      </c>
      <c r="AB15" s="42">
        <v>0</v>
      </c>
      <c r="AC15" s="10" t="s">
        <v>3650</v>
      </c>
      <c r="AD15" s="42">
        <v>1</v>
      </c>
      <c r="AE15" s="10" t="s">
        <v>3650</v>
      </c>
      <c r="AF15" s="10">
        <v>1</v>
      </c>
      <c r="AG15" s="10">
        <v>0</v>
      </c>
      <c r="AH15" s="42">
        <v>1</v>
      </c>
      <c r="AI15" s="10">
        <v>2</v>
      </c>
      <c r="AJ15" s="36">
        <v>2597000</v>
      </c>
    </row>
    <row r="16" spans="1:36" ht="20.45" customHeight="1" x14ac:dyDescent="0.25">
      <c r="A16" s="3">
        <v>14</v>
      </c>
      <c r="B16" s="3" t="s">
        <v>4343</v>
      </c>
      <c r="C16" s="2" t="s">
        <v>1633</v>
      </c>
      <c r="D16" s="2" t="s">
        <v>18</v>
      </c>
      <c r="E16" s="3" t="s">
        <v>85</v>
      </c>
      <c r="F16" s="2">
        <v>130</v>
      </c>
      <c r="G16" s="2">
        <v>25</v>
      </c>
      <c r="H16" s="2" t="s">
        <v>36</v>
      </c>
      <c r="I16" s="2" t="s">
        <v>2556</v>
      </c>
      <c r="J16" s="2" t="s">
        <v>2557</v>
      </c>
      <c r="K16" s="28" t="s">
        <v>3711</v>
      </c>
      <c r="L16" s="10">
        <v>1</v>
      </c>
      <c r="M16" s="10">
        <v>0</v>
      </c>
      <c r="N16" s="11">
        <v>1</v>
      </c>
      <c r="O16" s="10">
        <v>0</v>
      </c>
      <c r="P16" s="12">
        <v>1</v>
      </c>
      <c r="Q16" s="10" t="s">
        <v>3652</v>
      </c>
      <c r="R16" s="13">
        <v>0</v>
      </c>
      <c r="S16" s="10">
        <v>0</v>
      </c>
      <c r="T16" s="14">
        <v>1</v>
      </c>
      <c r="U16" s="10" t="s">
        <v>3653</v>
      </c>
      <c r="V16" s="10">
        <v>1</v>
      </c>
      <c r="W16" s="10">
        <v>0</v>
      </c>
      <c r="X16" s="11">
        <v>1</v>
      </c>
      <c r="Y16" s="10">
        <v>0</v>
      </c>
      <c r="Z16" s="13">
        <v>1</v>
      </c>
      <c r="AA16" s="10">
        <v>0</v>
      </c>
      <c r="AB16" s="12">
        <v>1</v>
      </c>
      <c r="AC16" s="10" t="s">
        <v>3652</v>
      </c>
      <c r="AD16" s="14">
        <v>0</v>
      </c>
      <c r="AE16" s="10" t="s">
        <v>3653</v>
      </c>
      <c r="AF16" s="10">
        <v>0</v>
      </c>
      <c r="AG16" s="10">
        <v>0</v>
      </c>
      <c r="AH16" s="11">
        <v>0</v>
      </c>
      <c r="AI16" s="10">
        <v>0</v>
      </c>
      <c r="AJ16" s="36">
        <v>1582000</v>
      </c>
    </row>
    <row r="17" spans="1:36" ht="20.45" customHeight="1" x14ac:dyDescent="0.25">
      <c r="A17" s="3">
        <v>15</v>
      </c>
      <c r="B17" s="3" t="s">
        <v>4344</v>
      </c>
      <c r="C17" s="3" t="s">
        <v>405</v>
      </c>
      <c r="D17" s="3" t="s">
        <v>44</v>
      </c>
      <c r="E17" s="3" t="s">
        <v>85</v>
      </c>
      <c r="F17" s="4">
        <v>130</v>
      </c>
      <c r="G17" s="4">
        <v>20</v>
      </c>
      <c r="H17" s="3" t="s">
        <v>36</v>
      </c>
      <c r="I17" s="3" t="s">
        <v>1670</v>
      </c>
      <c r="J17" s="3" t="s">
        <v>1671</v>
      </c>
      <c r="K17" s="6" t="s">
        <v>3712</v>
      </c>
      <c r="L17" s="42">
        <v>1</v>
      </c>
      <c r="M17" s="10">
        <v>0</v>
      </c>
      <c r="N17" s="42">
        <v>1</v>
      </c>
      <c r="O17" s="10">
        <v>0</v>
      </c>
      <c r="P17" s="42">
        <v>1</v>
      </c>
      <c r="Q17" s="10" t="s">
        <v>3651</v>
      </c>
      <c r="R17" s="42">
        <v>4</v>
      </c>
      <c r="S17" s="10">
        <v>0</v>
      </c>
      <c r="T17" s="42">
        <v>0</v>
      </c>
      <c r="U17" s="10">
        <v>0</v>
      </c>
      <c r="V17" s="42">
        <v>2</v>
      </c>
      <c r="W17" s="10">
        <v>0</v>
      </c>
      <c r="X17" s="42">
        <v>3</v>
      </c>
      <c r="Y17" s="10">
        <v>0</v>
      </c>
      <c r="Z17" s="42">
        <v>1</v>
      </c>
      <c r="AA17" s="10">
        <v>0</v>
      </c>
      <c r="AB17" s="42">
        <v>1</v>
      </c>
      <c r="AC17" s="10" t="s">
        <v>3651</v>
      </c>
      <c r="AD17" s="42">
        <v>1</v>
      </c>
      <c r="AE17" s="10">
        <v>0</v>
      </c>
      <c r="AF17" s="10">
        <v>1</v>
      </c>
      <c r="AG17" s="10">
        <v>0</v>
      </c>
      <c r="AH17" s="42">
        <v>1</v>
      </c>
      <c r="AI17" s="10">
        <v>0</v>
      </c>
      <c r="AJ17" s="36">
        <v>3432000</v>
      </c>
    </row>
    <row r="18" spans="1:36" ht="20.45" customHeight="1" x14ac:dyDescent="0.25">
      <c r="A18" s="3">
        <v>16</v>
      </c>
      <c r="B18" s="3" t="s">
        <v>4345</v>
      </c>
      <c r="C18" s="3" t="s">
        <v>1659</v>
      </c>
      <c r="D18" s="3" t="s">
        <v>18</v>
      </c>
      <c r="E18" s="3" t="s">
        <v>85</v>
      </c>
      <c r="F18" s="4">
        <v>135</v>
      </c>
      <c r="G18" s="4">
        <v>25</v>
      </c>
      <c r="H18" s="3" t="s">
        <v>36</v>
      </c>
      <c r="I18" s="3" t="s">
        <v>1661</v>
      </c>
      <c r="J18" s="3" t="s">
        <v>1662</v>
      </c>
      <c r="K18" s="6" t="s">
        <v>3713</v>
      </c>
      <c r="L18" s="42">
        <v>2</v>
      </c>
      <c r="M18" s="10">
        <v>0</v>
      </c>
      <c r="N18" s="42">
        <v>2</v>
      </c>
      <c r="O18" s="10">
        <v>0</v>
      </c>
      <c r="P18" s="42">
        <v>2</v>
      </c>
      <c r="Q18" s="10" t="s">
        <v>3652</v>
      </c>
      <c r="R18" s="42">
        <v>0</v>
      </c>
      <c r="S18" s="10">
        <v>0</v>
      </c>
      <c r="T18" s="42">
        <v>2</v>
      </c>
      <c r="U18" s="10" t="s">
        <v>3653</v>
      </c>
      <c r="V18" s="42">
        <v>0</v>
      </c>
      <c r="W18" s="10">
        <v>0</v>
      </c>
      <c r="X18" s="42">
        <v>2</v>
      </c>
      <c r="Y18" s="10">
        <v>0</v>
      </c>
      <c r="Z18" s="42">
        <v>0</v>
      </c>
      <c r="AA18" s="10">
        <v>0</v>
      </c>
      <c r="AB18" s="42">
        <v>0</v>
      </c>
      <c r="AC18" s="10" t="s">
        <v>3652</v>
      </c>
      <c r="AD18" s="42">
        <v>0</v>
      </c>
      <c r="AE18" s="10" t="s">
        <v>3653</v>
      </c>
      <c r="AF18" s="10">
        <v>0</v>
      </c>
      <c r="AG18" s="10">
        <v>0</v>
      </c>
      <c r="AH18" s="42">
        <v>0</v>
      </c>
      <c r="AI18" s="10">
        <v>0</v>
      </c>
      <c r="AJ18" s="36">
        <v>2154000</v>
      </c>
    </row>
    <row r="19" spans="1:36" ht="20.45" customHeight="1" x14ac:dyDescent="0.25">
      <c r="A19" s="3">
        <v>774</v>
      </c>
      <c r="B19" s="3" t="s">
        <v>4346</v>
      </c>
      <c r="C19" s="15" t="s">
        <v>669</v>
      </c>
      <c r="D19" s="15" t="s">
        <v>44</v>
      </c>
      <c r="E19" s="3" t="s">
        <v>85</v>
      </c>
      <c r="F19" s="15">
        <v>123</v>
      </c>
      <c r="G19" s="15">
        <v>19</v>
      </c>
      <c r="H19" s="15" t="s">
        <v>36</v>
      </c>
      <c r="I19" s="15" t="s">
        <v>3453</v>
      </c>
      <c r="J19" s="15" t="s">
        <v>3454</v>
      </c>
      <c r="K19" s="31" t="s">
        <v>4286</v>
      </c>
      <c r="L19" s="10">
        <v>1</v>
      </c>
      <c r="M19" s="10">
        <v>0</v>
      </c>
      <c r="N19" s="11">
        <v>1</v>
      </c>
      <c r="O19" s="10">
        <v>0</v>
      </c>
      <c r="P19" s="12">
        <v>0</v>
      </c>
      <c r="Q19" s="10" t="s">
        <v>3653</v>
      </c>
      <c r="R19" s="13">
        <v>1</v>
      </c>
      <c r="S19" s="10" t="s">
        <v>3652</v>
      </c>
      <c r="T19" s="14">
        <v>0</v>
      </c>
      <c r="U19" s="10" t="s">
        <v>3652</v>
      </c>
      <c r="V19" s="10">
        <v>1</v>
      </c>
      <c r="W19" s="10">
        <v>0</v>
      </c>
      <c r="X19" s="11">
        <v>1</v>
      </c>
      <c r="Y19" s="10">
        <v>0</v>
      </c>
      <c r="Z19" s="12">
        <v>1</v>
      </c>
      <c r="AA19" s="10">
        <v>0</v>
      </c>
      <c r="AB19" s="13">
        <v>1</v>
      </c>
      <c r="AC19" s="10" t="s">
        <v>3653</v>
      </c>
      <c r="AD19" s="14">
        <v>0</v>
      </c>
      <c r="AE19" s="10" t="s">
        <v>3652</v>
      </c>
      <c r="AF19" s="10">
        <v>0</v>
      </c>
      <c r="AG19" s="10">
        <v>0</v>
      </c>
      <c r="AH19" s="11">
        <v>0</v>
      </c>
      <c r="AI19" s="10">
        <v>0</v>
      </c>
      <c r="AJ19" s="36">
        <v>1272000</v>
      </c>
    </row>
    <row r="20" spans="1:36" ht="20.45" customHeight="1" x14ac:dyDescent="0.25">
      <c r="A20" s="3">
        <v>17</v>
      </c>
      <c r="B20" s="3" t="s">
        <v>4347</v>
      </c>
      <c r="C20" s="3" t="s">
        <v>943</v>
      </c>
      <c r="D20" s="3" t="s">
        <v>18</v>
      </c>
      <c r="E20" s="3" t="s">
        <v>85</v>
      </c>
      <c r="F20" s="4">
        <v>130</v>
      </c>
      <c r="G20" s="4">
        <v>36</v>
      </c>
      <c r="H20" s="3" t="s">
        <v>36</v>
      </c>
      <c r="I20" s="3" t="s">
        <v>945</v>
      </c>
      <c r="J20" s="3" t="s">
        <v>946</v>
      </c>
      <c r="K20" s="6" t="s">
        <v>3706</v>
      </c>
      <c r="L20" s="42">
        <v>1</v>
      </c>
      <c r="M20" s="10">
        <v>0</v>
      </c>
      <c r="N20" s="42">
        <v>1</v>
      </c>
      <c r="O20" s="10">
        <v>0</v>
      </c>
      <c r="P20" s="42">
        <v>1</v>
      </c>
      <c r="Q20" s="10" t="s">
        <v>3651</v>
      </c>
      <c r="R20" s="42">
        <v>0</v>
      </c>
      <c r="S20" s="10">
        <v>0</v>
      </c>
      <c r="T20" s="42">
        <v>2</v>
      </c>
      <c r="U20" s="10">
        <v>0</v>
      </c>
      <c r="V20" s="42">
        <v>1</v>
      </c>
      <c r="W20" s="10">
        <v>0</v>
      </c>
      <c r="X20" s="42">
        <v>2</v>
      </c>
      <c r="Y20" s="10">
        <v>0</v>
      </c>
      <c r="Z20" s="42">
        <v>1</v>
      </c>
      <c r="AA20" s="10">
        <v>0</v>
      </c>
      <c r="AB20" s="42">
        <v>1</v>
      </c>
      <c r="AC20" s="10" t="s">
        <v>3651</v>
      </c>
      <c r="AD20" s="42">
        <v>1</v>
      </c>
      <c r="AE20" s="10">
        <v>0</v>
      </c>
      <c r="AF20" s="10">
        <v>1</v>
      </c>
      <c r="AG20" s="10">
        <v>0</v>
      </c>
      <c r="AH20" s="42">
        <v>1</v>
      </c>
      <c r="AI20" s="10">
        <v>0</v>
      </c>
      <c r="AJ20" s="36">
        <v>2751000</v>
      </c>
    </row>
    <row r="21" spans="1:36" ht="20.45" customHeight="1" x14ac:dyDescent="0.25">
      <c r="A21" s="3">
        <v>18</v>
      </c>
      <c r="B21" s="3" t="s">
        <v>4348</v>
      </c>
      <c r="C21" s="2" t="s">
        <v>2296</v>
      </c>
      <c r="D21" s="2" t="s">
        <v>44</v>
      </c>
      <c r="E21" s="3" t="s">
        <v>85</v>
      </c>
      <c r="F21" s="2">
        <v>118</v>
      </c>
      <c r="G21" s="2">
        <v>19.5</v>
      </c>
      <c r="H21" s="2" t="s">
        <v>36</v>
      </c>
      <c r="I21" s="2" t="s">
        <v>2559</v>
      </c>
      <c r="J21" s="2" t="s">
        <v>2560</v>
      </c>
      <c r="K21" s="28" t="s">
        <v>3714</v>
      </c>
      <c r="L21" s="10">
        <v>1</v>
      </c>
      <c r="M21" s="10">
        <v>0</v>
      </c>
      <c r="N21" s="11">
        <v>1</v>
      </c>
      <c r="O21" s="10">
        <v>0</v>
      </c>
      <c r="P21" s="12">
        <v>1</v>
      </c>
      <c r="Q21" s="10">
        <v>0</v>
      </c>
      <c r="R21" s="13">
        <v>4</v>
      </c>
      <c r="S21" s="10">
        <v>0</v>
      </c>
      <c r="T21" s="14">
        <v>1</v>
      </c>
      <c r="U21" s="10">
        <v>0</v>
      </c>
      <c r="V21" s="10">
        <v>2</v>
      </c>
      <c r="W21" s="10">
        <v>0</v>
      </c>
      <c r="X21" s="11">
        <v>4</v>
      </c>
      <c r="Y21" s="10">
        <v>0</v>
      </c>
      <c r="Z21" s="13">
        <v>1</v>
      </c>
      <c r="AA21" s="10">
        <v>0</v>
      </c>
      <c r="AB21" s="12">
        <v>1</v>
      </c>
      <c r="AC21" s="10">
        <v>0</v>
      </c>
      <c r="AD21" s="14">
        <v>1</v>
      </c>
      <c r="AE21" s="10">
        <v>0</v>
      </c>
      <c r="AF21" s="10">
        <v>1</v>
      </c>
      <c r="AG21" s="10">
        <v>0</v>
      </c>
      <c r="AH21" s="11">
        <v>1</v>
      </c>
      <c r="AI21" s="10">
        <v>0</v>
      </c>
      <c r="AJ21" s="36">
        <v>3831000</v>
      </c>
    </row>
    <row r="22" spans="1:36" ht="20.45" customHeight="1" x14ac:dyDescent="0.25">
      <c r="A22" s="3">
        <v>19</v>
      </c>
      <c r="B22" s="3" t="s">
        <v>4349</v>
      </c>
      <c r="C22" s="3" t="s">
        <v>1239</v>
      </c>
      <c r="D22" s="3" t="s">
        <v>44</v>
      </c>
      <c r="E22" s="3" t="s">
        <v>85</v>
      </c>
      <c r="F22" s="4">
        <v>125</v>
      </c>
      <c r="G22" s="4">
        <v>27</v>
      </c>
      <c r="H22" s="3" t="s">
        <v>36</v>
      </c>
      <c r="I22" s="3" t="s">
        <v>1241</v>
      </c>
      <c r="J22" s="3" t="s">
        <v>1242</v>
      </c>
      <c r="K22" s="6" t="s">
        <v>3715</v>
      </c>
      <c r="L22" s="42">
        <v>2</v>
      </c>
      <c r="M22" s="10">
        <v>55</v>
      </c>
      <c r="N22" s="42">
        <v>2</v>
      </c>
      <c r="O22" s="10">
        <v>55</v>
      </c>
      <c r="P22" s="42">
        <v>1</v>
      </c>
      <c r="Q22" s="10" t="s">
        <v>3651</v>
      </c>
      <c r="R22" s="42">
        <v>1</v>
      </c>
      <c r="S22" s="10">
        <v>0</v>
      </c>
      <c r="T22" s="42">
        <v>0</v>
      </c>
      <c r="U22" s="10">
        <v>0</v>
      </c>
      <c r="V22" s="42">
        <v>5</v>
      </c>
      <c r="W22" s="10">
        <v>0</v>
      </c>
      <c r="X22" s="42">
        <v>5</v>
      </c>
      <c r="Y22" s="10">
        <v>0</v>
      </c>
      <c r="Z22" s="42">
        <v>2</v>
      </c>
      <c r="AA22" s="10">
        <v>0</v>
      </c>
      <c r="AB22" s="42">
        <v>3</v>
      </c>
      <c r="AC22" s="10" t="s">
        <v>3651</v>
      </c>
      <c r="AD22" s="42">
        <v>1</v>
      </c>
      <c r="AE22" s="10">
        <v>0</v>
      </c>
      <c r="AF22" s="10">
        <v>3</v>
      </c>
      <c r="AG22" s="10">
        <v>0</v>
      </c>
      <c r="AH22" s="42">
        <v>1</v>
      </c>
      <c r="AI22" s="10">
        <v>0</v>
      </c>
      <c r="AJ22" s="36">
        <v>5276000</v>
      </c>
    </row>
    <row r="23" spans="1:36" ht="20.45" customHeight="1" x14ac:dyDescent="0.25">
      <c r="A23" s="3">
        <v>20</v>
      </c>
      <c r="B23" s="3" t="s">
        <v>4350</v>
      </c>
      <c r="C23" s="3" t="s">
        <v>445</v>
      </c>
      <c r="D23" s="3" t="s">
        <v>44</v>
      </c>
      <c r="E23" s="3" t="s">
        <v>85</v>
      </c>
      <c r="F23" s="4">
        <v>112</v>
      </c>
      <c r="G23" s="4">
        <v>17</v>
      </c>
      <c r="H23" s="3" t="s">
        <v>36</v>
      </c>
      <c r="I23" s="3" t="s">
        <v>447</v>
      </c>
      <c r="J23" s="3" t="s">
        <v>448</v>
      </c>
      <c r="K23" s="6" t="s">
        <v>3716</v>
      </c>
      <c r="L23" s="42">
        <v>1</v>
      </c>
      <c r="M23" s="10">
        <v>0</v>
      </c>
      <c r="N23" s="42">
        <v>1</v>
      </c>
      <c r="O23" s="10">
        <v>0</v>
      </c>
      <c r="P23" s="42">
        <v>0</v>
      </c>
      <c r="Q23" s="10">
        <v>0</v>
      </c>
      <c r="R23" s="42">
        <v>1</v>
      </c>
      <c r="S23" s="10">
        <v>0</v>
      </c>
      <c r="T23" s="42">
        <v>0</v>
      </c>
      <c r="U23" s="10">
        <v>0</v>
      </c>
      <c r="V23" s="42">
        <v>1</v>
      </c>
      <c r="W23" s="10">
        <v>0</v>
      </c>
      <c r="X23" s="42">
        <v>1</v>
      </c>
      <c r="Y23" s="10">
        <v>0</v>
      </c>
      <c r="Z23" s="42">
        <v>1</v>
      </c>
      <c r="AA23" s="10">
        <v>0</v>
      </c>
      <c r="AB23" s="42">
        <v>1</v>
      </c>
      <c r="AC23" s="10">
        <v>0</v>
      </c>
      <c r="AD23" s="42">
        <v>1</v>
      </c>
      <c r="AE23" s="10">
        <v>0</v>
      </c>
      <c r="AF23" s="10">
        <v>1</v>
      </c>
      <c r="AG23" s="10">
        <v>0</v>
      </c>
      <c r="AH23" s="42">
        <v>1</v>
      </c>
      <c r="AI23" s="10">
        <v>0</v>
      </c>
      <c r="AJ23" s="36">
        <v>2042000</v>
      </c>
    </row>
    <row r="24" spans="1:36" ht="20.45" customHeight="1" x14ac:dyDescent="0.25">
      <c r="A24" s="3">
        <v>21</v>
      </c>
      <c r="B24" s="3" t="s">
        <v>4351</v>
      </c>
      <c r="C24" s="3" t="s">
        <v>1262</v>
      </c>
      <c r="D24" s="3" t="s">
        <v>44</v>
      </c>
      <c r="E24" s="3" t="s">
        <v>85</v>
      </c>
      <c r="F24" s="4">
        <v>120</v>
      </c>
      <c r="G24" s="4">
        <v>22</v>
      </c>
      <c r="H24" s="3" t="s">
        <v>36</v>
      </c>
      <c r="I24" s="3" t="s">
        <v>1974</v>
      </c>
      <c r="J24" s="3" t="s">
        <v>1975</v>
      </c>
      <c r="K24" s="6" t="s">
        <v>3717</v>
      </c>
      <c r="L24" s="42">
        <v>0</v>
      </c>
      <c r="M24" s="10">
        <v>45</v>
      </c>
      <c r="N24" s="42">
        <v>0</v>
      </c>
      <c r="O24" s="10">
        <v>45</v>
      </c>
      <c r="P24" s="42">
        <v>0</v>
      </c>
      <c r="Q24" s="10">
        <v>0</v>
      </c>
      <c r="R24" s="42">
        <v>2</v>
      </c>
      <c r="S24" s="10">
        <v>0</v>
      </c>
      <c r="T24" s="42">
        <v>0</v>
      </c>
      <c r="U24" s="10">
        <v>0</v>
      </c>
      <c r="V24" s="42">
        <v>2</v>
      </c>
      <c r="W24" s="10">
        <v>0</v>
      </c>
      <c r="X24" s="42">
        <v>2</v>
      </c>
      <c r="Y24" s="10">
        <v>0</v>
      </c>
      <c r="Z24" s="42">
        <v>0</v>
      </c>
      <c r="AA24" s="10">
        <v>0</v>
      </c>
      <c r="AB24" s="42">
        <v>0</v>
      </c>
      <c r="AC24" s="10">
        <v>0</v>
      </c>
      <c r="AD24" s="42">
        <v>0</v>
      </c>
      <c r="AE24" s="10">
        <v>0</v>
      </c>
      <c r="AF24" s="10">
        <v>0</v>
      </c>
      <c r="AG24" s="10">
        <v>1</v>
      </c>
      <c r="AH24" s="42">
        <v>0</v>
      </c>
      <c r="AI24" s="10">
        <v>0</v>
      </c>
      <c r="AJ24" s="36">
        <v>1124000</v>
      </c>
    </row>
    <row r="25" spans="1:36" ht="20.45" customHeight="1" x14ac:dyDescent="0.25">
      <c r="A25" s="3">
        <v>22</v>
      </c>
      <c r="B25" s="3" t="s">
        <v>4352</v>
      </c>
      <c r="C25" s="2" t="s">
        <v>2298</v>
      </c>
      <c r="D25" s="2" t="s">
        <v>44</v>
      </c>
      <c r="E25" s="3" t="s">
        <v>85</v>
      </c>
      <c r="F25" s="2">
        <v>125</v>
      </c>
      <c r="G25" s="2">
        <v>23</v>
      </c>
      <c r="H25" s="2" t="s">
        <v>36</v>
      </c>
      <c r="I25" s="2" t="s">
        <v>2561</v>
      </c>
      <c r="J25" s="2" t="s">
        <v>2562</v>
      </c>
      <c r="K25" s="28" t="s">
        <v>3718</v>
      </c>
      <c r="L25" s="10">
        <v>1</v>
      </c>
      <c r="M25" s="10">
        <v>55</v>
      </c>
      <c r="N25" s="11">
        <v>1</v>
      </c>
      <c r="O25" s="10">
        <v>55</v>
      </c>
      <c r="P25" s="12">
        <v>0</v>
      </c>
      <c r="Q25" s="10" t="s">
        <v>3651</v>
      </c>
      <c r="R25" s="13">
        <v>1</v>
      </c>
      <c r="S25" s="10">
        <v>0</v>
      </c>
      <c r="T25" s="14">
        <v>1</v>
      </c>
      <c r="U25" s="10">
        <v>0</v>
      </c>
      <c r="V25" s="10">
        <v>1</v>
      </c>
      <c r="W25" s="10">
        <v>0</v>
      </c>
      <c r="X25" s="11">
        <v>1</v>
      </c>
      <c r="Y25" s="10">
        <v>0</v>
      </c>
      <c r="Z25" s="13">
        <v>1</v>
      </c>
      <c r="AA25" s="10">
        <v>0</v>
      </c>
      <c r="AB25" s="12">
        <v>1</v>
      </c>
      <c r="AC25" s="10" t="s">
        <v>3651</v>
      </c>
      <c r="AD25" s="14">
        <v>1</v>
      </c>
      <c r="AE25" s="10">
        <v>0</v>
      </c>
      <c r="AF25" s="10">
        <v>1</v>
      </c>
      <c r="AG25" s="10">
        <v>0</v>
      </c>
      <c r="AH25" s="11">
        <v>1</v>
      </c>
      <c r="AI25" s="10">
        <v>0</v>
      </c>
      <c r="AJ25" s="36">
        <v>2257000</v>
      </c>
    </row>
    <row r="26" spans="1:36" ht="20.45" customHeight="1" x14ac:dyDescent="0.25">
      <c r="A26" s="3">
        <v>23</v>
      </c>
      <c r="B26" s="3" t="s">
        <v>4353</v>
      </c>
      <c r="C26" s="3" t="s">
        <v>1711</v>
      </c>
      <c r="D26" s="3" t="s">
        <v>18</v>
      </c>
      <c r="E26" s="3" t="s">
        <v>85</v>
      </c>
      <c r="F26" s="4">
        <v>130</v>
      </c>
      <c r="G26" s="4">
        <v>28</v>
      </c>
      <c r="H26" s="3" t="s">
        <v>36</v>
      </c>
      <c r="I26" s="3" t="s">
        <v>1713</v>
      </c>
      <c r="J26" s="3" t="s">
        <v>1714</v>
      </c>
      <c r="K26" s="6" t="s">
        <v>3719</v>
      </c>
      <c r="L26" s="42">
        <v>1</v>
      </c>
      <c r="M26" s="10">
        <v>0</v>
      </c>
      <c r="N26" s="42">
        <v>1</v>
      </c>
      <c r="O26" s="10">
        <v>0</v>
      </c>
      <c r="P26" s="42">
        <v>1</v>
      </c>
      <c r="Q26" s="10" t="s">
        <v>3651</v>
      </c>
      <c r="R26" s="42">
        <v>0</v>
      </c>
      <c r="S26" s="10">
        <v>0</v>
      </c>
      <c r="T26" s="42">
        <v>2</v>
      </c>
      <c r="U26" s="10">
        <v>0</v>
      </c>
      <c r="V26" s="42">
        <v>2</v>
      </c>
      <c r="W26" s="10">
        <v>0</v>
      </c>
      <c r="X26" s="42">
        <v>2</v>
      </c>
      <c r="Y26" s="10">
        <v>0</v>
      </c>
      <c r="Z26" s="42">
        <v>1</v>
      </c>
      <c r="AA26" s="10">
        <v>0</v>
      </c>
      <c r="AB26" s="42">
        <v>1</v>
      </c>
      <c r="AC26" s="10" t="s">
        <v>3651</v>
      </c>
      <c r="AD26" s="42">
        <v>1</v>
      </c>
      <c r="AE26" s="10">
        <v>0</v>
      </c>
      <c r="AF26" s="10">
        <v>1</v>
      </c>
      <c r="AG26" s="10">
        <v>0</v>
      </c>
      <c r="AH26" s="42">
        <v>0</v>
      </c>
      <c r="AI26" s="10">
        <v>0</v>
      </c>
      <c r="AJ26" s="36">
        <v>2576000</v>
      </c>
    </row>
    <row r="27" spans="1:36" ht="20.45" customHeight="1" x14ac:dyDescent="0.25">
      <c r="A27" s="3">
        <v>24</v>
      </c>
      <c r="B27" s="3" t="s">
        <v>4354</v>
      </c>
      <c r="C27" s="3" t="s">
        <v>848</v>
      </c>
      <c r="D27" s="3" t="s">
        <v>44</v>
      </c>
      <c r="E27" s="3" t="s">
        <v>85</v>
      </c>
      <c r="F27" s="4">
        <v>120</v>
      </c>
      <c r="G27" s="4">
        <v>20</v>
      </c>
      <c r="H27" s="3" t="s">
        <v>36</v>
      </c>
      <c r="I27" s="3" t="s">
        <v>850</v>
      </c>
      <c r="J27" s="3" t="s">
        <v>851</v>
      </c>
      <c r="K27" s="6" t="s">
        <v>3720</v>
      </c>
      <c r="L27" s="42">
        <v>1</v>
      </c>
      <c r="M27" s="10">
        <v>0</v>
      </c>
      <c r="N27" s="42">
        <v>1</v>
      </c>
      <c r="O27" s="10">
        <v>0</v>
      </c>
      <c r="P27" s="42">
        <v>1</v>
      </c>
      <c r="Q27" s="10" t="s">
        <v>3651</v>
      </c>
      <c r="R27" s="42">
        <v>1</v>
      </c>
      <c r="S27" s="10" t="s">
        <v>3651</v>
      </c>
      <c r="T27" s="42">
        <v>3</v>
      </c>
      <c r="U27" s="10" t="s">
        <v>3651</v>
      </c>
      <c r="V27" s="42">
        <v>2</v>
      </c>
      <c r="W27" s="10">
        <v>0</v>
      </c>
      <c r="X27" s="42">
        <v>3</v>
      </c>
      <c r="Y27" s="10">
        <v>0</v>
      </c>
      <c r="Z27" s="42">
        <v>2</v>
      </c>
      <c r="AA27" s="10">
        <v>0</v>
      </c>
      <c r="AB27" s="42">
        <v>2</v>
      </c>
      <c r="AC27" s="10" t="s">
        <v>3651</v>
      </c>
      <c r="AD27" s="42">
        <v>2</v>
      </c>
      <c r="AE27" s="10" t="s">
        <v>3651</v>
      </c>
      <c r="AF27" s="10">
        <v>1</v>
      </c>
      <c r="AG27" s="10">
        <v>0</v>
      </c>
      <c r="AH27" s="42">
        <v>1</v>
      </c>
      <c r="AI27" s="10">
        <v>0</v>
      </c>
      <c r="AJ27" s="36">
        <v>3958000</v>
      </c>
    </row>
    <row r="28" spans="1:36" ht="20.45" customHeight="1" x14ac:dyDescent="0.25">
      <c r="A28" s="3">
        <v>25</v>
      </c>
      <c r="B28" s="3" t="s">
        <v>4355</v>
      </c>
      <c r="C28" s="3" t="s">
        <v>1665</v>
      </c>
      <c r="D28" s="3" t="s">
        <v>18</v>
      </c>
      <c r="E28" s="3" t="s">
        <v>85</v>
      </c>
      <c r="F28" s="4">
        <v>122</v>
      </c>
      <c r="G28" s="4">
        <v>22</v>
      </c>
      <c r="H28" s="3" t="s">
        <v>36</v>
      </c>
      <c r="I28" s="3" t="s">
        <v>1667</v>
      </c>
      <c r="J28" s="3" t="s">
        <v>1668</v>
      </c>
      <c r="K28" s="6" t="s">
        <v>3721</v>
      </c>
      <c r="L28" s="42">
        <v>2</v>
      </c>
      <c r="M28" s="10">
        <v>45</v>
      </c>
      <c r="N28" s="42">
        <v>1</v>
      </c>
      <c r="O28" s="10">
        <v>45</v>
      </c>
      <c r="P28" s="42">
        <v>2</v>
      </c>
      <c r="Q28" s="10" t="s">
        <v>3650</v>
      </c>
      <c r="R28" s="42">
        <v>0</v>
      </c>
      <c r="S28" s="10">
        <v>0</v>
      </c>
      <c r="T28" s="42">
        <v>2</v>
      </c>
      <c r="U28" s="10">
        <v>0</v>
      </c>
      <c r="V28" s="42">
        <v>2</v>
      </c>
      <c r="W28" s="10">
        <v>0</v>
      </c>
      <c r="X28" s="42">
        <v>2</v>
      </c>
      <c r="Y28" s="10">
        <v>0</v>
      </c>
      <c r="Z28" s="42">
        <v>1</v>
      </c>
      <c r="AA28" s="10">
        <v>0</v>
      </c>
      <c r="AB28" s="42">
        <v>1</v>
      </c>
      <c r="AC28" s="10" t="s">
        <v>3650</v>
      </c>
      <c r="AD28" s="42">
        <v>1</v>
      </c>
      <c r="AE28" s="10">
        <v>0</v>
      </c>
      <c r="AF28" s="10">
        <v>1</v>
      </c>
      <c r="AG28" s="10">
        <v>1</v>
      </c>
      <c r="AH28" s="42">
        <v>1</v>
      </c>
      <c r="AI28" s="10">
        <v>0</v>
      </c>
      <c r="AJ28" s="36">
        <v>3424000</v>
      </c>
    </row>
    <row r="29" spans="1:36" ht="20.45" customHeight="1" x14ac:dyDescent="0.25">
      <c r="A29" s="3">
        <v>26</v>
      </c>
      <c r="B29" s="3" t="s">
        <v>4356</v>
      </c>
      <c r="C29" s="3" t="s">
        <v>1117</v>
      </c>
      <c r="D29" s="3" t="s">
        <v>44</v>
      </c>
      <c r="E29" s="3" t="s">
        <v>192</v>
      </c>
      <c r="F29" s="4">
        <v>110</v>
      </c>
      <c r="G29" s="4">
        <v>20</v>
      </c>
      <c r="H29" s="3" t="s">
        <v>36</v>
      </c>
      <c r="I29" s="3" t="s">
        <v>1119</v>
      </c>
      <c r="J29" s="3" t="s">
        <v>1120</v>
      </c>
      <c r="K29" s="6" t="s">
        <v>3722</v>
      </c>
      <c r="L29" s="42">
        <v>1</v>
      </c>
      <c r="M29" s="10">
        <v>0</v>
      </c>
      <c r="N29" s="42">
        <v>0</v>
      </c>
      <c r="O29" s="10">
        <v>0</v>
      </c>
      <c r="P29" s="42">
        <v>1</v>
      </c>
      <c r="Q29" s="10">
        <v>1</v>
      </c>
      <c r="R29" s="42">
        <v>3</v>
      </c>
      <c r="S29" s="10">
        <v>1</v>
      </c>
      <c r="T29" s="42">
        <v>0</v>
      </c>
      <c r="U29" s="10">
        <v>1</v>
      </c>
      <c r="V29" s="42">
        <v>2</v>
      </c>
      <c r="W29" s="10">
        <v>1</v>
      </c>
      <c r="X29" s="42">
        <v>3</v>
      </c>
      <c r="Y29" s="10">
        <v>1</v>
      </c>
      <c r="Z29" s="42">
        <v>1</v>
      </c>
      <c r="AA29" s="10">
        <v>1</v>
      </c>
      <c r="AB29" s="42">
        <v>1</v>
      </c>
      <c r="AC29" s="10">
        <v>1</v>
      </c>
      <c r="AD29" s="42">
        <v>0</v>
      </c>
      <c r="AE29" s="10">
        <v>1</v>
      </c>
      <c r="AF29" s="10">
        <v>1</v>
      </c>
      <c r="AG29" s="10">
        <v>0</v>
      </c>
      <c r="AH29" s="42">
        <v>1</v>
      </c>
      <c r="AI29" s="10">
        <v>1</v>
      </c>
      <c r="AJ29" s="36">
        <v>2929000</v>
      </c>
    </row>
    <row r="30" spans="1:36" ht="20.45" customHeight="1" x14ac:dyDescent="0.25">
      <c r="A30" s="3">
        <v>27</v>
      </c>
      <c r="B30" s="3" t="s">
        <v>4357</v>
      </c>
      <c r="C30" s="3" t="s">
        <v>524</v>
      </c>
      <c r="D30" s="3" t="s">
        <v>44</v>
      </c>
      <c r="E30" s="3" t="s">
        <v>192</v>
      </c>
      <c r="F30" s="4">
        <v>120</v>
      </c>
      <c r="G30" s="4">
        <v>17</v>
      </c>
      <c r="H30" s="3" t="s">
        <v>36</v>
      </c>
      <c r="I30" s="3" t="s">
        <v>526</v>
      </c>
      <c r="J30" s="3" t="s">
        <v>527</v>
      </c>
      <c r="K30" s="6" t="s">
        <v>3723</v>
      </c>
      <c r="L30" s="42">
        <v>1</v>
      </c>
      <c r="M30" s="10">
        <v>45</v>
      </c>
      <c r="N30" s="42">
        <v>1</v>
      </c>
      <c r="O30" s="10">
        <v>45</v>
      </c>
      <c r="P30" s="42">
        <v>2</v>
      </c>
      <c r="Q30" s="10" t="s">
        <v>3650</v>
      </c>
      <c r="R30" s="42">
        <v>2</v>
      </c>
      <c r="S30" s="10">
        <v>0</v>
      </c>
      <c r="T30" s="42">
        <v>2</v>
      </c>
      <c r="U30" s="10">
        <v>0</v>
      </c>
      <c r="V30" s="42">
        <v>1</v>
      </c>
      <c r="W30" s="10">
        <v>0</v>
      </c>
      <c r="X30" s="42">
        <v>1</v>
      </c>
      <c r="Y30" s="10">
        <v>0</v>
      </c>
      <c r="Z30" s="42">
        <v>1</v>
      </c>
      <c r="AA30" s="10">
        <v>0</v>
      </c>
      <c r="AB30" s="42">
        <v>1</v>
      </c>
      <c r="AC30" s="10" t="s">
        <v>3650</v>
      </c>
      <c r="AD30" s="42">
        <v>1</v>
      </c>
      <c r="AE30" s="10">
        <v>0</v>
      </c>
      <c r="AF30" s="10">
        <v>1</v>
      </c>
      <c r="AG30" s="10">
        <v>1</v>
      </c>
      <c r="AH30" s="42">
        <v>1</v>
      </c>
      <c r="AI30" s="10">
        <v>0</v>
      </c>
      <c r="AJ30" s="36">
        <v>3211000</v>
      </c>
    </row>
    <row r="31" spans="1:36" ht="20.45" customHeight="1" x14ac:dyDescent="0.25">
      <c r="A31" s="3">
        <v>28</v>
      </c>
      <c r="B31" s="3" t="s">
        <v>4358</v>
      </c>
      <c r="C31" s="2" t="s">
        <v>2017</v>
      </c>
      <c r="D31" s="2" t="s">
        <v>44</v>
      </c>
      <c r="E31" s="3" t="s">
        <v>192</v>
      </c>
      <c r="F31" s="2">
        <v>113</v>
      </c>
      <c r="G31" s="2">
        <v>20</v>
      </c>
      <c r="H31" s="2" t="s">
        <v>36</v>
      </c>
      <c r="I31" s="2" t="s">
        <v>2564</v>
      </c>
      <c r="J31" s="2" t="s">
        <v>2565</v>
      </c>
      <c r="K31" s="28" t="s">
        <v>3724</v>
      </c>
      <c r="L31" s="10">
        <v>1</v>
      </c>
      <c r="M31" s="10">
        <v>45</v>
      </c>
      <c r="N31" s="11">
        <v>0</v>
      </c>
      <c r="O31" s="10">
        <v>45</v>
      </c>
      <c r="P31" s="12">
        <v>0</v>
      </c>
      <c r="Q31" s="10">
        <v>1</v>
      </c>
      <c r="R31" s="13">
        <v>2</v>
      </c>
      <c r="S31" s="10">
        <v>1</v>
      </c>
      <c r="T31" s="14">
        <v>0</v>
      </c>
      <c r="U31" s="10">
        <v>1</v>
      </c>
      <c r="V31" s="10">
        <v>1</v>
      </c>
      <c r="W31" s="10">
        <v>1</v>
      </c>
      <c r="X31" s="11">
        <v>2</v>
      </c>
      <c r="Y31" s="10">
        <v>1</v>
      </c>
      <c r="Z31" s="13">
        <v>1</v>
      </c>
      <c r="AA31" s="10">
        <v>1</v>
      </c>
      <c r="AB31" s="12">
        <v>1</v>
      </c>
      <c r="AC31" s="10">
        <v>1</v>
      </c>
      <c r="AD31" s="14">
        <v>1</v>
      </c>
      <c r="AE31" s="10">
        <v>1</v>
      </c>
      <c r="AF31" s="10">
        <v>1</v>
      </c>
      <c r="AG31" s="10">
        <v>0</v>
      </c>
      <c r="AH31" s="11">
        <v>0</v>
      </c>
      <c r="AI31" s="10">
        <v>1</v>
      </c>
      <c r="AJ31" s="36">
        <v>1839000</v>
      </c>
    </row>
    <row r="32" spans="1:36" ht="20.45" customHeight="1" x14ac:dyDescent="0.25">
      <c r="A32" s="3">
        <v>29</v>
      </c>
      <c r="B32" s="3" t="s">
        <v>4359</v>
      </c>
      <c r="C32" s="2" t="s">
        <v>2307</v>
      </c>
      <c r="D32" s="2" t="s">
        <v>18</v>
      </c>
      <c r="E32" s="3" t="s">
        <v>192</v>
      </c>
      <c r="F32" s="2">
        <v>120</v>
      </c>
      <c r="G32" s="2">
        <v>35</v>
      </c>
      <c r="H32" s="2" t="s">
        <v>36</v>
      </c>
      <c r="I32" s="2" t="s">
        <v>2567</v>
      </c>
      <c r="J32" s="2" t="s">
        <v>2568</v>
      </c>
      <c r="K32" s="28" t="s">
        <v>3725</v>
      </c>
      <c r="L32" s="10">
        <v>0</v>
      </c>
      <c r="M32" s="10">
        <v>45</v>
      </c>
      <c r="N32" s="11">
        <v>1</v>
      </c>
      <c r="O32" s="10">
        <v>45</v>
      </c>
      <c r="P32" s="12">
        <v>1</v>
      </c>
      <c r="Q32" s="10" t="s">
        <v>3650</v>
      </c>
      <c r="R32" s="13">
        <v>0</v>
      </c>
      <c r="S32" s="10">
        <v>0</v>
      </c>
      <c r="T32" s="14">
        <v>1</v>
      </c>
      <c r="U32" s="10">
        <v>0</v>
      </c>
      <c r="V32" s="10">
        <v>1</v>
      </c>
      <c r="W32" s="10">
        <v>0</v>
      </c>
      <c r="X32" s="11">
        <v>2</v>
      </c>
      <c r="Y32" s="10">
        <v>0</v>
      </c>
      <c r="Z32" s="13">
        <v>1</v>
      </c>
      <c r="AA32" s="10">
        <v>0</v>
      </c>
      <c r="AB32" s="12">
        <v>1</v>
      </c>
      <c r="AC32" s="10" t="s">
        <v>3650</v>
      </c>
      <c r="AD32" s="14">
        <v>1</v>
      </c>
      <c r="AE32" s="10">
        <v>0</v>
      </c>
      <c r="AF32" s="10">
        <v>1</v>
      </c>
      <c r="AG32" s="10">
        <v>1</v>
      </c>
      <c r="AH32" s="11">
        <v>0</v>
      </c>
      <c r="AI32" s="10">
        <v>0</v>
      </c>
      <c r="AJ32" s="36">
        <v>1966000</v>
      </c>
    </row>
    <row r="33" spans="1:36" ht="20.45" customHeight="1" x14ac:dyDescent="0.25">
      <c r="A33" s="3">
        <v>767</v>
      </c>
      <c r="B33" s="3" t="s">
        <v>4360</v>
      </c>
      <c r="C33" s="15" t="s">
        <v>2322</v>
      </c>
      <c r="D33" s="15" t="s">
        <v>44</v>
      </c>
      <c r="E33" s="3" t="s">
        <v>192</v>
      </c>
      <c r="F33" s="15">
        <v>115.4</v>
      </c>
      <c r="G33" s="15">
        <v>22</v>
      </c>
      <c r="H33" s="15" t="s">
        <v>36</v>
      </c>
      <c r="I33" s="15" t="s">
        <v>3577</v>
      </c>
      <c r="J33" s="15" t="s">
        <v>3578</v>
      </c>
      <c r="K33" s="31" t="s">
        <v>4281</v>
      </c>
      <c r="L33" s="10">
        <v>2</v>
      </c>
      <c r="M33" s="10">
        <v>0</v>
      </c>
      <c r="N33" s="11">
        <v>2</v>
      </c>
      <c r="O33" s="10">
        <v>0</v>
      </c>
      <c r="P33" s="12">
        <v>2</v>
      </c>
      <c r="Q33" s="10">
        <v>0</v>
      </c>
      <c r="R33" s="13">
        <v>2</v>
      </c>
      <c r="S33" s="10">
        <v>0</v>
      </c>
      <c r="T33" s="14">
        <v>1</v>
      </c>
      <c r="U33" s="10">
        <v>0</v>
      </c>
      <c r="V33" s="10">
        <v>0</v>
      </c>
      <c r="W33" s="10">
        <v>0</v>
      </c>
      <c r="X33" s="11">
        <v>1</v>
      </c>
      <c r="Y33" s="10">
        <v>0</v>
      </c>
      <c r="Z33" s="12">
        <v>1</v>
      </c>
      <c r="AA33" s="10">
        <v>0</v>
      </c>
      <c r="AB33" s="13">
        <v>0</v>
      </c>
      <c r="AC33" s="10">
        <v>0</v>
      </c>
      <c r="AD33" s="14">
        <v>1</v>
      </c>
      <c r="AE33" s="10">
        <v>0</v>
      </c>
      <c r="AF33" s="10">
        <v>1</v>
      </c>
      <c r="AG33" s="10">
        <v>0</v>
      </c>
      <c r="AH33" s="11">
        <v>1</v>
      </c>
      <c r="AI33" s="10">
        <v>0</v>
      </c>
      <c r="AJ33" s="36">
        <v>3031000</v>
      </c>
    </row>
    <row r="34" spans="1:36" ht="20.45" customHeight="1" x14ac:dyDescent="0.25">
      <c r="A34" s="3">
        <v>30</v>
      </c>
      <c r="B34" s="3" t="s">
        <v>4361</v>
      </c>
      <c r="C34" s="3" t="s">
        <v>301</v>
      </c>
      <c r="D34" s="3" t="s">
        <v>18</v>
      </c>
      <c r="E34" s="3" t="s">
        <v>192</v>
      </c>
      <c r="F34" s="4">
        <v>115</v>
      </c>
      <c r="G34" s="4">
        <v>24</v>
      </c>
      <c r="H34" s="3" t="s">
        <v>36</v>
      </c>
      <c r="I34" s="3" t="s">
        <v>303</v>
      </c>
      <c r="J34" s="3" t="s">
        <v>304</v>
      </c>
      <c r="K34" s="6" t="s">
        <v>3726</v>
      </c>
      <c r="L34" s="42">
        <v>0</v>
      </c>
      <c r="M34" s="10">
        <v>0</v>
      </c>
      <c r="N34" s="42">
        <v>1</v>
      </c>
      <c r="O34" s="10">
        <v>0</v>
      </c>
      <c r="P34" s="42">
        <v>1</v>
      </c>
      <c r="Q34" s="10">
        <v>0</v>
      </c>
      <c r="R34" s="42">
        <v>0</v>
      </c>
      <c r="S34" s="10">
        <v>0</v>
      </c>
      <c r="T34" s="42">
        <v>1</v>
      </c>
      <c r="U34" s="10">
        <v>0</v>
      </c>
      <c r="V34" s="42">
        <v>1</v>
      </c>
      <c r="W34" s="10">
        <v>0</v>
      </c>
      <c r="X34" s="42">
        <v>2</v>
      </c>
      <c r="Y34" s="10">
        <v>0</v>
      </c>
      <c r="Z34" s="42">
        <v>2</v>
      </c>
      <c r="AA34" s="10">
        <v>0</v>
      </c>
      <c r="AB34" s="42">
        <v>1</v>
      </c>
      <c r="AC34" s="10">
        <v>0</v>
      </c>
      <c r="AD34" s="42">
        <v>1</v>
      </c>
      <c r="AE34" s="10">
        <v>0</v>
      </c>
      <c r="AF34" s="10">
        <v>1</v>
      </c>
      <c r="AG34" s="10">
        <v>0</v>
      </c>
      <c r="AH34" s="42">
        <v>1</v>
      </c>
      <c r="AI34" s="10">
        <v>0</v>
      </c>
      <c r="AJ34" s="36">
        <v>2476000</v>
      </c>
    </row>
    <row r="35" spans="1:36" ht="20.45" customHeight="1" x14ac:dyDescent="0.25">
      <c r="A35" s="3">
        <v>31</v>
      </c>
      <c r="B35" s="3" t="s">
        <v>4362</v>
      </c>
      <c r="C35" s="2" t="s">
        <v>2173</v>
      </c>
      <c r="D35" s="2" t="s">
        <v>18</v>
      </c>
      <c r="E35" s="3" t="s">
        <v>192</v>
      </c>
      <c r="F35" s="2">
        <v>120</v>
      </c>
      <c r="G35" s="2">
        <v>18</v>
      </c>
      <c r="H35" s="2" t="s">
        <v>36</v>
      </c>
      <c r="I35" s="2" t="s">
        <v>2570</v>
      </c>
      <c r="J35" s="2" t="s">
        <v>2571</v>
      </c>
      <c r="K35" s="28" t="s">
        <v>3727</v>
      </c>
      <c r="L35" s="10">
        <v>1</v>
      </c>
      <c r="M35" s="10">
        <v>45</v>
      </c>
      <c r="N35" s="11">
        <v>1</v>
      </c>
      <c r="O35" s="10">
        <v>45</v>
      </c>
      <c r="P35" s="12">
        <v>2</v>
      </c>
      <c r="Q35" s="10" t="s">
        <v>3650</v>
      </c>
      <c r="R35" s="13">
        <v>0</v>
      </c>
      <c r="S35" s="10">
        <v>0</v>
      </c>
      <c r="T35" s="14">
        <v>2</v>
      </c>
      <c r="U35" s="10">
        <v>0</v>
      </c>
      <c r="V35" s="10">
        <v>2</v>
      </c>
      <c r="W35" s="10">
        <v>0</v>
      </c>
      <c r="X35" s="11">
        <v>2</v>
      </c>
      <c r="Y35" s="10">
        <v>0</v>
      </c>
      <c r="Z35" s="13">
        <v>1</v>
      </c>
      <c r="AA35" s="10">
        <v>0</v>
      </c>
      <c r="AB35" s="12">
        <v>1</v>
      </c>
      <c r="AC35" s="10" t="s">
        <v>3650</v>
      </c>
      <c r="AD35" s="14">
        <v>1</v>
      </c>
      <c r="AE35" s="10">
        <v>0</v>
      </c>
      <c r="AF35" s="10">
        <v>1</v>
      </c>
      <c r="AG35" s="10">
        <v>1</v>
      </c>
      <c r="AH35" s="11">
        <v>1</v>
      </c>
      <c r="AI35" s="10">
        <v>0</v>
      </c>
      <c r="AJ35" s="36">
        <v>3224000</v>
      </c>
    </row>
    <row r="36" spans="1:36" ht="20.45" customHeight="1" x14ac:dyDescent="0.25">
      <c r="A36" s="3">
        <v>32</v>
      </c>
      <c r="B36" s="3" t="s">
        <v>4363</v>
      </c>
      <c r="C36" s="3" t="s">
        <v>191</v>
      </c>
      <c r="D36" s="3" t="s">
        <v>18</v>
      </c>
      <c r="E36" s="3" t="s">
        <v>192</v>
      </c>
      <c r="F36" s="4">
        <v>125</v>
      </c>
      <c r="G36" s="4">
        <v>25</v>
      </c>
      <c r="H36" s="3" t="s">
        <v>36</v>
      </c>
      <c r="I36" s="3" t="s">
        <v>194</v>
      </c>
      <c r="J36" s="3" t="s">
        <v>195</v>
      </c>
      <c r="K36" s="6" t="s">
        <v>3728</v>
      </c>
      <c r="L36" s="42">
        <v>1</v>
      </c>
      <c r="M36" s="10">
        <v>55</v>
      </c>
      <c r="N36" s="42">
        <v>1</v>
      </c>
      <c r="O36" s="10">
        <v>55</v>
      </c>
      <c r="P36" s="42">
        <v>1</v>
      </c>
      <c r="Q36" s="10" t="s">
        <v>3651</v>
      </c>
      <c r="R36" s="42">
        <v>0</v>
      </c>
      <c r="S36" s="10">
        <v>0</v>
      </c>
      <c r="T36" s="42">
        <v>0</v>
      </c>
      <c r="U36" s="10" t="s">
        <v>3651</v>
      </c>
      <c r="V36" s="42">
        <v>2</v>
      </c>
      <c r="W36" s="10">
        <v>0</v>
      </c>
      <c r="X36" s="42">
        <v>2</v>
      </c>
      <c r="Y36" s="10">
        <v>0</v>
      </c>
      <c r="Z36" s="42">
        <v>1</v>
      </c>
      <c r="AA36" s="10">
        <v>0</v>
      </c>
      <c r="AB36" s="42">
        <v>1</v>
      </c>
      <c r="AC36" s="10" t="s">
        <v>3651</v>
      </c>
      <c r="AD36" s="42">
        <v>0</v>
      </c>
      <c r="AE36" s="10" t="s">
        <v>3651</v>
      </c>
      <c r="AF36" s="10">
        <v>1</v>
      </c>
      <c r="AG36" s="10">
        <v>2</v>
      </c>
      <c r="AH36" s="42">
        <v>0</v>
      </c>
      <c r="AI36" s="10">
        <v>0</v>
      </c>
      <c r="AJ36" s="36">
        <v>2026000</v>
      </c>
    </row>
    <row r="37" spans="1:36" ht="20.45" customHeight="1" x14ac:dyDescent="0.25">
      <c r="A37" s="3">
        <v>33</v>
      </c>
      <c r="B37" s="3" t="s">
        <v>4364</v>
      </c>
      <c r="C37" s="2" t="s">
        <v>2308</v>
      </c>
      <c r="D37" s="2" t="s">
        <v>18</v>
      </c>
      <c r="E37" s="3" t="s">
        <v>192</v>
      </c>
      <c r="F37" s="2">
        <v>127</v>
      </c>
      <c r="G37" s="2">
        <v>31</v>
      </c>
      <c r="H37" s="2" t="s">
        <v>36</v>
      </c>
      <c r="I37" s="2" t="s">
        <v>2573</v>
      </c>
      <c r="J37" s="2" t="s">
        <v>2574</v>
      </c>
      <c r="K37" s="28" t="s">
        <v>3727</v>
      </c>
      <c r="L37" s="10">
        <v>1</v>
      </c>
      <c r="M37" s="10">
        <v>0</v>
      </c>
      <c r="N37" s="11">
        <v>1</v>
      </c>
      <c r="O37" s="10">
        <v>0</v>
      </c>
      <c r="P37" s="12">
        <v>2</v>
      </c>
      <c r="Q37" s="10">
        <v>0</v>
      </c>
      <c r="R37" s="13">
        <v>0</v>
      </c>
      <c r="S37" s="10">
        <v>0</v>
      </c>
      <c r="T37" s="14">
        <v>2</v>
      </c>
      <c r="U37" s="10">
        <v>0</v>
      </c>
      <c r="V37" s="10">
        <v>2</v>
      </c>
      <c r="W37" s="10">
        <v>0</v>
      </c>
      <c r="X37" s="11">
        <v>2</v>
      </c>
      <c r="Y37" s="10">
        <v>0</v>
      </c>
      <c r="Z37" s="13">
        <v>1</v>
      </c>
      <c r="AA37" s="10">
        <v>0</v>
      </c>
      <c r="AB37" s="12">
        <v>1</v>
      </c>
      <c r="AC37" s="10">
        <v>0</v>
      </c>
      <c r="AD37" s="14">
        <v>1</v>
      </c>
      <c r="AE37" s="10">
        <v>0</v>
      </c>
      <c r="AF37" s="10">
        <v>1</v>
      </c>
      <c r="AG37" s="10">
        <v>0</v>
      </c>
      <c r="AH37" s="11">
        <v>1</v>
      </c>
      <c r="AI37" s="10">
        <v>0</v>
      </c>
      <c r="AJ37" s="36">
        <v>3224000</v>
      </c>
    </row>
    <row r="38" spans="1:36" ht="20.45" customHeight="1" x14ac:dyDescent="0.25">
      <c r="A38" s="3">
        <v>34</v>
      </c>
      <c r="B38" s="3" t="s">
        <v>4365</v>
      </c>
      <c r="C38" s="2" t="s">
        <v>1998</v>
      </c>
      <c r="D38" s="2" t="s">
        <v>18</v>
      </c>
      <c r="E38" s="3" t="s">
        <v>192</v>
      </c>
      <c r="F38" s="2">
        <v>115</v>
      </c>
      <c r="G38" s="2">
        <v>20</v>
      </c>
      <c r="H38" s="2" t="s">
        <v>36</v>
      </c>
      <c r="I38" s="2" t="s">
        <v>2576</v>
      </c>
      <c r="J38" s="2" t="s">
        <v>2577</v>
      </c>
      <c r="K38" s="28" t="s">
        <v>3729</v>
      </c>
      <c r="L38" s="10">
        <v>1</v>
      </c>
      <c r="M38" s="10">
        <v>0</v>
      </c>
      <c r="N38" s="11">
        <v>1</v>
      </c>
      <c r="O38" s="10">
        <v>0</v>
      </c>
      <c r="P38" s="12">
        <v>2</v>
      </c>
      <c r="Q38" s="10">
        <v>0</v>
      </c>
      <c r="R38" s="13">
        <v>0</v>
      </c>
      <c r="S38" s="10">
        <v>0</v>
      </c>
      <c r="T38" s="14">
        <v>2</v>
      </c>
      <c r="U38" s="10">
        <v>0</v>
      </c>
      <c r="V38" s="10">
        <v>1</v>
      </c>
      <c r="W38" s="10">
        <v>0</v>
      </c>
      <c r="X38" s="11">
        <v>2</v>
      </c>
      <c r="Y38" s="10">
        <v>0</v>
      </c>
      <c r="Z38" s="13">
        <v>1</v>
      </c>
      <c r="AA38" s="10">
        <v>0</v>
      </c>
      <c r="AB38" s="12">
        <v>1</v>
      </c>
      <c r="AC38" s="10">
        <v>0</v>
      </c>
      <c r="AD38" s="14">
        <v>1</v>
      </c>
      <c r="AE38" s="10">
        <v>0</v>
      </c>
      <c r="AF38" s="10">
        <v>1</v>
      </c>
      <c r="AG38" s="10">
        <v>0</v>
      </c>
      <c r="AH38" s="11">
        <v>1</v>
      </c>
      <c r="AI38" s="10">
        <v>0</v>
      </c>
      <c r="AJ38" s="36">
        <v>3029000</v>
      </c>
    </row>
    <row r="39" spans="1:36" ht="20.45" customHeight="1" x14ac:dyDescent="0.25">
      <c r="A39" s="3">
        <v>35</v>
      </c>
      <c r="B39" s="3" t="s">
        <v>4366</v>
      </c>
      <c r="C39" s="3" t="s">
        <v>877</v>
      </c>
      <c r="D39" s="3" t="s">
        <v>44</v>
      </c>
      <c r="E39" s="3" t="s">
        <v>192</v>
      </c>
      <c r="F39" s="4">
        <v>115</v>
      </c>
      <c r="G39" s="4">
        <v>20.5</v>
      </c>
      <c r="H39" s="3" t="s">
        <v>36</v>
      </c>
      <c r="I39" s="3" t="s">
        <v>879</v>
      </c>
      <c r="J39" s="3" t="s">
        <v>880</v>
      </c>
      <c r="K39" s="6" t="s">
        <v>3730</v>
      </c>
      <c r="L39" s="42">
        <v>1</v>
      </c>
      <c r="M39" s="10">
        <v>0</v>
      </c>
      <c r="N39" s="42">
        <v>1</v>
      </c>
      <c r="O39" s="10">
        <v>0</v>
      </c>
      <c r="P39" s="42">
        <v>1</v>
      </c>
      <c r="Q39" s="10">
        <v>0</v>
      </c>
      <c r="R39" s="42">
        <v>2</v>
      </c>
      <c r="S39" s="10">
        <v>0</v>
      </c>
      <c r="T39" s="42">
        <v>1</v>
      </c>
      <c r="U39" s="10">
        <v>0</v>
      </c>
      <c r="V39" s="42">
        <v>1</v>
      </c>
      <c r="W39" s="10">
        <v>0</v>
      </c>
      <c r="X39" s="42">
        <v>2</v>
      </c>
      <c r="Y39" s="10">
        <v>0</v>
      </c>
      <c r="Z39" s="42">
        <v>1</v>
      </c>
      <c r="AA39" s="10">
        <v>0</v>
      </c>
      <c r="AB39" s="42">
        <v>1</v>
      </c>
      <c r="AC39" s="10">
        <v>0</v>
      </c>
      <c r="AD39" s="42">
        <v>1</v>
      </c>
      <c r="AE39" s="10">
        <v>0</v>
      </c>
      <c r="AF39" s="10">
        <v>1</v>
      </c>
      <c r="AG39" s="10">
        <v>0</v>
      </c>
      <c r="AH39" s="42">
        <v>0</v>
      </c>
      <c r="AI39" s="10">
        <v>0</v>
      </c>
      <c r="AJ39" s="36">
        <v>2532000</v>
      </c>
    </row>
    <row r="40" spans="1:36" ht="20.45" customHeight="1" x14ac:dyDescent="0.25">
      <c r="A40" s="3">
        <v>36</v>
      </c>
      <c r="B40" s="3" t="s">
        <v>4367</v>
      </c>
      <c r="C40" s="3" t="s">
        <v>892</v>
      </c>
      <c r="D40" s="3" t="s">
        <v>18</v>
      </c>
      <c r="E40" s="3" t="s">
        <v>192</v>
      </c>
      <c r="F40" s="4">
        <v>110</v>
      </c>
      <c r="G40" s="4">
        <v>18.5</v>
      </c>
      <c r="H40" s="3" t="s">
        <v>36</v>
      </c>
      <c r="I40" s="3" t="s">
        <v>894</v>
      </c>
      <c r="J40" s="3" t="s">
        <v>895</v>
      </c>
      <c r="K40" s="6" t="s">
        <v>3731</v>
      </c>
      <c r="L40" s="42">
        <v>1</v>
      </c>
      <c r="M40" s="10">
        <v>0</v>
      </c>
      <c r="N40" s="42">
        <v>1</v>
      </c>
      <c r="O40" s="10">
        <v>0</v>
      </c>
      <c r="P40" s="42">
        <v>1</v>
      </c>
      <c r="Q40" s="10">
        <v>1</v>
      </c>
      <c r="R40" s="42">
        <v>0</v>
      </c>
      <c r="S40" s="10">
        <v>1</v>
      </c>
      <c r="T40" s="42">
        <v>1</v>
      </c>
      <c r="U40" s="10">
        <v>1</v>
      </c>
      <c r="V40" s="42">
        <v>1</v>
      </c>
      <c r="W40" s="10">
        <v>1</v>
      </c>
      <c r="X40" s="42">
        <v>1</v>
      </c>
      <c r="Y40" s="10">
        <v>1</v>
      </c>
      <c r="Z40" s="42">
        <v>1</v>
      </c>
      <c r="AA40" s="10">
        <v>1</v>
      </c>
      <c r="AB40" s="42">
        <v>1</v>
      </c>
      <c r="AC40" s="10">
        <v>1</v>
      </c>
      <c r="AD40" s="42">
        <v>1</v>
      </c>
      <c r="AE40" s="10">
        <v>1</v>
      </c>
      <c r="AF40" s="10">
        <v>1</v>
      </c>
      <c r="AG40" s="10">
        <v>0</v>
      </c>
      <c r="AH40" s="42">
        <v>1</v>
      </c>
      <c r="AI40" s="10">
        <v>1</v>
      </c>
      <c r="AJ40" s="36">
        <v>2352000</v>
      </c>
    </row>
    <row r="41" spans="1:36" ht="20.45" customHeight="1" x14ac:dyDescent="0.25">
      <c r="A41" s="3">
        <v>37</v>
      </c>
      <c r="B41" s="3" t="s">
        <v>4368</v>
      </c>
      <c r="C41" s="3" t="s">
        <v>415</v>
      </c>
      <c r="D41" s="3" t="s">
        <v>44</v>
      </c>
      <c r="E41" s="3" t="s">
        <v>192</v>
      </c>
      <c r="F41" s="4">
        <v>122</v>
      </c>
      <c r="G41" s="4">
        <v>23</v>
      </c>
      <c r="H41" s="3" t="s">
        <v>36</v>
      </c>
      <c r="I41" s="3" t="s">
        <v>417</v>
      </c>
      <c r="J41" s="3" t="s">
        <v>418</v>
      </c>
      <c r="K41" s="6" t="s">
        <v>3732</v>
      </c>
      <c r="L41" s="42">
        <v>1</v>
      </c>
      <c r="M41" s="10">
        <v>45</v>
      </c>
      <c r="N41" s="42">
        <v>1</v>
      </c>
      <c r="O41" s="10">
        <v>45</v>
      </c>
      <c r="P41" s="42">
        <v>0</v>
      </c>
      <c r="Q41" s="10" t="s">
        <v>3650</v>
      </c>
      <c r="R41" s="42">
        <v>2</v>
      </c>
      <c r="S41" s="10">
        <v>0</v>
      </c>
      <c r="T41" s="42">
        <v>0</v>
      </c>
      <c r="U41" s="10">
        <v>0</v>
      </c>
      <c r="V41" s="42">
        <v>1</v>
      </c>
      <c r="W41" s="10">
        <v>0</v>
      </c>
      <c r="X41" s="42">
        <v>2</v>
      </c>
      <c r="Y41" s="10">
        <v>0</v>
      </c>
      <c r="Z41" s="42">
        <v>1</v>
      </c>
      <c r="AA41" s="10">
        <v>0</v>
      </c>
      <c r="AB41" s="42">
        <v>1</v>
      </c>
      <c r="AC41" s="10" t="s">
        <v>3650</v>
      </c>
      <c r="AD41" s="42">
        <v>1</v>
      </c>
      <c r="AE41" s="10">
        <v>0</v>
      </c>
      <c r="AF41" s="10">
        <v>1</v>
      </c>
      <c r="AG41" s="10">
        <v>1</v>
      </c>
      <c r="AH41" s="42">
        <v>1</v>
      </c>
      <c r="AI41" s="10">
        <v>0</v>
      </c>
      <c r="AJ41" s="36">
        <v>2409000</v>
      </c>
    </row>
    <row r="42" spans="1:36" ht="20.45" customHeight="1" x14ac:dyDescent="0.25">
      <c r="A42" s="3">
        <v>785</v>
      </c>
      <c r="B42" s="3" t="s">
        <v>4369</v>
      </c>
      <c r="C42" s="15" t="s">
        <v>1230</v>
      </c>
      <c r="D42" s="15" t="s">
        <v>44</v>
      </c>
      <c r="E42" s="3" t="s">
        <v>192</v>
      </c>
      <c r="F42" s="15">
        <v>121</v>
      </c>
      <c r="G42" s="15">
        <v>26.5</v>
      </c>
      <c r="H42" s="15" t="s">
        <v>36</v>
      </c>
      <c r="I42" s="15" t="s">
        <v>3497</v>
      </c>
      <c r="J42" s="15" t="s">
        <v>3498</v>
      </c>
      <c r="K42" s="31" t="s">
        <v>4294</v>
      </c>
      <c r="L42" s="10">
        <v>1</v>
      </c>
      <c r="M42" s="10">
        <v>0</v>
      </c>
      <c r="N42" s="11">
        <v>2</v>
      </c>
      <c r="O42" s="10">
        <v>0</v>
      </c>
      <c r="P42" s="12">
        <v>0</v>
      </c>
      <c r="Q42" s="10">
        <v>0</v>
      </c>
      <c r="R42" s="13">
        <v>2</v>
      </c>
      <c r="S42" s="10">
        <v>0</v>
      </c>
      <c r="T42" s="14">
        <v>0</v>
      </c>
      <c r="U42" s="10">
        <v>0</v>
      </c>
      <c r="V42" s="10">
        <v>1</v>
      </c>
      <c r="W42" s="10">
        <v>0</v>
      </c>
      <c r="X42" s="11">
        <v>2</v>
      </c>
      <c r="Y42" s="10">
        <v>0</v>
      </c>
      <c r="Z42" s="12">
        <v>1</v>
      </c>
      <c r="AA42" s="10">
        <v>0</v>
      </c>
      <c r="AB42" s="13">
        <v>1</v>
      </c>
      <c r="AC42" s="10">
        <v>0</v>
      </c>
      <c r="AD42" s="14">
        <v>1</v>
      </c>
      <c r="AE42" s="10">
        <v>0</v>
      </c>
      <c r="AF42" s="10">
        <v>1</v>
      </c>
      <c r="AG42" s="10">
        <v>0</v>
      </c>
      <c r="AH42" s="11">
        <v>1</v>
      </c>
      <c r="AI42" s="10">
        <v>0</v>
      </c>
      <c r="AJ42" s="36">
        <v>2609000</v>
      </c>
    </row>
    <row r="43" spans="1:36" ht="20.45" customHeight="1" x14ac:dyDescent="0.25">
      <c r="A43" s="3">
        <v>786</v>
      </c>
      <c r="B43" s="3" t="s">
        <v>4370</v>
      </c>
      <c r="C43" s="15" t="s">
        <v>3564</v>
      </c>
      <c r="D43" s="15" t="s">
        <v>18</v>
      </c>
      <c r="E43" s="3" t="s">
        <v>192</v>
      </c>
      <c r="F43" s="15">
        <v>120</v>
      </c>
      <c r="G43" s="15">
        <v>28</v>
      </c>
      <c r="H43" s="15" t="s">
        <v>36</v>
      </c>
      <c r="I43" s="15" t="s">
        <v>3566</v>
      </c>
      <c r="J43" s="15" t="s">
        <v>3567</v>
      </c>
      <c r="K43" s="31" t="s">
        <v>4295</v>
      </c>
      <c r="L43" s="10">
        <v>1</v>
      </c>
      <c r="M43" s="10">
        <v>0</v>
      </c>
      <c r="N43" s="11">
        <v>2</v>
      </c>
      <c r="O43" s="10">
        <v>0</v>
      </c>
      <c r="P43" s="12">
        <v>2</v>
      </c>
      <c r="Q43" s="10" t="s">
        <v>3653</v>
      </c>
      <c r="R43" s="13">
        <v>0</v>
      </c>
      <c r="S43" s="10" t="s">
        <v>3652</v>
      </c>
      <c r="T43" s="14">
        <v>2</v>
      </c>
      <c r="U43" s="10" t="s">
        <v>3652</v>
      </c>
      <c r="V43" s="10">
        <v>1</v>
      </c>
      <c r="W43" s="10">
        <v>0</v>
      </c>
      <c r="X43" s="11">
        <v>2</v>
      </c>
      <c r="Y43" s="10">
        <v>0</v>
      </c>
      <c r="Z43" s="12">
        <v>1</v>
      </c>
      <c r="AA43" s="10">
        <v>0</v>
      </c>
      <c r="AB43" s="13">
        <v>1</v>
      </c>
      <c r="AC43" s="10" t="s">
        <v>3653</v>
      </c>
      <c r="AD43" s="14">
        <v>1</v>
      </c>
      <c r="AE43" s="10" t="s">
        <v>3652</v>
      </c>
      <c r="AF43" s="10">
        <v>1</v>
      </c>
      <c r="AG43" s="10">
        <v>0</v>
      </c>
      <c r="AH43" s="11">
        <v>1</v>
      </c>
      <c r="AI43" s="10">
        <v>0</v>
      </c>
      <c r="AJ43" s="36">
        <v>3229000</v>
      </c>
    </row>
    <row r="44" spans="1:36" ht="20.45" customHeight="1" x14ac:dyDescent="0.25">
      <c r="A44" s="3">
        <v>38</v>
      </c>
      <c r="B44" s="3" t="s">
        <v>4371</v>
      </c>
      <c r="C44" s="3" t="s">
        <v>1698</v>
      </c>
      <c r="D44" s="3" t="s">
        <v>18</v>
      </c>
      <c r="E44" s="3" t="s">
        <v>192</v>
      </c>
      <c r="F44" s="4">
        <v>118</v>
      </c>
      <c r="G44" s="4">
        <v>23</v>
      </c>
      <c r="H44" s="3" t="s">
        <v>36</v>
      </c>
      <c r="I44" s="3" t="s">
        <v>1700</v>
      </c>
      <c r="J44" s="3" t="s">
        <v>1701</v>
      </c>
      <c r="K44" s="6" t="s">
        <v>3733</v>
      </c>
      <c r="L44" s="42">
        <v>1</v>
      </c>
      <c r="M44" s="10">
        <v>45</v>
      </c>
      <c r="N44" s="42">
        <v>1</v>
      </c>
      <c r="O44" s="10">
        <v>45</v>
      </c>
      <c r="P44" s="42">
        <v>2</v>
      </c>
      <c r="Q44" s="10">
        <v>1</v>
      </c>
      <c r="R44" s="42">
        <v>0</v>
      </c>
      <c r="S44" s="10">
        <v>1</v>
      </c>
      <c r="T44" s="42">
        <v>2</v>
      </c>
      <c r="U44" s="10">
        <v>1</v>
      </c>
      <c r="V44" s="42">
        <v>1</v>
      </c>
      <c r="W44" s="10">
        <v>1</v>
      </c>
      <c r="X44" s="42">
        <v>2</v>
      </c>
      <c r="Y44" s="10">
        <v>1</v>
      </c>
      <c r="Z44" s="42">
        <v>2</v>
      </c>
      <c r="AA44" s="10">
        <v>1</v>
      </c>
      <c r="AB44" s="42">
        <v>1</v>
      </c>
      <c r="AC44" s="10">
        <v>1</v>
      </c>
      <c r="AD44" s="42">
        <v>2</v>
      </c>
      <c r="AE44" s="10">
        <v>1</v>
      </c>
      <c r="AF44" s="10">
        <v>1</v>
      </c>
      <c r="AG44" s="10">
        <v>0</v>
      </c>
      <c r="AH44" s="42">
        <v>1</v>
      </c>
      <c r="AI44" s="10">
        <v>1</v>
      </c>
      <c r="AJ44" s="36">
        <v>3289000</v>
      </c>
    </row>
    <row r="45" spans="1:36" ht="20.45" customHeight="1" x14ac:dyDescent="0.25">
      <c r="A45" s="3">
        <v>791</v>
      </c>
      <c r="B45" s="3" t="s">
        <v>4372</v>
      </c>
      <c r="C45" s="15" t="s">
        <v>1665</v>
      </c>
      <c r="D45" s="15" t="s">
        <v>44</v>
      </c>
      <c r="E45" s="3" t="s">
        <v>192</v>
      </c>
      <c r="F45" s="15">
        <v>120</v>
      </c>
      <c r="G45" s="15">
        <v>21</v>
      </c>
      <c r="H45" s="15" t="s">
        <v>36</v>
      </c>
      <c r="I45" s="15" t="s">
        <v>3572</v>
      </c>
      <c r="J45" s="15" t="s">
        <v>3573</v>
      </c>
      <c r="K45" s="31" t="s">
        <v>4298</v>
      </c>
      <c r="L45" s="10">
        <v>1</v>
      </c>
      <c r="M45" s="10">
        <v>0</v>
      </c>
      <c r="N45" s="11">
        <v>0</v>
      </c>
      <c r="O45" s="10">
        <v>0</v>
      </c>
      <c r="P45" s="12">
        <v>0</v>
      </c>
      <c r="Q45" s="10">
        <v>0</v>
      </c>
      <c r="R45" s="13">
        <v>3</v>
      </c>
      <c r="S45" s="10">
        <v>0</v>
      </c>
      <c r="T45" s="14">
        <v>0</v>
      </c>
      <c r="U45" s="10">
        <v>0</v>
      </c>
      <c r="V45" s="10">
        <v>2</v>
      </c>
      <c r="W45" s="10">
        <v>0</v>
      </c>
      <c r="X45" s="11">
        <v>2</v>
      </c>
      <c r="Y45" s="10">
        <v>0</v>
      </c>
      <c r="Z45" s="12">
        <v>0</v>
      </c>
      <c r="AA45" s="10">
        <v>0</v>
      </c>
      <c r="AB45" s="13">
        <v>1</v>
      </c>
      <c r="AC45" s="10">
        <v>0</v>
      </c>
      <c r="AD45" s="14">
        <v>1</v>
      </c>
      <c r="AE45" s="10">
        <v>0</v>
      </c>
      <c r="AF45" s="10">
        <v>1</v>
      </c>
      <c r="AG45" s="10">
        <v>0</v>
      </c>
      <c r="AH45" s="11">
        <v>0</v>
      </c>
      <c r="AI45" s="10">
        <v>0</v>
      </c>
      <c r="AJ45" s="36">
        <v>2077000</v>
      </c>
    </row>
    <row r="46" spans="1:36" ht="20.45" customHeight="1" x14ac:dyDescent="0.25">
      <c r="A46" s="3">
        <v>39</v>
      </c>
      <c r="B46" s="3" t="s">
        <v>4373</v>
      </c>
      <c r="C46" s="2" t="s">
        <v>2309</v>
      </c>
      <c r="D46" s="2" t="s">
        <v>44</v>
      </c>
      <c r="E46" s="3" t="s">
        <v>192</v>
      </c>
      <c r="F46" s="2">
        <v>122</v>
      </c>
      <c r="G46" s="2">
        <v>22</v>
      </c>
      <c r="H46" s="2" t="s">
        <v>36</v>
      </c>
      <c r="I46" s="2" t="s">
        <v>2578</v>
      </c>
      <c r="J46" s="2" t="s">
        <v>2579</v>
      </c>
      <c r="K46" s="28" t="s">
        <v>3734</v>
      </c>
      <c r="L46" s="10">
        <v>1</v>
      </c>
      <c r="M46" s="10">
        <v>45</v>
      </c>
      <c r="N46" s="11">
        <v>1</v>
      </c>
      <c r="O46" s="10">
        <v>45</v>
      </c>
      <c r="P46" s="12">
        <v>1</v>
      </c>
      <c r="Q46" s="10" t="s">
        <v>3650</v>
      </c>
      <c r="R46" s="13">
        <v>2</v>
      </c>
      <c r="S46" s="10" t="s">
        <v>3650</v>
      </c>
      <c r="T46" s="14">
        <v>0</v>
      </c>
      <c r="U46" s="10" t="s">
        <v>3650</v>
      </c>
      <c r="V46" s="10">
        <v>1</v>
      </c>
      <c r="W46" s="10">
        <v>0</v>
      </c>
      <c r="X46" s="11">
        <v>2</v>
      </c>
      <c r="Y46" s="10">
        <v>0</v>
      </c>
      <c r="Z46" s="13">
        <v>1</v>
      </c>
      <c r="AA46" s="10">
        <v>0</v>
      </c>
      <c r="AB46" s="12">
        <v>1</v>
      </c>
      <c r="AC46" s="10" t="s">
        <v>3650</v>
      </c>
      <c r="AD46" s="14">
        <v>1</v>
      </c>
      <c r="AE46" s="10" t="s">
        <v>3650</v>
      </c>
      <c r="AF46" s="10">
        <v>1</v>
      </c>
      <c r="AG46" s="10">
        <v>0</v>
      </c>
      <c r="AH46" s="11">
        <v>1</v>
      </c>
      <c r="AI46" s="10">
        <v>0</v>
      </c>
      <c r="AJ46" s="36">
        <v>2687000</v>
      </c>
    </row>
    <row r="47" spans="1:36" ht="20.45" customHeight="1" x14ac:dyDescent="0.25">
      <c r="A47" s="3">
        <v>40</v>
      </c>
      <c r="B47" s="3" t="s">
        <v>4374</v>
      </c>
      <c r="C47" s="2" t="s">
        <v>892</v>
      </c>
      <c r="D47" s="2" t="s">
        <v>18</v>
      </c>
      <c r="E47" s="3" t="s">
        <v>192</v>
      </c>
      <c r="F47" s="2">
        <v>116.5</v>
      </c>
      <c r="G47" s="2">
        <v>19</v>
      </c>
      <c r="H47" s="2" t="s">
        <v>36</v>
      </c>
      <c r="I47" s="2" t="s">
        <v>2581</v>
      </c>
      <c r="J47" s="2" t="s">
        <v>2582</v>
      </c>
      <c r="K47" s="28" t="s">
        <v>3706</v>
      </c>
      <c r="L47" s="10">
        <v>1</v>
      </c>
      <c r="M47" s="10">
        <v>0</v>
      </c>
      <c r="N47" s="11">
        <v>1</v>
      </c>
      <c r="O47" s="10">
        <v>0</v>
      </c>
      <c r="P47" s="12">
        <v>1</v>
      </c>
      <c r="Q47" s="10">
        <v>0</v>
      </c>
      <c r="R47" s="13">
        <v>0</v>
      </c>
      <c r="S47" s="10">
        <v>0</v>
      </c>
      <c r="T47" s="14">
        <v>2</v>
      </c>
      <c r="U47" s="10">
        <v>0</v>
      </c>
      <c r="V47" s="10">
        <v>1</v>
      </c>
      <c r="W47" s="10">
        <v>0</v>
      </c>
      <c r="X47" s="11">
        <v>2</v>
      </c>
      <c r="Y47" s="10">
        <v>0</v>
      </c>
      <c r="Z47" s="13">
        <v>1</v>
      </c>
      <c r="AA47" s="10">
        <v>0</v>
      </c>
      <c r="AB47" s="12">
        <v>1</v>
      </c>
      <c r="AC47" s="10">
        <v>0</v>
      </c>
      <c r="AD47" s="14">
        <v>1</v>
      </c>
      <c r="AE47" s="10">
        <v>0</v>
      </c>
      <c r="AF47" s="10">
        <v>1</v>
      </c>
      <c r="AG47" s="10">
        <v>0</v>
      </c>
      <c r="AH47" s="11">
        <v>1</v>
      </c>
      <c r="AI47" s="10">
        <v>0</v>
      </c>
      <c r="AJ47" s="36">
        <v>2751000</v>
      </c>
    </row>
    <row r="48" spans="1:36" ht="20.45" customHeight="1" x14ac:dyDescent="0.25">
      <c r="A48" s="3">
        <v>41</v>
      </c>
      <c r="B48" s="3" t="s">
        <v>4375</v>
      </c>
      <c r="C48" s="2" t="s">
        <v>1679</v>
      </c>
      <c r="D48" s="2" t="s">
        <v>44</v>
      </c>
      <c r="E48" s="3" t="s">
        <v>192</v>
      </c>
      <c r="F48" s="2">
        <v>120</v>
      </c>
      <c r="G48" s="2">
        <v>25</v>
      </c>
      <c r="H48" s="2" t="s">
        <v>36</v>
      </c>
      <c r="I48" s="2" t="s">
        <v>2584</v>
      </c>
      <c r="J48" s="2" t="s">
        <v>2585</v>
      </c>
      <c r="K48" s="28" t="s">
        <v>3735</v>
      </c>
      <c r="L48" s="10">
        <v>1</v>
      </c>
      <c r="M48" s="10">
        <v>0</v>
      </c>
      <c r="N48" s="11">
        <v>2</v>
      </c>
      <c r="O48" s="10">
        <v>0</v>
      </c>
      <c r="P48" s="12">
        <v>0</v>
      </c>
      <c r="Q48" s="10" t="s">
        <v>3651</v>
      </c>
      <c r="R48" s="13">
        <v>2</v>
      </c>
      <c r="S48" s="10" t="s">
        <v>3651</v>
      </c>
      <c r="T48" s="14">
        <v>0</v>
      </c>
      <c r="U48" s="10" t="s">
        <v>3651</v>
      </c>
      <c r="V48" s="10">
        <v>1</v>
      </c>
      <c r="W48" s="10">
        <v>0</v>
      </c>
      <c r="X48" s="11">
        <v>1</v>
      </c>
      <c r="Y48" s="10">
        <v>0</v>
      </c>
      <c r="Z48" s="13">
        <v>1</v>
      </c>
      <c r="AA48" s="10">
        <v>0</v>
      </c>
      <c r="AB48" s="12">
        <v>1</v>
      </c>
      <c r="AC48" s="10" t="s">
        <v>3651</v>
      </c>
      <c r="AD48" s="14">
        <v>1</v>
      </c>
      <c r="AE48" s="10" t="s">
        <v>3651</v>
      </c>
      <c r="AF48" s="10">
        <v>1</v>
      </c>
      <c r="AG48" s="10">
        <v>0</v>
      </c>
      <c r="AH48" s="11">
        <v>1</v>
      </c>
      <c r="AI48" s="10">
        <v>0</v>
      </c>
      <c r="AJ48" s="36">
        <v>2425000</v>
      </c>
    </row>
    <row r="49" spans="1:36" ht="20.45" customHeight="1" x14ac:dyDescent="0.25">
      <c r="A49" s="3">
        <v>42</v>
      </c>
      <c r="B49" s="3" t="s">
        <v>4376</v>
      </c>
      <c r="C49" s="3" t="s">
        <v>2048</v>
      </c>
      <c r="D49" s="3" t="s">
        <v>44</v>
      </c>
      <c r="E49" s="3" t="s">
        <v>192</v>
      </c>
      <c r="F49" s="4">
        <v>120</v>
      </c>
      <c r="G49" s="4">
        <v>22</v>
      </c>
      <c r="H49" s="3" t="s">
        <v>36</v>
      </c>
      <c r="I49" s="3" t="s">
        <v>2050</v>
      </c>
      <c r="J49" s="3" t="s">
        <v>2051</v>
      </c>
      <c r="K49" s="6" t="s">
        <v>3736</v>
      </c>
      <c r="L49" s="42">
        <v>1</v>
      </c>
      <c r="M49" s="10">
        <v>45</v>
      </c>
      <c r="N49" s="42">
        <v>1</v>
      </c>
      <c r="O49" s="10">
        <v>45</v>
      </c>
      <c r="P49" s="42">
        <v>0</v>
      </c>
      <c r="Q49" s="10" t="s">
        <v>3650</v>
      </c>
      <c r="R49" s="42">
        <v>1</v>
      </c>
      <c r="S49" s="10" t="s">
        <v>3650</v>
      </c>
      <c r="T49" s="42">
        <v>0</v>
      </c>
      <c r="U49" s="10" t="s">
        <v>3650</v>
      </c>
      <c r="V49" s="42">
        <v>0</v>
      </c>
      <c r="W49" s="10">
        <v>0</v>
      </c>
      <c r="X49" s="42">
        <v>0</v>
      </c>
      <c r="Y49" s="10">
        <v>0</v>
      </c>
      <c r="Z49" s="42">
        <v>1</v>
      </c>
      <c r="AA49" s="10">
        <v>0</v>
      </c>
      <c r="AB49" s="42">
        <v>1</v>
      </c>
      <c r="AC49" s="10" t="s">
        <v>3650</v>
      </c>
      <c r="AD49" s="42">
        <v>1</v>
      </c>
      <c r="AE49" s="10" t="s">
        <v>3650</v>
      </c>
      <c r="AF49" s="10">
        <v>1</v>
      </c>
      <c r="AG49" s="10">
        <v>0</v>
      </c>
      <c r="AH49" s="42">
        <v>0</v>
      </c>
      <c r="AI49" s="10">
        <v>0</v>
      </c>
      <c r="AJ49" s="36">
        <v>1293000</v>
      </c>
    </row>
    <row r="50" spans="1:36" ht="20.45" customHeight="1" x14ac:dyDescent="0.25">
      <c r="A50" s="3">
        <v>43</v>
      </c>
      <c r="B50" s="3" t="s">
        <v>4377</v>
      </c>
      <c r="C50" s="2" t="s">
        <v>237</v>
      </c>
      <c r="D50" s="2" t="s">
        <v>18</v>
      </c>
      <c r="E50" s="3" t="s">
        <v>192</v>
      </c>
      <c r="F50" s="2">
        <v>116</v>
      </c>
      <c r="G50" s="2">
        <v>19</v>
      </c>
      <c r="H50" s="2" t="s">
        <v>36</v>
      </c>
      <c r="I50" s="2" t="s">
        <v>2586</v>
      </c>
      <c r="J50" s="2" t="s">
        <v>2587</v>
      </c>
      <c r="K50" s="28" t="s">
        <v>3737</v>
      </c>
      <c r="L50" s="10">
        <v>1</v>
      </c>
      <c r="M50" s="10">
        <v>0</v>
      </c>
      <c r="N50" s="11">
        <v>1</v>
      </c>
      <c r="O50" s="10">
        <v>0</v>
      </c>
      <c r="P50" s="12">
        <v>0</v>
      </c>
      <c r="Q50" s="10">
        <v>1</v>
      </c>
      <c r="R50" s="13">
        <v>0</v>
      </c>
      <c r="S50" s="10">
        <v>1</v>
      </c>
      <c r="T50" s="14">
        <v>1</v>
      </c>
      <c r="U50" s="10">
        <v>1</v>
      </c>
      <c r="V50" s="10">
        <v>1</v>
      </c>
      <c r="W50" s="10">
        <v>1</v>
      </c>
      <c r="X50" s="11">
        <v>1</v>
      </c>
      <c r="Y50" s="10">
        <v>1</v>
      </c>
      <c r="Z50" s="13">
        <v>1</v>
      </c>
      <c r="AA50" s="10">
        <v>1</v>
      </c>
      <c r="AB50" s="12">
        <v>0</v>
      </c>
      <c r="AC50" s="10">
        <v>1</v>
      </c>
      <c r="AD50" s="14">
        <v>1</v>
      </c>
      <c r="AE50" s="10">
        <v>1</v>
      </c>
      <c r="AF50" s="10">
        <v>1</v>
      </c>
      <c r="AG50" s="10">
        <v>0</v>
      </c>
      <c r="AH50" s="11">
        <v>0</v>
      </c>
      <c r="AI50" s="10">
        <v>1</v>
      </c>
      <c r="AJ50" s="36">
        <v>1534000</v>
      </c>
    </row>
    <row r="51" spans="1:36" ht="20.45" customHeight="1" x14ac:dyDescent="0.25">
      <c r="A51" s="3">
        <v>44</v>
      </c>
      <c r="B51" s="3" t="s">
        <v>4378</v>
      </c>
      <c r="C51" s="3" t="s">
        <v>1327</v>
      </c>
      <c r="D51" s="3" t="s">
        <v>18</v>
      </c>
      <c r="E51" s="3" t="s">
        <v>192</v>
      </c>
      <c r="F51" s="4">
        <v>120</v>
      </c>
      <c r="G51" s="4">
        <v>28</v>
      </c>
      <c r="H51" s="3" t="s">
        <v>36</v>
      </c>
      <c r="I51" s="3" t="s">
        <v>2055</v>
      </c>
      <c r="J51" s="3" t="s">
        <v>2056</v>
      </c>
      <c r="K51" s="6" t="s">
        <v>3738</v>
      </c>
      <c r="L51" s="42">
        <v>1</v>
      </c>
      <c r="M51" s="10">
        <v>45</v>
      </c>
      <c r="N51" s="42">
        <v>1</v>
      </c>
      <c r="O51" s="10">
        <v>45</v>
      </c>
      <c r="P51" s="42">
        <v>1</v>
      </c>
      <c r="Q51" s="10" t="s">
        <v>3650</v>
      </c>
      <c r="R51" s="42">
        <v>0</v>
      </c>
      <c r="S51" s="10">
        <v>0</v>
      </c>
      <c r="T51" s="42">
        <v>1</v>
      </c>
      <c r="U51" s="10">
        <v>0</v>
      </c>
      <c r="V51" s="42">
        <v>1</v>
      </c>
      <c r="W51" s="10">
        <v>0</v>
      </c>
      <c r="X51" s="42">
        <v>1</v>
      </c>
      <c r="Y51" s="10">
        <v>0</v>
      </c>
      <c r="Z51" s="42">
        <v>1</v>
      </c>
      <c r="AA51" s="10">
        <v>0</v>
      </c>
      <c r="AB51" s="42">
        <v>1</v>
      </c>
      <c r="AC51" s="10" t="s">
        <v>3650</v>
      </c>
      <c r="AD51" s="42">
        <v>1</v>
      </c>
      <c r="AE51" s="10">
        <v>0</v>
      </c>
      <c r="AF51" s="10">
        <v>1</v>
      </c>
      <c r="AG51" s="10">
        <v>1</v>
      </c>
      <c r="AH51" s="42">
        <v>0</v>
      </c>
      <c r="AI51" s="10">
        <v>0</v>
      </c>
      <c r="AJ51" s="36">
        <v>1982000</v>
      </c>
    </row>
    <row r="52" spans="1:36" ht="20.45" customHeight="1" x14ac:dyDescent="0.25">
      <c r="A52" s="3">
        <v>45</v>
      </c>
      <c r="B52" s="3" t="s">
        <v>4379</v>
      </c>
      <c r="C52" s="3" t="s">
        <v>2173</v>
      </c>
      <c r="D52" s="3" t="s">
        <v>44</v>
      </c>
      <c r="E52" s="3" t="s">
        <v>192</v>
      </c>
      <c r="F52" s="4">
        <v>117</v>
      </c>
      <c r="G52" s="4">
        <v>18</v>
      </c>
      <c r="H52" s="3" t="s">
        <v>36</v>
      </c>
      <c r="I52" s="3" t="s">
        <v>2174</v>
      </c>
      <c r="J52" s="3" t="s">
        <v>492</v>
      </c>
      <c r="K52" s="6" t="s">
        <v>3739</v>
      </c>
      <c r="L52" s="42">
        <v>1</v>
      </c>
      <c r="M52" s="10">
        <v>0</v>
      </c>
      <c r="N52" s="42">
        <v>0</v>
      </c>
      <c r="O52" s="10">
        <v>0</v>
      </c>
      <c r="P52" s="42">
        <v>0</v>
      </c>
      <c r="Q52" s="10">
        <v>1</v>
      </c>
      <c r="R52" s="42">
        <v>2</v>
      </c>
      <c r="S52" s="10">
        <v>1</v>
      </c>
      <c r="T52" s="42">
        <v>0</v>
      </c>
      <c r="U52" s="10">
        <v>1</v>
      </c>
      <c r="V52" s="42">
        <v>1</v>
      </c>
      <c r="W52" s="10">
        <v>1</v>
      </c>
      <c r="X52" s="42">
        <v>1</v>
      </c>
      <c r="Y52" s="10">
        <v>1</v>
      </c>
      <c r="Z52" s="42">
        <v>1</v>
      </c>
      <c r="AA52" s="10">
        <v>1</v>
      </c>
      <c r="AB52" s="42">
        <v>1</v>
      </c>
      <c r="AC52" s="10">
        <v>1</v>
      </c>
      <c r="AD52" s="42">
        <v>1</v>
      </c>
      <c r="AE52" s="10">
        <v>1</v>
      </c>
      <c r="AF52" s="10">
        <v>1</v>
      </c>
      <c r="AG52" s="10">
        <v>0</v>
      </c>
      <c r="AH52" s="42">
        <v>0</v>
      </c>
      <c r="AI52" s="10">
        <v>1</v>
      </c>
      <c r="AJ52" s="36">
        <v>1655000</v>
      </c>
    </row>
    <row r="53" spans="1:36" ht="20.45" customHeight="1" x14ac:dyDescent="0.25">
      <c r="A53" s="3">
        <v>46</v>
      </c>
      <c r="B53" s="3" t="s">
        <v>4380</v>
      </c>
      <c r="C53" s="2" t="s">
        <v>1450</v>
      </c>
      <c r="D53" s="2" t="s">
        <v>18</v>
      </c>
      <c r="E53" s="3" t="s">
        <v>53</v>
      </c>
      <c r="F53" s="2">
        <v>112</v>
      </c>
      <c r="G53" s="2">
        <v>23</v>
      </c>
      <c r="H53" s="2" t="s">
        <v>36</v>
      </c>
      <c r="I53" s="2" t="s">
        <v>2589</v>
      </c>
      <c r="J53" s="2" t="s">
        <v>2590</v>
      </c>
      <c r="K53" s="8" t="s">
        <v>3740</v>
      </c>
      <c r="L53" s="10">
        <v>1</v>
      </c>
      <c r="M53" s="10">
        <v>0</v>
      </c>
      <c r="N53" s="11">
        <v>1</v>
      </c>
      <c r="O53" s="10">
        <v>0</v>
      </c>
      <c r="P53" s="12">
        <v>1</v>
      </c>
      <c r="Q53" s="10">
        <v>0</v>
      </c>
      <c r="R53" s="13">
        <v>0</v>
      </c>
      <c r="S53" s="10">
        <v>0</v>
      </c>
      <c r="T53" s="14">
        <v>2</v>
      </c>
      <c r="U53" s="10">
        <v>0</v>
      </c>
      <c r="V53" s="10">
        <v>1</v>
      </c>
      <c r="W53" s="10">
        <v>0</v>
      </c>
      <c r="X53" s="11">
        <v>2</v>
      </c>
      <c r="Y53" s="10">
        <v>0</v>
      </c>
      <c r="Z53" s="13">
        <v>1</v>
      </c>
      <c r="AA53" s="10">
        <v>0</v>
      </c>
      <c r="AB53" s="12">
        <v>1</v>
      </c>
      <c r="AC53" s="10">
        <v>0</v>
      </c>
      <c r="AD53" s="14">
        <v>1</v>
      </c>
      <c r="AE53" s="10">
        <v>0</v>
      </c>
      <c r="AF53" s="10">
        <v>1</v>
      </c>
      <c r="AG53" s="10">
        <v>0</v>
      </c>
      <c r="AH53" s="11">
        <v>0</v>
      </c>
      <c r="AI53" s="10">
        <v>0</v>
      </c>
      <c r="AJ53" s="36">
        <v>2381000</v>
      </c>
    </row>
    <row r="54" spans="1:36" ht="20.45" customHeight="1" x14ac:dyDescent="0.25">
      <c r="A54" s="3">
        <v>47</v>
      </c>
      <c r="B54" s="3" t="s">
        <v>4381</v>
      </c>
      <c r="C54" s="3" t="s">
        <v>1149</v>
      </c>
      <c r="D54" s="3" t="s">
        <v>44</v>
      </c>
      <c r="E54" s="3" t="s">
        <v>53</v>
      </c>
      <c r="F54" s="4">
        <v>122</v>
      </c>
      <c r="G54" s="4">
        <v>24</v>
      </c>
      <c r="H54" s="3" t="s">
        <v>36</v>
      </c>
      <c r="I54" s="3" t="s">
        <v>1151</v>
      </c>
      <c r="J54" s="3" t="s">
        <v>1152</v>
      </c>
      <c r="K54" s="6" t="s">
        <v>3741</v>
      </c>
      <c r="L54" s="42">
        <v>1</v>
      </c>
      <c r="M54" s="10">
        <v>45</v>
      </c>
      <c r="N54" s="42">
        <v>1</v>
      </c>
      <c r="O54" s="10">
        <v>45</v>
      </c>
      <c r="P54" s="42">
        <v>0</v>
      </c>
      <c r="Q54" s="10" t="s">
        <v>3650</v>
      </c>
      <c r="R54" s="42">
        <v>2</v>
      </c>
      <c r="S54" s="10">
        <v>0</v>
      </c>
      <c r="T54" s="42">
        <v>0</v>
      </c>
      <c r="U54" s="10">
        <v>0</v>
      </c>
      <c r="V54" s="42">
        <v>0</v>
      </c>
      <c r="W54" s="10">
        <v>0</v>
      </c>
      <c r="X54" s="42">
        <v>3</v>
      </c>
      <c r="Y54" s="10">
        <v>0</v>
      </c>
      <c r="Z54" s="42">
        <v>1</v>
      </c>
      <c r="AA54" s="10">
        <v>0</v>
      </c>
      <c r="AB54" s="42">
        <v>1</v>
      </c>
      <c r="AC54" s="10" t="s">
        <v>3650</v>
      </c>
      <c r="AD54" s="42">
        <v>1</v>
      </c>
      <c r="AE54" s="10">
        <v>0</v>
      </c>
      <c r="AF54" s="10">
        <v>1</v>
      </c>
      <c r="AG54" s="10">
        <v>1</v>
      </c>
      <c r="AH54" s="42">
        <v>0</v>
      </c>
      <c r="AI54" s="10">
        <v>0</v>
      </c>
      <c r="AJ54" s="36">
        <v>2028000</v>
      </c>
    </row>
    <row r="55" spans="1:36" ht="20.45" customHeight="1" x14ac:dyDescent="0.25">
      <c r="A55" s="3">
        <v>48</v>
      </c>
      <c r="B55" s="3" t="s">
        <v>4382</v>
      </c>
      <c r="C55" s="3" t="s">
        <v>1555</v>
      </c>
      <c r="D55" s="3" t="s">
        <v>44</v>
      </c>
      <c r="E55" s="3" t="s">
        <v>53</v>
      </c>
      <c r="F55" s="4">
        <v>138.80000000000001</v>
      </c>
      <c r="G55" s="4">
        <v>24.5</v>
      </c>
      <c r="H55" s="3" t="s">
        <v>36</v>
      </c>
      <c r="I55" s="3" t="s">
        <v>1557</v>
      </c>
      <c r="J55" s="3" t="s">
        <v>1558</v>
      </c>
      <c r="K55" s="6" t="s">
        <v>3742</v>
      </c>
      <c r="L55" s="42">
        <v>1</v>
      </c>
      <c r="M55" s="10">
        <v>0</v>
      </c>
      <c r="N55" s="42">
        <v>1</v>
      </c>
      <c r="O55" s="10">
        <v>0</v>
      </c>
      <c r="P55" s="42">
        <v>0</v>
      </c>
      <c r="Q55" s="10" t="s">
        <v>3651</v>
      </c>
      <c r="R55" s="42">
        <v>2</v>
      </c>
      <c r="S55" s="10">
        <v>0</v>
      </c>
      <c r="T55" s="42">
        <v>0</v>
      </c>
      <c r="U55" s="10">
        <v>0</v>
      </c>
      <c r="V55" s="42">
        <v>2</v>
      </c>
      <c r="W55" s="10">
        <v>0</v>
      </c>
      <c r="X55" s="42">
        <v>2</v>
      </c>
      <c r="Y55" s="10">
        <v>0</v>
      </c>
      <c r="Z55" s="42">
        <v>1</v>
      </c>
      <c r="AA55" s="10">
        <v>0</v>
      </c>
      <c r="AB55" s="42">
        <v>1</v>
      </c>
      <c r="AC55" s="10" t="s">
        <v>3651</v>
      </c>
      <c r="AD55" s="42">
        <v>1</v>
      </c>
      <c r="AE55" s="10">
        <v>0</v>
      </c>
      <c r="AF55" s="10">
        <v>1</v>
      </c>
      <c r="AG55" s="10">
        <v>0</v>
      </c>
      <c r="AH55" s="42">
        <v>1</v>
      </c>
      <c r="AI55" s="10">
        <v>0</v>
      </c>
      <c r="AJ55" s="36">
        <v>2604000</v>
      </c>
    </row>
    <row r="56" spans="1:36" ht="20.45" customHeight="1" x14ac:dyDescent="0.25">
      <c r="A56" s="3">
        <v>49</v>
      </c>
      <c r="B56" s="3" t="s">
        <v>4383</v>
      </c>
      <c r="C56" s="3" t="s">
        <v>1551</v>
      </c>
      <c r="D56" s="3" t="s">
        <v>18</v>
      </c>
      <c r="E56" s="3" t="s">
        <v>53</v>
      </c>
      <c r="F56" s="4">
        <v>118</v>
      </c>
      <c r="G56" s="4">
        <v>25</v>
      </c>
      <c r="H56" s="3" t="s">
        <v>36</v>
      </c>
      <c r="I56" s="3" t="s">
        <v>1553</v>
      </c>
      <c r="J56" s="3" t="s">
        <v>1554</v>
      </c>
      <c r="K56" s="6" t="s">
        <v>3743</v>
      </c>
      <c r="L56" s="42">
        <v>1</v>
      </c>
      <c r="M56" s="10">
        <v>0</v>
      </c>
      <c r="N56" s="42">
        <v>0</v>
      </c>
      <c r="O56" s="10">
        <v>0</v>
      </c>
      <c r="P56" s="42">
        <v>1</v>
      </c>
      <c r="Q56" s="10">
        <v>0</v>
      </c>
      <c r="R56" s="42">
        <v>0</v>
      </c>
      <c r="S56" s="10">
        <v>0</v>
      </c>
      <c r="T56" s="42">
        <v>2</v>
      </c>
      <c r="U56" s="10">
        <v>0</v>
      </c>
      <c r="V56" s="42">
        <v>1</v>
      </c>
      <c r="W56" s="10">
        <v>0</v>
      </c>
      <c r="X56" s="42">
        <v>2</v>
      </c>
      <c r="Y56" s="10">
        <v>0</v>
      </c>
      <c r="Z56" s="42">
        <v>1</v>
      </c>
      <c r="AA56" s="10">
        <v>0</v>
      </c>
      <c r="AB56" s="42">
        <v>1</v>
      </c>
      <c r="AC56" s="10">
        <v>0</v>
      </c>
      <c r="AD56" s="42">
        <v>1</v>
      </c>
      <c r="AE56" s="10">
        <v>0</v>
      </c>
      <c r="AF56" s="10">
        <v>1</v>
      </c>
      <c r="AG56" s="10">
        <v>0</v>
      </c>
      <c r="AH56" s="42">
        <v>0</v>
      </c>
      <c r="AI56" s="10">
        <v>0</v>
      </c>
      <c r="AJ56" s="36">
        <v>2181000</v>
      </c>
    </row>
    <row r="57" spans="1:36" ht="20.45" customHeight="1" x14ac:dyDescent="0.25">
      <c r="A57" s="3">
        <v>50</v>
      </c>
      <c r="B57" s="3" t="s">
        <v>4384</v>
      </c>
      <c r="C57" s="2" t="s">
        <v>2291</v>
      </c>
      <c r="D57" s="2" t="s">
        <v>44</v>
      </c>
      <c r="E57" s="3" t="s">
        <v>53</v>
      </c>
      <c r="F57" s="2">
        <v>115</v>
      </c>
      <c r="G57" s="2">
        <v>18</v>
      </c>
      <c r="H57" s="2" t="s">
        <v>36</v>
      </c>
      <c r="I57" s="2" t="s">
        <v>2550</v>
      </c>
      <c r="J57" s="2" t="s">
        <v>2551</v>
      </c>
      <c r="K57" s="28" t="s">
        <v>3744</v>
      </c>
      <c r="L57" s="10">
        <v>1</v>
      </c>
      <c r="M57" s="10">
        <v>45</v>
      </c>
      <c r="N57" s="11">
        <v>1</v>
      </c>
      <c r="O57" s="10">
        <v>45</v>
      </c>
      <c r="P57" s="12">
        <v>1</v>
      </c>
      <c r="Q57" s="10">
        <v>1</v>
      </c>
      <c r="R57" s="13">
        <v>2</v>
      </c>
      <c r="S57" s="10">
        <v>1</v>
      </c>
      <c r="T57" s="14">
        <v>1</v>
      </c>
      <c r="U57" s="10">
        <v>1</v>
      </c>
      <c r="V57" s="10">
        <v>1</v>
      </c>
      <c r="W57" s="10">
        <v>1</v>
      </c>
      <c r="X57" s="11">
        <v>2</v>
      </c>
      <c r="Y57" s="10">
        <v>1</v>
      </c>
      <c r="Z57" s="13">
        <v>1</v>
      </c>
      <c r="AA57" s="10">
        <v>1</v>
      </c>
      <c r="AB57" s="12">
        <v>1</v>
      </c>
      <c r="AC57" s="10">
        <v>1</v>
      </c>
      <c r="AD57" s="14">
        <v>1</v>
      </c>
      <c r="AE57" s="10">
        <v>1</v>
      </c>
      <c r="AF57" s="10">
        <v>1</v>
      </c>
      <c r="AG57" s="10">
        <v>0</v>
      </c>
      <c r="AH57" s="11">
        <v>1</v>
      </c>
      <c r="AI57" s="10">
        <v>1</v>
      </c>
      <c r="AJ57" s="36">
        <v>2902000</v>
      </c>
    </row>
    <row r="58" spans="1:36" ht="20.45" customHeight="1" x14ac:dyDescent="0.25">
      <c r="A58" s="3">
        <v>51</v>
      </c>
      <c r="B58" s="3" t="s">
        <v>4385</v>
      </c>
      <c r="C58" s="3" t="s">
        <v>379</v>
      </c>
      <c r="D58" s="3" t="s">
        <v>18</v>
      </c>
      <c r="E58" s="3" t="s">
        <v>53</v>
      </c>
      <c r="F58" s="4">
        <v>120</v>
      </c>
      <c r="G58" s="4">
        <v>25</v>
      </c>
      <c r="H58" s="3" t="s">
        <v>36</v>
      </c>
      <c r="I58" s="3" t="s">
        <v>381</v>
      </c>
      <c r="J58" s="3" t="s">
        <v>382</v>
      </c>
      <c r="K58" s="28" t="s">
        <v>4323</v>
      </c>
      <c r="L58" s="42">
        <v>1</v>
      </c>
      <c r="M58" s="10">
        <v>45</v>
      </c>
      <c r="N58" s="42">
        <v>1</v>
      </c>
      <c r="O58" s="10">
        <v>45</v>
      </c>
      <c r="P58" s="42">
        <v>2</v>
      </c>
      <c r="Q58" s="10" t="s">
        <v>3650</v>
      </c>
      <c r="R58" s="42">
        <v>0</v>
      </c>
      <c r="S58" s="10" t="s">
        <v>3650</v>
      </c>
      <c r="T58" s="42">
        <v>2</v>
      </c>
      <c r="U58" s="10" t="s">
        <v>3650</v>
      </c>
      <c r="V58" s="42">
        <v>2</v>
      </c>
      <c r="W58" s="10">
        <v>0</v>
      </c>
      <c r="X58" s="42">
        <v>2</v>
      </c>
      <c r="Y58" s="10">
        <v>0</v>
      </c>
      <c r="Z58" s="42">
        <v>1</v>
      </c>
      <c r="AA58" s="10">
        <v>0</v>
      </c>
      <c r="AB58" s="42">
        <v>1</v>
      </c>
      <c r="AC58" s="10" t="s">
        <v>3650</v>
      </c>
      <c r="AD58" s="42">
        <v>1</v>
      </c>
      <c r="AE58" s="10" t="s">
        <v>3650</v>
      </c>
      <c r="AF58" s="10">
        <v>1</v>
      </c>
      <c r="AG58" s="10">
        <v>0</v>
      </c>
      <c r="AH58" s="42">
        <v>1</v>
      </c>
      <c r="AI58" s="10">
        <v>0</v>
      </c>
      <c r="AJ58" s="36">
        <v>3224000</v>
      </c>
    </row>
    <row r="59" spans="1:36" ht="20.45" customHeight="1" x14ac:dyDescent="0.25">
      <c r="A59" s="3">
        <v>765</v>
      </c>
      <c r="B59" s="3" t="s">
        <v>4385</v>
      </c>
      <c r="C59" s="15" t="s">
        <v>379</v>
      </c>
      <c r="D59" s="15" t="s">
        <v>18</v>
      </c>
      <c r="E59" s="3" t="s">
        <v>53</v>
      </c>
      <c r="F59" s="15">
        <v>122</v>
      </c>
      <c r="G59" s="15">
        <v>25</v>
      </c>
      <c r="H59" s="15" t="s">
        <v>36</v>
      </c>
      <c r="I59" s="15" t="s">
        <v>381</v>
      </c>
      <c r="J59" s="15" t="s">
        <v>382</v>
      </c>
      <c r="K59" s="31" t="s">
        <v>3727</v>
      </c>
      <c r="L59" s="10">
        <v>1</v>
      </c>
      <c r="M59" s="10">
        <v>0</v>
      </c>
      <c r="N59" s="11">
        <v>1</v>
      </c>
      <c r="O59" s="10">
        <v>0</v>
      </c>
      <c r="P59" s="12">
        <v>2</v>
      </c>
      <c r="Q59" s="10">
        <v>0</v>
      </c>
      <c r="R59" s="13">
        <v>0</v>
      </c>
      <c r="S59" s="10">
        <v>0</v>
      </c>
      <c r="T59" s="14">
        <v>2</v>
      </c>
      <c r="U59" s="10">
        <v>0</v>
      </c>
      <c r="V59" s="10">
        <v>2</v>
      </c>
      <c r="W59" s="10">
        <v>0</v>
      </c>
      <c r="X59" s="11">
        <v>2</v>
      </c>
      <c r="Y59" s="10">
        <v>0</v>
      </c>
      <c r="Z59" s="12">
        <v>1</v>
      </c>
      <c r="AA59" s="10">
        <v>0</v>
      </c>
      <c r="AB59" s="13">
        <v>1</v>
      </c>
      <c r="AC59" s="10">
        <v>0</v>
      </c>
      <c r="AD59" s="14">
        <v>1</v>
      </c>
      <c r="AE59" s="10">
        <v>0</v>
      </c>
      <c r="AF59" s="10">
        <v>1</v>
      </c>
      <c r="AG59" s="10">
        <v>0</v>
      </c>
      <c r="AH59" s="11">
        <v>1</v>
      </c>
      <c r="AI59" s="10">
        <v>0</v>
      </c>
      <c r="AJ59" s="36">
        <v>3224000</v>
      </c>
    </row>
    <row r="60" spans="1:36" ht="20.45" customHeight="1" x14ac:dyDescent="0.25">
      <c r="A60" s="3">
        <v>52</v>
      </c>
      <c r="B60" s="3" t="s">
        <v>4386</v>
      </c>
      <c r="C60" s="3" t="s">
        <v>1765</v>
      </c>
      <c r="D60" s="3" t="s">
        <v>44</v>
      </c>
      <c r="E60" s="3" t="s">
        <v>53</v>
      </c>
      <c r="F60" s="4">
        <v>120</v>
      </c>
      <c r="G60" s="4">
        <v>20</v>
      </c>
      <c r="H60" s="3" t="s">
        <v>36</v>
      </c>
      <c r="I60" s="3" t="s">
        <v>1767</v>
      </c>
      <c r="J60" s="3" t="s">
        <v>1768</v>
      </c>
      <c r="K60" s="6" t="s">
        <v>3745</v>
      </c>
      <c r="L60" s="42">
        <v>1</v>
      </c>
      <c r="M60" s="10">
        <v>45</v>
      </c>
      <c r="N60" s="42">
        <v>1</v>
      </c>
      <c r="O60" s="10">
        <v>45</v>
      </c>
      <c r="P60" s="42">
        <v>0</v>
      </c>
      <c r="Q60" s="10" t="s">
        <v>3650</v>
      </c>
      <c r="R60" s="42">
        <v>2</v>
      </c>
      <c r="S60" s="10" t="s">
        <v>3650</v>
      </c>
      <c r="T60" s="42">
        <v>0</v>
      </c>
      <c r="U60" s="10" t="s">
        <v>3650</v>
      </c>
      <c r="V60" s="42">
        <v>0</v>
      </c>
      <c r="W60" s="10">
        <v>0</v>
      </c>
      <c r="X60" s="42">
        <v>2</v>
      </c>
      <c r="Y60" s="10">
        <v>0</v>
      </c>
      <c r="Z60" s="42">
        <v>1</v>
      </c>
      <c r="AA60" s="10">
        <v>0</v>
      </c>
      <c r="AB60" s="42">
        <v>1</v>
      </c>
      <c r="AC60" s="10" t="s">
        <v>3650</v>
      </c>
      <c r="AD60" s="42">
        <v>1</v>
      </c>
      <c r="AE60" s="10" t="s">
        <v>3650</v>
      </c>
      <c r="AF60" s="10">
        <v>1</v>
      </c>
      <c r="AG60" s="10">
        <v>0</v>
      </c>
      <c r="AH60" s="42">
        <v>1</v>
      </c>
      <c r="AI60" s="10">
        <v>0</v>
      </c>
      <c r="AJ60" s="36">
        <v>2214000</v>
      </c>
    </row>
    <row r="61" spans="1:36" ht="20.45" customHeight="1" x14ac:dyDescent="0.25">
      <c r="A61" s="3">
        <v>53</v>
      </c>
      <c r="B61" s="3" t="s">
        <v>4387</v>
      </c>
      <c r="C61" s="3" t="s">
        <v>980</v>
      </c>
      <c r="D61" s="3" t="s">
        <v>18</v>
      </c>
      <c r="E61" s="3" t="s">
        <v>53</v>
      </c>
      <c r="F61" s="4">
        <v>115</v>
      </c>
      <c r="G61" s="4">
        <v>18.5</v>
      </c>
      <c r="H61" s="3" t="s">
        <v>36</v>
      </c>
      <c r="I61" s="3" t="s">
        <v>1471</v>
      </c>
      <c r="J61" s="3" t="s">
        <v>1472</v>
      </c>
      <c r="K61" s="6" t="s">
        <v>3746</v>
      </c>
      <c r="L61" s="42">
        <v>1</v>
      </c>
      <c r="M61" s="10">
        <v>0</v>
      </c>
      <c r="N61" s="42">
        <v>1</v>
      </c>
      <c r="O61" s="10">
        <v>0</v>
      </c>
      <c r="P61" s="42">
        <v>1</v>
      </c>
      <c r="Q61" s="10">
        <v>1</v>
      </c>
      <c r="R61" s="42">
        <v>0</v>
      </c>
      <c r="S61" s="10">
        <v>0</v>
      </c>
      <c r="T61" s="42">
        <v>1</v>
      </c>
      <c r="U61" s="10">
        <v>0</v>
      </c>
      <c r="V61" s="42">
        <v>1</v>
      </c>
      <c r="W61" s="10">
        <v>0</v>
      </c>
      <c r="X61" s="42">
        <v>2</v>
      </c>
      <c r="Y61" s="10">
        <v>0</v>
      </c>
      <c r="Z61" s="42">
        <v>1</v>
      </c>
      <c r="AA61" s="10">
        <v>0</v>
      </c>
      <c r="AB61" s="42">
        <v>1</v>
      </c>
      <c r="AC61" s="10">
        <v>1</v>
      </c>
      <c r="AD61" s="42">
        <v>1</v>
      </c>
      <c r="AE61" s="10">
        <v>0</v>
      </c>
      <c r="AF61" s="10">
        <v>1</v>
      </c>
      <c r="AG61" s="10">
        <v>0</v>
      </c>
      <c r="AH61" s="42">
        <v>1</v>
      </c>
      <c r="AI61" s="10">
        <v>0</v>
      </c>
      <c r="AJ61" s="36">
        <v>2536000</v>
      </c>
    </row>
    <row r="62" spans="1:36" ht="20.45" customHeight="1" x14ac:dyDescent="0.25">
      <c r="A62" s="3">
        <v>54</v>
      </c>
      <c r="B62" s="3" t="s">
        <v>4388</v>
      </c>
      <c r="C62" s="3" t="s">
        <v>52</v>
      </c>
      <c r="D62" s="3" t="s">
        <v>18</v>
      </c>
      <c r="E62" s="3" t="s">
        <v>53</v>
      </c>
      <c r="F62" s="4">
        <v>112</v>
      </c>
      <c r="G62" s="4">
        <v>23</v>
      </c>
      <c r="H62" s="3" t="s">
        <v>36</v>
      </c>
      <c r="I62" s="3" t="s">
        <v>55</v>
      </c>
      <c r="J62" s="3" t="s">
        <v>56</v>
      </c>
      <c r="K62" s="6" t="s">
        <v>3747</v>
      </c>
      <c r="L62" s="42">
        <v>1</v>
      </c>
      <c r="M62" s="10">
        <v>0</v>
      </c>
      <c r="N62" s="42">
        <v>1</v>
      </c>
      <c r="O62" s="10">
        <v>0</v>
      </c>
      <c r="P62" s="42">
        <v>2</v>
      </c>
      <c r="Q62" s="10">
        <v>0</v>
      </c>
      <c r="R62" s="42">
        <v>0</v>
      </c>
      <c r="S62" s="10">
        <v>0</v>
      </c>
      <c r="T62" s="42">
        <v>1</v>
      </c>
      <c r="U62" s="10">
        <v>0</v>
      </c>
      <c r="V62" s="42">
        <v>1</v>
      </c>
      <c r="W62" s="10">
        <v>0</v>
      </c>
      <c r="X62" s="42">
        <v>1</v>
      </c>
      <c r="Y62" s="10">
        <v>0</v>
      </c>
      <c r="Z62" s="42">
        <v>1</v>
      </c>
      <c r="AA62" s="10">
        <v>0</v>
      </c>
      <c r="AB62" s="42">
        <v>1</v>
      </c>
      <c r="AC62" s="10">
        <v>0</v>
      </c>
      <c r="AD62" s="42">
        <v>1</v>
      </c>
      <c r="AE62" s="10">
        <v>0</v>
      </c>
      <c r="AF62" s="10">
        <v>1</v>
      </c>
      <c r="AG62" s="10">
        <v>0</v>
      </c>
      <c r="AH62" s="42">
        <v>1</v>
      </c>
      <c r="AI62" s="10">
        <v>0</v>
      </c>
      <c r="AJ62" s="36">
        <v>2630000</v>
      </c>
    </row>
    <row r="63" spans="1:36" ht="20.45" customHeight="1" x14ac:dyDescent="0.25">
      <c r="A63" s="3">
        <v>769</v>
      </c>
      <c r="B63" s="3" t="s">
        <v>4389</v>
      </c>
      <c r="C63" s="15" t="s">
        <v>3605</v>
      </c>
      <c r="D63" s="15" t="s">
        <v>44</v>
      </c>
      <c r="E63" s="3" t="s">
        <v>53</v>
      </c>
      <c r="F63" s="15">
        <v>130</v>
      </c>
      <c r="G63" s="15">
        <v>25</v>
      </c>
      <c r="H63" s="15" t="s">
        <v>36</v>
      </c>
      <c r="I63" s="15" t="s">
        <v>3606</v>
      </c>
      <c r="J63" s="15" t="s">
        <v>3607</v>
      </c>
      <c r="K63" s="31" t="s">
        <v>4283</v>
      </c>
      <c r="L63" s="10">
        <v>1</v>
      </c>
      <c r="M63" s="10">
        <v>0</v>
      </c>
      <c r="N63" s="11">
        <v>2</v>
      </c>
      <c r="O63" s="10">
        <v>0</v>
      </c>
      <c r="P63" s="12">
        <v>0</v>
      </c>
      <c r="Q63" s="10" t="s">
        <v>3655</v>
      </c>
      <c r="R63" s="13">
        <v>2</v>
      </c>
      <c r="S63" s="10">
        <v>0</v>
      </c>
      <c r="T63" s="14">
        <v>0</v>
      </c>
      <c r="U63" s="10" t="s">
        <v>3657</v>
      </c>
      <c r="V63" s="10">
        <v>1</v>
      </c>
      <c r="W63" s="10">
        <v>0</v>
      </c>
      <c r="X63" s="11">
        <v>2</v>
      </c>
      <c r="Y63" s="10">
        <v>0</v>
      </c>
      <c r="Z63" s="12">
        <v>1</v>
      </c>
      <c r="AA63" s="10">
        <v>0</v>
      </c>
      <c r="AB63" s="13">
        <v>1</v>
      </c>
      <c r="AC63" s="10" t="s">
        <v>3655</v>
      </c>
      <c r="AD63" s="14">
        <v>1</v>
      </c>
      <c r="AE63" s="10" t="s">
        <v>3657</v>
      </c>
      <c r="AF63" s="10">
        <v>1</v>
      </c>
      <c r="AG63" s="10">
        <v>0</v>
      </c>
      <c r="AH63" s="11">
        <v>0</v>
      </c>
      <c r="AI63" s="10">
        <v>0</v>
      </c>
      <c r="AJ63" s="36">
        <v>2239000</v>
      </c>
    </row>
    <row r="64" spans="1:36" ht="20.45" customHeight="1" x14ac:dyDescent="0.25">
      <c r="A64" s="3">
        <v>55</v>
      </c>
      <c r="B64" s="3" t="s">
        <v>4390</v>
      </c>
      <c r="C64" s="2" t="s">
        <v>2310</v>
      </c>
      <c r="D64" s="2" t="s">
        <v>18</v>
      </c>
      <c r="E64" s="3" t="s">
        <v>53</v>
      </c>
      <c r="F64" s="2">
        <v>125.5</v>
      </c>
      <c r="G64" s="2">
        <v>31</v>
      </c>
      <c r="H64" s="2" t="s">
        <v>36</v>
      </c>
      <c r="I64" s="2" t="s">
        <v>2592</v>
      </c>
      <c r="J64" s="2" t="s">
        <v>2593</v>
      </c>
      <c r="K64" s="28" t="s">
        <v>3729</v>
      </c>
      <c r="L64" s="10">
        <v>1</v>
      </c>
      <c r="M64" s="10">
        <v>0</v>
      </c>
      <c r="N64" s="11">
        <v>1</v>
      </c>
      <c r="O64" s="10">
        <v>0</v>
      </c>
      <c r="P64" s="12">
        <v>2</v>
      </c>
      <c r="Q64" s="10">
        <v>0</v>
      </c>
      <c r="R64" s="13">
        <v>0</v>
      </c>
      <c r="S64" s="10">
        <v>0</v>
      </c>
      <c r="T64" s="14">
        <v>2</v>
      </c>
      <c r="U64" s="10">
        <v>0</v>
      </c>
      <c r="V64" s="10">
        <v>1</v>
      </c>
      <c r="W64" s="10">
        <v>0</v>
      </c>
      <c r="X64" s="11">
        <v>2</v>
      </c>
      <c r="Y64" s="10">
        <v>0</v>
      </c>
      <c r="Z64" s="13">
        <v>1</v>
      </c>
      <c r="AA64" s="10">
        <v>0</v>
      </c>
      <c r="AB64" s="12">
        <v>1</v>
      </c>
      <c r="AC64" s="10">
        <v>0</v>
      </c>
      <c r="AD64" s="14">
        <v>1</v>
      </c>
      <c r="AE64" s="10">
        <v>0</v>
      </c>
      <c r="AF64" s="10">
        <v>1</v>
      </c>
      <c r="AG64" s="10">
        <v>0</v>
      </c>
      <c r="AH64" s="11">
        <v>1</v>
      </c>
      <c r="AI64" s="10">
        <v>0</v>
      </c>
      <c r="AJ64" s="36">
        <v>3029000</v>
      </c>
    </row>
    <row r="65" spans="1:36" ht="20.45" customHeight="1" x14ac:dyDescent="0.25">
      <c r="A65" s="3">
        <v>56</v>
      </c>
      <c r="B65" s="3" t="s">
        <v>4391</v>
      </c>
      <c r="C65" s="3" t="s">
        <v>201</v>
      </c>
      <c r="D65" s="3" t="s">
        <v>44</v>
      </c>
      <c r="E65" s="3" t="s">
        <v>53</v>
      </c>
      <c r="F65" s="4">
        <v>120</v>
      </c>
      <c r="G65" s="4">
        <v>24</v>
      </c>
      <c r="H65" s="3" t="s">
        <v>36</v>
      </c>
      <c r="I65" s="3" t="s">
        <v>203</v>
      </c>
      <c r="J65" s="3" t="s">
        <v>204</v>
      </c>
      <c r="K65" s="6" t="s">
        <v>3748</v>
      </c>
      <c r="L65" s="42">
        <v>1</v>
      </c>
      <c r="M65" s="10">
        <v>50</v>
      </c>
      <c r="N65" s="42">
        <v>1</v>
      </c>
      <c r="O65" s="10">
        <v>50</v>
      </c>
      <c r="P65" s="42">
        <v>1</v>
      </c>
      <c r="Q65" s="10" t="s">
        <v>3650</v>
      </c>
      <c r="R65" s="42">
        <v>2</v>
      </c>
      <c r="S65" s="10" t="s">
        <v>3650</v>
      </c>
      <c r="T65" s="42">
        <v>0</v>
      </c>
      <c r="U65" s="10" t="s">
        <v>3650</v>
      </c>
      <c r="V65" s="42">
        <v>1</v>
      </c>
      <c r="W65" s="10">
        <v>2</v>
      </c>
      <c r="X65" s="42">
        <v>3</v>
      </c>
      <c r="Y65" s="10">
        <v>2</v>
      </c>
      <c r="Z65" s="42">
        <v>1</v>
      </c>
      <c r="AA65" s="10">
        <v>2</v>
      </c>
      <c r="AB65" s="42">
        <v>1</v>
      </c>
      <c r="AC65" s="10" t="s">
        <v>3650</v>
      </c>
      <c r="AD65" s="42">
        <v>1</v>
      </c>
      <c r="AE65" s="10" t="s">
        <v>3650</v>
      </c>
      <c r="AF65" s="10">
        <v>1</v>
      </c>
      <c r="AG65" s="10">
        <v>0</v>
      </c>
      <c r="AH65" s="42">
        <v>0</v>
      </c>
      <c r="AI65" s="10">
        <v>2</v>
      </c>
      <c r="AJ65" s="36">
        <v>2501000</v>
      </c>
    </row>
    <row r="66" spans="1:36" ht="20.45" customHeight="1" x14ac:dyDescent="0.25">
      <c r="A66" s="3">
        <v>776</v>
      </c>
      <c r="B66" s="3" t="s">
        <v>4392</v>
      </c>
      <c r="C66" s="2" t="s">
        <v>1504</v>
      </c>
      <c r="D66" s="2" t="s">
        <v>18</v>
      </c>
      <c r="E66" s="3" t="s">
        <v>53</v>
      </c>
      <c r="F66" s="2">
        <v>120</v>
      </c>
      <c r="G66" s="2">
        <v>26.5</v>
      </c>
      <c r="H66" s="2" t="s">
        <v>36</v>
      </c>
      <c r="I66" s="2" t="s">
        <v>1505</v>
      </c>
      <c r="J66" s="2" t="s">
        <v>1506</v>
      </c>
      <c r="K66" s="32" t="s">
        <v>3706</v>
      </c>
      <c r="L66" s="10">
        <v>1</v>
      </c>
      <c r="M66" s="10">
        <v>0</v>
      </c>
      <c r="N66" s="11">
        <v>1</v>
      </c>
      <c r="O66" s="10">
        <v>0</v>
      </c>
      <c r="P66" s="42">
        <v>1</v>
      </c>
      <c r="Q66" s="10">
        <v>0</v>
      </c>
      <c r="R66" s="42">
        <v>0</v>
      </c>
      <c r="S66" s="10">
        <v>0</v>
      </c>
      <c r="T66" s="42">
        <v>2</v>
      </c>
      <c r="U66" s="10">
        <v>0</v>
      </c>
      <c r="V66" s="42">
        <v>1</v>
      </c>
      <c r="W66" s="10">
        <v>0</v>
      </c>
      <c r="X66" s="42">
        <v>2</v>
      </c>
      <c r="Y66" s="10">
        <v>0</v>
      </c>
      <c r="Z66" s="42">
        <v>1</v>
      </c>
      <c r="AA66" s="10">
        <v>0</v>
      </c>
      <c r="AB66" s="42">
        <v>1</v>
      </c>
      <c r="AC66" s="10">
        <v>0</v>
      </c>
      <c r="AD66" s="42">
        <v>1</v>
      </c>
      <c r="AE66" s="10">
        <v>0</v>
      </c>
      <c r="AF66" s="10">
        <v>1</v>
      </c>
      <c r="AG66" s="10">
        <v>0</v>
      </c>
      <c r="AH66" s="42">
        <v>1</v>
      </c>
      <c r="AI66" s="10">
        <v>0</v>
      </c>
      <c r="AJ66" s="36">
        <v>2751000</v>
      </c>
    </row>
    <row r="67" spans="1:36" ht="20.45" customHeight="1" x14ac:dyDescent="0.25">
      <c r="A67" s="3">
        <v>58</v>
      </c>
      <c r="B67" s="3" t="s">
        <v>4393</v>
      </c>
      <c r="C67" s="3" t="s">
        <v>1614</v>
      </c>
      <c r="D67" s="3" t="s">
        <v>18</v>
      </c>
      <c r="E67" s="3" t="s">
        <v>53</v>
      </c>
      <c r="F67" s="4">
        <v>110</v>
      </c>
      <c r="G67" s="4">
        <v>20</v>
      </c>
      <c r="H67" s="3" t="s">
        <v>36</v>
      </c>
      <c r="I67" s="3" t="s">
        <v>1616</v>
      </c>
      <c r="J67" s="3" t="s">
        <v>1617</v>
      </c>
      <c r="K67" s="6" t="s">
        <v>3706</v>
      </c>
      <c r="L67" s="42">
        <v>1</v>
      </c>
      <c r="M67" s="10">
        <v>0</v>
      </c>
      <c r="N67" s="42">
        <v>1</v>
      </c>
      <c r="O67" s="10">
        <v>0</v>
      </c>
      <c r="P67" s="42">
        <v>1</v>
      </c>
      <c r="Q67" s="10">
        <v>1</v>
      </c>
      <c r="R67" s="42">
        <v>0</v>
      </c>
      <c r="S67" s="10">
        <v>1</v>
      </c>
      <c r="T67" s="42">
        <v>2</v>
      </c>
      <c r="U67" s="10">
        <v>1</v>
      </c>
      <c r="V67" s="42">
        <v>1</v>
      </c>
      <c r="W67" s="10">
        <v>1</v>
      </c>
      <c r="X67" s="42">
        <v>2</v>
      </c>
      <c r="Y67" s="10">
        <v>1</v>
      </c>
      <c r="Z67" s="42">
        <v>1</v>
      </c>
      <c r="AA67" s="10">
        <v>1</v>
      </c>
      <c r="AB67" s="42">
        <v>1</v>
      </c>
      <c r="AC67" s="10">
        <v>1</v>
      </c>
      <c r="AD67" s="42">
        <v>1</v>
      </c>
      <c r="AE67" s="10">
        <v>1</v>
      </c>
      <c r="AF67" s="10">
        <v>1</v>
      </c>
      <c r="AG67" s="10">
        <v>0</v>
      </c>
      <c r="AH67" s="42">
        <v>1</v>
      </c>
      <c r="AI67" s="10">
        <v>1</v>
      </c>
      <c r="AJ67" s="36">
        <v>2751000</v>
      </c>
    </row>
    <row r="68" spans="1:36" ht="20.45" customHeight="1" x14ac:dyDescent="0.25">
      <c r="A68" s="3">
        <v>59</v>
      </c>
      <c r="B68" s="3" t="s">
        <v>769</v>
      </c>
      <c r="C68" s="3" t="s">
        <v>2017</v>
      </c>
      <c r="D68" s="3" t="s">
        <v>44</v>
      </c>
      <c r="E68" s="3" t="s">
        <v>53</v>
      </c>
      <c r="F68" s="4">
        <v>120</v>
      </c>
      <c r="G68" s="4">
        <v>19</v>
      </c>
      <c r="H68" s="3" t="s">
        <v>36</v>
      </c>
      <c r="I68" s="3" t="s">
        <v>2019</v>
      </c>
      <c r="J68" s="3" t="s">
        <v>2020</v>
      </c>
      <c r="K68" s="6" t="s">
        <v>3749</v>
      </c>
      <c r="L68" s="42">
        <v>2</v>
      </c>
      <c r="M68" s="10">
        <v>45</v>
      </c>
      <c r="N68" s="42">
        <v>2</v>
      </c>
      <c r="O68" s="10">
        <v>45</v>
      </c>
      <c r="P68" s="42">
        <v>1</v>
      </c>
      <c r="Q68" s="10">
        <v>0</v>
      </c>
      <c r="R68" s="42">
        <v>2</v>
      </c>
      <c r="S68" s="10">
        <v>0</v>
      </c>
      <c r="T68" s="42">
        <v>1</v>
      </c>
      <c r="U68" s="10">
        <v>0</v>
      </c>
      <c r="V68" s="42">
        <v>1</v>
      </c>
      <c r="W68" s="10">
        <v>0</v>
      </c>
      <c r="X68" s="42">
        <v>2</v>
      </c>
      <c r="Y68" s="10">
        <v>0</v>
      </c>
      <c r="Z68" s="42">
        <v>2</v>
      </c>
      <c r="AA68" s="10">
        <v>0</v>
      </c>
      <c r="AB68" s="42">
        <v>1</v>
      </c>
      <c r="AC68" s="10">
        <v>0</v>
      </c>
      <c r="AD68" s="42">
        <v>1</v>
      </c>
      <c r="AE68" s="10">
        <v>0</v>
      </c>
      <c r="AF68" s="10">
        <v>0</v>
      </c>
      <c r="AG68" s="10">
        <v>1</v>
      </c>
      <c r="AH68" s="42">
        <v>1</v>
      </c>
      <c r="AI68" s="10">
        <v>0</v>
      </c>
      <c r="AJ68" s="36">
        <v>3162000</v>
      </c>
    </row>
    <row r="69" spans="1:36" ht="20.45" customHeight="1" x14ac:dyDescent="0.25">
      <c r="A69" s="3">
        <v>60</v>
      </c>
      <c r="B69" s="3" t="s">
        <v>4394</v>
      </c>
      <c r="C69" s="3" t="s">
        <v>1426</v>
      </c>
      <c r="D69" s="3" t="s">
        <v>18</v>
      </c>
      <c r="E69" s="3" t="s">
        <v>53</v>
      </c>
      <c r="F69" s="4">
        <v>125</v>
      </c>
      <c r="G69" s="4">
        <v>26</v>
      </c>
      <c r="H69" s="3" t="s">
        <v>36</v>
      </c>
      <c r="I69" s="3" t="s">
        <v>1428</v>
      </c>
      <c r="J69" s="3" t="s">
        <v>1429</v>
      </c>
      <c r="K69" s="6" t="s">
        <v>3750</v>
      </c>
      <c r="L69" s="42">
        <v>2</v>
      </c>
      <c r="M69" s="10">
        <v>55</v>
      </c>
      <c r="N69" s="42">
        <v>2</v>
      </c>
      <c r="O69" s="10">
        <v>55</v>
      </c>
      <c r="P69" s="42">
        <v>3</v>
      </c>
      <c r="Q69" s="10" t="s">
        <v>3651</v>
      </c>
      <c r="R69" s="42">
        <v>0</v>
      </c>
      <c r="S69" s="10">
        <v>0</v>
      </c>
      <c r="T69" s="42">
        <v>3</v>
      </c>
      <c r="U69" s="10" t="s">
        <v>3651</v>
      </c>
      <c r="V69" s="42">
        <v>2</v>
      </c>
      <c r="W69" s="10">
        <v>0</v>
      </c>
      <c r="X69" s="42">
        <v>2</v>
      </c>
      <c r="Y69" s="10">
        <v>0</v>
      </c>
      <c r="Z69" s="42">
        <v>2</v>
      </c>
      <c r="AA69" s="10">
        <v>0</v>
      </c>
      <c r="AB69" s="42">
        <v>2</v>
      </c>
      <c r="AC69" s="10" t="s">
        <v>3651</v>
      </c>
      <c r="AD69" s="42">
        <v>2</v>
      </c>
      <c r="AE69" s="10" t="s">
        <v>3651</v>
      </c>
      <c r="AF69" s="10">
        <v>2</v>
      </c>
      <c r="AG69" s="10">
        <v>2</v>
      </c>
      <c r="AH69" s="42">
        <v>1</v>
      </c>
      <c r="AI69" s="10">
        <v>0</v>
      </c>
      <c r="AJ69" s="36">
        <v>4827000</v>
      </c>
    </row>
    <row r="70" spans="1:36" ht="20.45" customHeight="1" x14ac:dyDescent="0.25">
      <c r="A70" s="3">
        <v>61</v>
      </c>
      <c r="B70" s="3" t="s">
        <v>4395</v>
      </c>
      <c r="C70" s="2" t="s">
        <v>162</v>
      </c>
      <c r="D70" s="2" t="s">
        <v>44</v>
      </c>
      <c r="E70" s="3" t="s">
        <v>53</v>
      </c>
      <c r="F70" s="2">
        <v>110</v>
      </c>
      <c r="G70" s="2">
        <v>17.5</v>
      </c>
      <c r="H70" s="2" t="s">
        <v>36</v>
      </c>
      <c r="I70" s="2" t="s">
        <v>163</v>
      </c>
      <c r="J70" s="2" t="s">
        <v>164</v>
      </c>
      <c r="K70" s="28" t="s">
        <v>3732</v>
      </c>
      <c r="L70" s="10">
        <v>1</v>
      </c>
      <c r="M70" s="10">
        <v>0</v>
      </c>
      <c r="N70" s="11">
        <v>1</v>
      </c>
      <c r="O70" s="10">
        <v>0</v>
      </c>
      <c r="P70" s="12">
        <v>0</v>
      </c>
      <c r="Q70" s="10">
        <v>0</v>
      </c>
      <c r="R70" s="13">
        <v>2</v>
      </c>
      <c r="S70" s="10">
        <v>0</v>
      </c>
      <c r="T70" s="14">
        <v>0</v>
      </c>
      <c r="U70" s="10">
        <v>0</v>
      </c>
      <c r="V70" s="10">
        <v>1</v>
      </c>
      <c r="W70" s="10">
        <v>0</v>
      </c>
      <c r="X70" s="11">
        <v>2</v>
      </c>
      <c r="Y70" s="10">
        <v>0</v>
      </c>
      <c r="Z70" s="13">
        <v>1</v>
      </c>
      <c r="AA70" s="10">
        <v>0</v>
      </c>
      <c r="AB70" s="12">
        <v>1</v>
      </c>
      <c r="AC70" s="10">
        <v>0</v>
      </c>
      <c r="AD70" s="14">
        <v>1</v>
      </c>
      <c r="AE70" s="10">
        <v>0</v>
      </c>
      <c r="AF70" s="10">
        <v>1</v>
      </c>
      <c r="AG70" s="10">
        <v>0</v>
      </c>
      <c r="AH70" s="11">
        <v>1</v>
      </c>
      <c r="AI70" s="10">
        <v>0</v>
      </c>
      <c r="AJ70" s="36">
        <v>2409000</v>
      </c>
    </row>
    <row r="71" spans="1:36" ht="20.45" customHeight="1" x14ac:dyDescent="0.25">
      <c r="A71" s="3">
        <v>62</v>
      </c>
      <c r="B71" s="3" t="s">
        <v>4396</v>
      </c>
      <c r="C71" s="3" t="s">
        <v>1310</v>
      </c>
      <c r="D71" s="3" t="s">
        <v>18</v>
      </c>
      <c r="E71" s="3" t="s">
        <v>53</v>
      </c>
      <c r="F71" s="4">
        <v>112</v>
      </c>
      <c r="G71" s="4">
        <v>18.5</v>
      </c>
      <c r="H71" s="3" t="s">
        <v>36</v>
      </c>
      <c r="I71" s="3" t="s">
        <v>1312</v>
      </c>
      <c r="J71" s="3" t="s">
        <v>1313</v>
      </c>
      <c r="K71" s="6" t="s">
        <v>3727</v>
      </c>
      <c r="L71" s="42">
        <v>1</v>
      </c>
      <c r="M71" s="10">
        <v>0</v>
      </c>
      <c r="N71" s="42">
        <v>1</v>
      </c>
      <c r="O71" s="10">
        <v>0</v>
      </c>
      <c r="P71" s="42">
        <v>2</v>
      </c>
      <c r="Q71" s="10">
        <v>0</v>
      </c>
      <c r="R71" s="42">
        <v>0</v>
      </c>
      <c r="S71" s="10">
        <v>0</v>
      </c>
      <c r="T71" s="42">
        <v>2</v>
      </c>
      <c r="U71" s="10">
        <v>0</v>
      </c>
      <c r="V71" s="42">
        <v>2</v>
      </c>
      <c r="W71" s="10">
        <v>0</v>
      </c>
      <c r="X71" s="42">
        <v>2</v>
      </c>
      <c r="Y71" s="10">
        <v>0</v>
      </c>
      <c r="Z71" s="42">
        <v>1</v>
      </c>
      <c r="AA71" s="10">
        <v>0</v>
      </c>
      <c r="AB71" s="42">
        <v>1</v>
      </c>
      <c r="AC71" s="10">
        <v>0</v>
      </c>
      <c r="AD71" s="42">
        <v>1</v>
      </c>
      <c r="AE71" s="10">
        <v>0</v>
      </c>
      <c r="AF71" s="10">
        <v>1</v>
      </c>
      <c r="AG71" s="10">
        <v>0</v>
      </c>
      <c r="AH71" s="42">
        <v>1</v>
      </c>
      <c r="AI71" s="10">
        <v>0</v>
      </c>
      <c r="AJ71" s="36">
        <v>3224000</v>
      </c>
    </row>
    <row r="72" spans="1:36" ht="20.45" customHeight="1" x14ac:dyDescent="0.25">
      <c r="A72" s="3">
        <v>63</v>
      </c>
      <c r="B72" s="3" t="s">
        <v>4347</v>
      </c>
      <c r="C72" s="3" t="s">
        <v>84</v>
      </c>
      <c r="D72" s="3" t="s">
        <v>18</v>
      </c>
      <c r="E72" s="3" t="s">
        <v>53</v>
      </c>
      <c r="F72" s="4">
        <v>120</v>
      </c>
      <c r="G72" s="4">
        <v>31</v>
      </c>
      <c r="H72" s="3" t="s">
        <v>36</v>
      </c>
      <c r="I72" s="3" t="s">
        <v>1857</v>
      </c>
      <c r="J72" s="3" t="s">
        <v>1858</v>
      </c>
      <c r="K72" s="6" t="s">
        <v>3751</v>
      </c>
      <c r="L72" s="42">
        <v>1</v>
      </c>
      <c r="M72" s="10">
        <v>45</v>
      </c>
      <c r="N72" s="42">
        <v>1</v>
      </c>
      <c r="O72" s="10">
        <v>45</v>
      </c>
      <c r="P72" s="42">
        <v>1</v>
      </c>
      <c r="Q72" s="10" t="s">
        <v>3650</v>
      </c>
      <c r="R72" s="42">
        <v>0</v>
      </c>
      <c r="S72" s="10" t="s">
        <v>3650</v>
      </c>
      <c r="T72" s="42">
        <v>1</v>
      </c>
      <c r="U72" s="10" t="s">
        <v>3650</v>
      </c>
      <c r="V72" s="42">
        <v>0</v>
      </c>
      <c r="W72" s="10">
        <v>0</v>
      </c>
      <c r="X72" s="42">
        <v>0</v>
      </c>
      <c r="Y72" s="10">
        <v>0</v>
      </c>
      <c r="Z72" s="42">
        <v>1</v>
      </c>
      <c r="AA72" s="10">
        <v>0</v>
      </c>
      <c r="AB72" s="42">
        <v>0</v>
      </c>
      <c r="AC72" s="10" t="s">
        <v>3650</v>
      </c>
      <c r="AD72" s="42">
        <v>1</v>
      </c>
      <c r="AE72" s="10" t="s">
        <v>3650</v>
      </c>
      <c r="AF72" s="10">
        <v>0</v>
      </c>
      <c r="AG72" s="10">
        <v>0</v>
      </c>
      <c r="AH72" s="42">
        <v>0</v>
      </c>
      <c r="AI72" s="10">
        <v>0</v>
      </c>
      <c r="AJ72" s="36">
        <v>1153000</v>
      </c>
    </row>
    <row r="73" spans="1:36" ht="20.45" customHeight="1" x14ac:dyDescent="0.25">
      <c r="A73" s="3">
        <v>64</v>
      </c>
      <c r="B73" s="3" t="s">
        <v>4397</v>
      </c>
      <c r="C73" s="2" t="s">
        <v>764</v>
      </c>
      <c r="D73" s="2" t="s">
        <v>44</v>
      </c>
      <c r="E73" s="3" t="s">
        <v>53</v>
      </c>
      <c r="F73" s="2">
        <v>112</v>
      </c>
      <c r="G73" s="2">
        <v>18</v>
      </c>
      <c r="H73" s="2" t="s">
        <v>36</v>
      </c>
      <c r="I73" s="2" t="s">
        <v>2596</v>
      </c>
      <c r="J73" s="2" t="s">
        <v>2597</v>
      </c>
      <c r="K73" s="28" t="s">
        <v>3752</v>
      </c>
      <c r="L73" s="10">
        <v>1</v>
      </c>
      <c r="M73" s="10">
        <v>0</v>
      </c>
      <c r="N73" s="11">
        <v>1</v>
      </c>
      <c r="O73" s="10">
        <v>0</v>
      </c>
      <c r="P73" s="12">
        <v>0</v>
      </c>
      <c r="Q73" s="10">
        <v>0</v>
      </c>
      <c r="R73" s="13">
        <v>3</v>
      </c>
      <c r="S73" s="10">
        <v>0</v>
      </c>
      <c r="T73" s="14">
        <v>0</v>
      </c>
      <c r="U73" s="10">
        <v>0</v>
      </c>
      <c r="V73" s="10">
        <v>1</v>
      </c>
      <c r="W73" s="10">
        <v>0</v>
      </c>
      <c r="X73" s="11">
        <v>3</v>
      </c>
      <c r="Y73" s="10">
        <v>0</v>
      </c>
      <c r="Z73" s="13">
        <v>1</v>
      </c>
      <c r="AA73" s="10">
        <v>0</v>
      </c>
      <c r="AB73" s="12">
        <v>1</v>
      </c>
      <c r="AC73" s="10">
        <v>0</v>
      </c>
      <c r="AD73" s="14">
        <v>1</v>
      </c>
      <c r="AE73" s="10">
        <v>0</v>
      </c>
      <c r="AF73" s="10">
        <v>1</v>
      </c>
      <c r="AG73" s="10">
        <v>0</v>
      </c>
      <c r="AH73" s="11">
        <v>0</v>
      </c>
      <c r="AI73" s="10">
        <v>0</v>
      </c>
      <c r="AJ73" s="36">
        <v>2406000</v>
      </c>
    </row>
    <row r="74" spans="1:36" ht="20.45" customHeight="1" x14ac:dyDescent="0.25">
      <c r="A74" s="3">
        <v>65</v>
      </c>
      <c r="B74" s="3" t="s">
        <v>4398</v>
      </c>
      <c r="C74" s="3" t="s">
        <v>805</v>
      </c>
      <c r="D74" s="3" t="s">
        <v>18</v>
      </c>
      <c r="E74" s="3" t="s">
        <v>53</v>
      </c>
      <c r="F74" s="4">
        <v>130</v>
      </c>
      <c r="G74" s="4">
        <v>22</v>
      </c>
      <c r="H74" s="3" t="s">
        <v>36</v>
      </c>
      <c r="I74" s="3" t="s">
        <v>806</v>
      </c>
      <c r="J74" s="3" t="s">
        <v>807</v>
      </c>
      <c r="K74" s="6" t="s">
        <v>3753</v>
      </c>
      <c r="L74" s="42">
        <v>1</v>
      </c>
      <c r="M74" s="10">
        <v>0</v>
      </c>
      <c r="N74" s="42">
        <v>0</v>
      </c>
      <c r="O74" s="10">
        <v>0</v>
      </c>
      <c r="P74" s="42">
        <v>1</v>
      </c>
      <c r="Q74" s="10" t="s">
        <v>3652</v>
      </c>
      <c r="R74" s="42">
        <v>0</v>
      </c>
      <c r="S74" s="10">
        <v>0</v>
      </c>
      <c r="T74" s="42">
        <v>0</v>
      </c>
      <c r="U74" s="10" t="s">
        <v>3653</v>
      </c>
      <c r="V74" s="42">
        <v>1</v>
      </c>
      <c r="W74" s="10">
        <v>0</v>
      </c>
      <c r="X74" s="42">
        <v>3</v>
      </c>
      <c r="Y74" s="10">
        <v>0</v>
      </c>
      <c r="Z74" s="42">
        <v>1</v>
      </c>
      <c r="AA74" s="10">
        <v>0</v>
      </c>
      <c r="AB74" s="42">
        <v>2</v>
      </c>
      <c r="AC74" s="10" t="s">
        <v>3652</v>
      </c>
      <c r="AD74" s="42">
        <v>2</v>
      </c>
      <c r="AE74" s="10" t="s">
        <v>3653</v>
      </c>
      <c r="AF74" s="10">
        <v>1</v>
      </c>
      <c r="AG74" s="10">
        <v>0</v>
      </c>
      <c r="AH74" s="42">
        <v>1</v>
      </c>
      <c r="AI74" s="10">
        <v>0</v>
      </c>
      <c r="AJ74" s="36">
        <v>2595000</v>
      </c>
    </row>
    <row r="75" spans="1:36" ht="20.45" customHeight="1" x14ac:dyDescent="0.25">
      <c r="A75" s="3">
        <v>66</v>
      </c>
      <c r="B75" s="3" t="s">
        <v>4399</v>
      </c>
      <c r="C75" s="3" t="s">
        <v>1938</v>
      </c>
      <c r="D75" s="3" t="s">
        <v>18</v>
      </c>
      <c r="E75" s="3" t="s">
        <v>53</v>
      </c>
      <c r="F75" s="4">
        <v>122</v>
      </c>
      <c r="G75" s="4">
        <v>22</v>
      </c>
      <c r="H75" s="3" t="s">
        <v>36</v>
      </c>
      <c r="I75" s="3" t="s">
        <v>1940</v>
      </c>
      <c r="J75" s="3" t="s">
        <v>1941</v>
      </c>
      <c r="K75" s="6" t="s">
        <v>3754</v>
      </c>
      <c r="L75" s="42">
        <v>1</v>
      </c>
      <c r="M75" s="10">
        <v>45</v>
      </c>
      <c r="N75" s="42">
        <v>1</v>
      </c>
      <c r="O75" s="10">
        <v>45</v>
      </c>
      <c r="P75" s="42">
        <v>1</v>
      </c>
      <c r="Q75" s="10" t="s">
        <v>3650</v>
      </c>
      <c r="R75" s="42">
        <v>0</v>
      </c>
      <c r="S75" s="10">
        <v>0</v>
      </c>
      <c r="T75" s="42">
        <v>1</v>
      </c>
      <c r="U75" s="10">
        <v>0</v>
      </c>
      <c r="V75" s="42">
        <v>1</v>
      </c>
      <c r="W75" s="10">
        <v>0</v>
      </c>
      <c r="X75" s="42">
        <v>1</v>
      </c>
      <c r="Y75" s="10">
        <v>0</v>
      </c>
      <c r="Z75" s="42">
        <v>1</v>
      </c>
      <c r="AA75" s="10">
        <v>0</v>
      </c>
      <c r="AB75" s="42">
        <v>1</v>
      </c>
      <c r="AC75" s="10" t="s">
        <v>3650</v>
      </c>
      <c r="AD75" s="42">
        <v>1</v>
      </c>
      <c r="AE75" s="10">
        <v>0</v>
      </c>
      <c r="AF75" s="10">
        <v>0</v>
      </c>
      <c r="AG75" s="10">
        <v>1</v>
      </c>
      <c r="AH75" s="42">
        <v>0</v>
      </c>
      <c r="AI75" s="10">
        <v>0</v>
      </c>
      <c r="AJ75" s="36">
        <v>1702000</v>
      </c>
    </row>
    <row r="76" spans="1:36" ht="20.45" customHeight="1" x14ac:dyDescent="0.25">
      <c r="A76" s="3">
        <v>67</v>
      </c>
      <c r="B76" s="3" t="s">
        <v>4400</v>
      </c>
      <c r="C76" s="3" t="s">
        <v>1517</v>
      </c>
      <c r="D76" s="3" t="s">
        <v>18</v>
      </c>
      <c r="E76" s="3" t="s">
        <v>53</v>
      </c>
      <c r="F76" s="4">
        <v>130</v>
      </c>
      <c r="G76" s="4">
        <v>29</v>
      </c>
      <c r="H76" s="3" t="s">
        <v>36</v>
      </c>
      <c r="I76" s="3" t="s">
        <v>1656</v>
      </c>
      <c r="J76" s="3" t="s">
        <v>1657</v>
      </c>
      <c r="K76" s="6" t="s">
        <v>3729</v>
      </c>
      <c r="L76" s="42">
        <v>1</v>
      </c>
      <c r="M76" s="10">
        <v>0</v>
      </c>
      <c r="N76" s="42">
        <v>1</v>
      </c>
      <c r="O76" s="10">
        <v>0</v>
      </c>
      <c r="P76" s="42">
        <v>2</v>
      </c>
      <c r="Q76" s="10" t="s">
        <v>3651</v>
      </c>
      <c r="R76" s="42">
        <v>0</v>
      </c>
      <c r="S76" s="10">
        <v>0</v>
      </c>
      <c r="T76" s="42">
        <v>2</v>
      </c>
      <c r="U76" s="10">
        <v>0</v>
      </c>
      <c r="V76" s="42">
        <v>1</v>
      </c>
      <c r="W76" s="10">
        <v>0</v>
      </c>
      <c r="X76" s="42">
        <v>2</v>
      </c>
      <c r="Y76" s="10">
        <v>0</v>
      </c>
      <c r="Z76" s="42">
        <v>1</v>
      </c>
      <c r="AA76" s="10">
        <v>0</v>
      </c>
      <c r="AB76" s="42">
        <v>1</v>
      </c>
      <c r="AC76" s="10" t="s">
        <v>3651</v>
      </c>
      <c r="AD76" s="42">
        <v>1</v>
      </c>
      <c r="AE76" s="10">
        <v>0</v>
      </c>
      <c r="AF76" s="10">
        <v>1</v>
      </c>
      <c r="AG76" s="10">
        <v>0</v>
      </c>
      <c r="AH76" s="42">
        <v>1</v>
      </c>
      <c r="AI76" s="10">
        <v>0</v>
      </c>
      <c r="AJ76" s="36">
        <v>3029000</v>
      </c>
    </row>
    <row r="77" spans="1:36" ht="20.45" customHeight="1" x14ac:dyDescent="0.25">
      <c r="A77" s="3">
        <v>68</v>
      </c>
      <c r="B77" s="3" t="s">
        <v>4401</v>
      </c>
      <c r="C77" s="2" t="s">
        <v>2311</v>
      </c>
      <c r="D77" s="2" t="s">
        <v>44</v>
      </c>
      <c r="E77" s="3" t="s">
        <v>53</v>
      </c>
      <c r="F77" s="2">
        <v>117</v>
      </c>
      <c r="G77" s="2">
        <v>22</v>
      </c>
      <c r="H77" s="2" t="s">
        <v>36</v>
      </c>
      <c r="I77" s="2" t="s">
        <v>2599</v>
      </c>
      <c r="J77" s="2" t="s">
        <v>2600</v>
      </c>
      <c r="K77" s="28" t="s">
        <v>3755</v>
      </c>
      <c r="L77" s="10">
        <v>1</v>
      </c>
      <c r="M77" s="10">
        <v>0</v>
      </c>
      <c r="N77" s="11">
        <v>1</v>
      </c>
      <c r="O77" s="10">
        <v>0</v>
      </c>
      <c r="P77" s="12">
        <v>1</v>
      </c>
      <c r="Q77" s="10">
        <v>0</v>
      </c>
      <c r="R77" s="13">
        <v>2</v>
      </c>
      <c r="S77" s="10">
        <v>0</v>
      </c>
      <c r="T77" s="14">
        <v>0</v>
      </c>
      <c r="U77" s="10">
        <v>0</v>
      </c>
      <c r="V77" s="10">
        <v>0</v>
      </c>
      <c r="W77" s="10">
        <v>0</v>
      </c>
      <c r="X77" s="11">
        <v>2</v>
      </c>
      <c r="Y77" s="10">
        <v>0</v>
      </c>
      <c r="Z77" s="13">
        <v>1</v>
      </c>
      <c r="AA77" s="10">
        <v>0</v>
      </c>
      <c r="AB77" s="12">
        <v>1</v>
      </c>
      <c r="AC77" s="10">
        <v>0</v>
      </c>
      <c r="AD77" s="14">
        <v>1</v>
      </c>
      <c r="AE77" s="10">
        <v>0</v>
      </c>
      <c r="AF77" s="10">
        <v>1</v>
      </c>
      <c r="AG77" s="10">
        <v>0</v>
      </c>
      <c r="AH77" s="11">
        <v>0</v>
      </c>
      <c r="AI77" s="10">
        <v>0</v>
      </c>
      <c r="AJ77" s="36">
        <v>2122000</v>
      </c>
    </row>
    <row r="78" spans="1:36" ht="20.45" customHeight="1" x14ac:dyDescent="0.25">
      <c r="A78" s="3">
        <v>806</v>
      </c>
      <c r="B78" s="3" t="s">
        <v>4402</v>
      </c>
      <c r="C78" s="15" t="s">
        <v>3609</v>
      </c>
      <c r="D78" s="15" t="s">
        <v>44</v>
      </c>
      <c r="E78" s="3" t="s">
        <v>53</v>
      </c>
      <c r="F78" s="15">
        <v>110</v>
      </c>
      <c r="G78" s="15">
        <v>20</v>
      </c>
      <c r="H78" s="15" t="s">
        <v>36</v>
      </c>
      <c r="I78" s="15" t="s">
        <v>3591</v>
      </c>
      <c r="J78" s="15" t="s">
        <v>3592</v>
      </c>
      <c r="K78" s="31" t="s">
        <v>3981</v>
      </c>
      <c r="L78" s="10">
        <v>1</v>
      </c>
      <c r="M78" s="10">
        <v>0</v>
      </c>
      <c r="N78" s="11">
        <v>1</v>
      </c>
      <c r="O78" s="10">
        <v>0</v>
      </c>
      <c r="P78" s="12">
        <v>1</v>
      </c>
      <c r="Q78" s="10">
        <v>0</v>
      </c>
      <c r="R78" s="13">
        <v>2</v>
      </c>
      <c r="S78" s="10">
        <v>0</v>
      </c>
      <c r="T78" s="14">
        <v>1</v>
      </c>
      <c r="U78" s="10">
        <v>0</v>
      </c>
      <c r="V78" s="10">
        <v>1</v>
      </c>
      <c r="W78" s="10">
        <v>0</v>
      </c>
      <c r="X78" s="11">
        <v>1</v>
      </c>
      <c r="Y78" s="10">
        <v>0</v>
      </c>
      <c r="Z78" s="12">
        <v>1</v>
      </c>
      <c r="AA78" s="10">
        <v>0</v>
      </c>
      <c r="AB78" s="13">
        <v>1</v>
      </c>
      <c r="AC78" s="10">
        <v>0</v>
      </c>
      <c r="AD78" s="14">
        <v>1</v>
      </c>
      <c r="AE78" s="10">
        <v>0</v>
      </c>
      <c r="AF78" s="10">
        <v>1</v>
      </c>
      <c r="AG78" s="10">
        <v>0</v>
      </c>
      <c r="AH78" s="11">
        <v>1</v>
      </c>
      <c r="AI78" s="10">
        <v>0</v>
      </c>
      <c r="AJ78" s="36">
        <v>2718000</v>
      </c>
    </row>
    <row r="79" spans="1:36" ht="20.45" customHeight="1" x14ac:dyDescent="0.25">
      <c r="A79" s="3">
        <v>69</v>
      </c>
      <c r="B79" s="3" t="s">
        <v>4403</v>
      </c>
      <c r="C79" s="3" t="s">
        <v>186</v>
      </c>
      <c r="D79" s="3" t="s">
        <v>44</v>
      </c>
      <c r="E79" s="3" t="s">
        <v>53</v>
      </c>
      <c r="F79" s="4">
        <v>130</v>
      </c>
      <c r="G79" s="4">
        <v>28</v>
      </c>
      <c r="H79" s="3" t="s">
        <v>36</v>
      </c>
      <c r="I79" s="3" t="s">
        <v>188</v>
      </c>
      <c r="J79" s="3" t="s">
        <v>189</v>
      </c>
      <c r="K79" s="6" t="s">
        <v>3756</v>
      </c>
      <c r="L79" s="42">
        <v>1</v>
      </c>
      <c r="M79" s="10">
        <v>0</v>
      </c>
      <c r="N79" s="42">
        <v>1</v>
      </c>
      <c r="O79" s="10">
        <v>0</v>
      </c>
      <c r="P79" s="42">
        <v>1</v>
      </c>
      <c r="Q79" s="10">
        <v>0</v>
      </c>
      <c r="R79" s="42">
        <v>3</v>
      </c>
      <c r="S79" s="10">
        <v>0</v>
      </c>
      <c r="T79" s="42">
        <v>1</v>
      </c>
      <c r="U79" s="10">
        <v>0</v>
      </c>
      <c r="V79" s="42">
        <v>2</v>
      </c>
      <c r="W79" s="10">
        <v>0</v>
      </c>
      <c r="X79" s="42">
        <v>3</v>
      </c>
      <c r="Y79" s="10">
        <v>0</v>
      </c>
      <c r="Z79" s="42">
        <v>1</v>
      </c>
      <c r="AA79" s="10">
        <v>0</v>
      </c>
      <c r="AB79" s="42">
        <v>1</v>
      </c>
      <c r="AC79" s="10">
        <v>0</v>
      </c>
      <c r="AD79" s="42">
        <v>1</v>
      </c>
      <c r="AE79" s="10">
        <v>0</v>
      </c>
      <c r="AF79" s="10">
        <v>1</v>
      </c>
      <c r="AG79" s="10">
        <v>0</v>
      </c>
      <c r="AH79" s="42">
        <v>0</v>
      </c>
      <c r="AI79" s="10">
        <v>0</v>
      </c>
      <c r="AJ79" s="36">
        <v>3094000</v>
      </c>
    </row>
    <row r="80" spans="1:36" ht="20.45" customHeight="1" x14ac:dyDescent="0.25">
      <c r="A80" s="3">
        <v>811</v>
      </c>
      <c r="B80" s="3" t="s">
        <v>4404</v>
      </c>
      <c r="C80" s="15" t="s">
        <v>363</v>
      </c>
      <c r="D80" s="15" t="s">
        <v>44</v>
      </c>
      <c r="E80" s="3" t="s">
        <v>53</v>
      </c>
      <c r="F80" s="15">
        <v>127</v>
      </c>
      <c r="G80" s="15">
        <v>30</v>
      </c>
      <c r="H80" s="15" t="s">
        <v>36</v>
      </c>
      <c r="I80" s="15" t="s">
        <v>3598</v>
      </c>
      <c r="J80" s="15" t="s">
        <v>3599</v>
      </c>
      <c r="K80" s="31" t="s">
        <v>4309</v>
      </c>
      <c r="L80" s="10">
        <v>1</v>
      </c>
      <c r="M80" s="10">
        <v>0</v>
      </c>
      <c r="N80" s="11">
        <v>1</v>
      </c>
      <c r="O80" s="10">
        <v>0</v>
      </c>
      <c r="P80" s="12">
        <v>0</v>
      </c>
      <c r="Q80" s="10">
        <v>0</v>
      </c>
      <c r="R80" s="13">
        <v>3</v>
      </c>
      <c r="S80" s="10">
        <v>0</v>
      </c>
      <c r="T80" s="14">
        <v>0</v>
      </c>
      <c r="U80" s="10">
        <v>0</v>
      </c>
      <c r="V80" s="10">
        <v>2</v>
      </c>
      <c r="W80" s="10">
        <v>0</v>
      </c>
      <c r="X80" s="11">
        <v>3</v>
      </c>
      <c r="Y80" s="10">
        <v>0</v>
      </c>
      <c r="Z80" s="12">
        <v>1</v>
      </c>
      <c r="AA80" s="10">
        <v>0</v>
      </c>
      <c r="AB80" s="13">
        <v>1</v>
      </c>
      <c r="AC80" s="10">
        <v>0</v>
      </c>
      <c r="AD80" s="14">
        <v>1</v>
      </c>
      <c r="AE80" s="10">
        <v>0</v>
      </c>
      <c r="AF80" s="10">
        <v>1</v>
      </c>
      <c r="AG80" s="10">
        <v>0</v>
      </c>
      <c r="AH80" s="11">
        <v>1</v>
      </c>
      <c r="AI80" s="10">
        <v>0</v>
      </c>
      <c r="AJ80" s="36">
        <v>2971000</v>
      </c>
    </row>
    <row r="81" spans="1:36" ht="20.45" customHeight="1" x14ac:dyDescent="0.25">
      <c r="A81" s="3">
        <v>70</v>
      </c>
      <c r="B81" s="3" t="s">
        <v>4405</v>
      </c>
      <c r="C81" s="3" t="s">
        <v>534</v>
      </c>
      <c r="D81" s="3" t="s">
        <v>44</v>
      </c>
      <c r="E81" s="3" t="s">
        <v>143</v>
      </c>
      <c r="F81" s="4">
        <v>120</v>
      </c>
      <c r="G81" s="4">
        <v>24.5</v>
      </c>
      <c r="H81" s="3" t="s">
        <v>36</v>
      </c>
      <c r="I81" s="3" t="s">
        <v>536</v>
      </c>
      <c r="J81" s="3" t="s">
        <v>537</v>
      </c>
      <c r="K81" s="6" t="s">
        <v>3757</v>
      </c>
      <c r="L81" s="42">
        <v>1</v>
      </c>
      <c r="M81" s="10">
        <v>45</v>
      </c>
      <c r="N81" s="42">
        <v>1</v>
      </c>
      <c r="O81" s="10">
        <v>45</v>
      </c>
      <c r="P81" s="42">
        <v>1</v>
      </c>
      <c r="Q81" s="10">
        <v>0</v>
      </c>
      <c r="R81" s="42">
        <v>2</v>
      </c>
      <c r="S81" s="10">
        <v>0</v>
      </c>
      <c r="T81" s="42">
        <v>0</v>
      </c>
      <c r="U81" s="10">
        <v>0</v>
      </c>
      <c r="V81" s="42">
        <v>1</v>
      </c>
      <c r="W81" s="10">
        <v>0</v>
      </c>
      <c r="X81" s="42">
        <v>2</v>
      </c>
      <c r="Y81" s="10">
        <v>0</v>
      </c>
      <c r="Z81" s="42">
        <v>1</v>
      </c>
      <c r="AA81" s="10">
        <v>0</v>
      </c>
      <c r="AB81" s="42">
        <v>1</v>
      </c>
      <c r="AC81" s="10">
        <v>0</v>
      </c>
      <c r="AD81" s="42">
        <v>1</v>
      </c>
      <c r="AE81" s="10">
        <v>0</v>
      </c>
      <c r="AF81" s="10">
        <v>1</v>
      </c>
      <c r="AG81" s="10">
        <v>1</v>
      </c>
      <c r="AH81" s="42">
        <v>0</v>
      </c>
      <c r="AI81" s="10">
        <v>0</v>
      </c>
      <c r="AJ81" s="36">
        <v>2317000</v>
      </c>
    </row>
    <row r="82" spans="1:36" ht="20.45" customHeight="1" x14ac:dyDescent="0.25">
      <c r="A82" s="3">
        <v>71</v>
      </c>
      <c r="B82" s="3" t="s">
        <v>4406</v>
      </c>
      <c r="C82" s="3" t="s">
        <v>1943</v>
      </c>
      <c r="D82" s="3" t="s">
        <v>44</v>
      </c>
      <c r="E82" s="3" t="s">
        <v>143</v>
      </c>
      <c r="F82" s="4">
        <v>120</v>
      </c>
      <c r="G82" s="4">
        <v>18</v>
      </c>
      <c r="H82" s="3" t="s">
        <v>36</v>
      </c>
      <c r="I82" s="3" t="s">
        <v>1944</v>
      </c>
      <c r="J82" s="3" t="s">
        <v>1945</v>
      </c>
      <c r="K82" s="6" t="s">
        <v>3758</v>
      </c>
      <c r="L82" s="42">
        <v>1</v>
      </c>
      <c r="M82" s="10">
        <v>0</v>
      </c>
      <c r="N82" s="42">
        <v>1</v>
      </c>
      <c r="O82" s="10">
        <v>0</v>
      </c>
      <c r="P82" s="42">
        <v>0</v>
      </c>
      <c r="Q82" s="10" t="s">
        <v>3653</v>
      </c>
      <c r="R82" s="42">
        <v>3</v>
      </c>
      <c r="S82" s="10" t="s">
        <v>3652</v>
      </c>
      <c r="T82" s="42">
        <v>0</v>
      </c>
      <c r="U82" s="10" t="s">
        <v>3652</v>
      </c>
      <c r="V82" s="42">
        <v>1</v>
      </c>
      <c r="W82" s="10">
        <v>0</v>
      </c>
      <c r="X82" s="42">
        <v>2</v>
      </c>
      <c r="Y82" s="10">
        <v>0</v>
      </c>
      <c r="Z82" s="42">
        <v>1</v>
      </c>
      <c r="AA82" s="10">
        <v>0</v>
      </c>
      <c r="AB82" s="42">
        <v>1</v>
      </c>
      <c r="AC82" s="10" t="s">
        <v>3653</v>
      </c>
      <c r="AD82" s="42">
        <v>1</v>
      </c>
      <c r="AE82" s="10" t="s">
        <v>3652</v>
      </c>
      <c r="AF82" s="10">
        <v>1</v>
      </c>
      <c r="AG82" s="10">
        <v>0</v>
      </c>
      <c r="AH82" s="42">
        <v>1</v>
      </c>
      <c r="AI82" s="10">
        <v>0</v>
      </c>
      <c r="AJ82" s="36">
        <v>2592000</v>
      </c>
    </row>
    <row r="83" spans="1:36" ht="20.45" customHeight="1" x14ac:dyDescent="0.25">
      <c r="A83" s="3">
        <v>72</v>
      </c>
      <c r="B83" s="3" t="s">
        <v>4407</v>
      </c>
      <c r="C83" s="3" t="s">
        <v>1495</v>
      </c>
      <c r="D83" s="3" t="s">
        <v>44</v>
      </c>
      <c r="E83" s="3" t="s">
        <v>143</v>
      </c>
      <c r="F83" s="4">
        <v>118</v>
      </c>
      <c r="G83" s="4">
        <v>22</v>
      </c>
      <c r="H83" s="3" t="s">
        <v>36</v>
      </c>
      <c r="I83" s="3" t="s">
        <v>1497</v>
      </c>
      <c r="J83" s="3" t="s">
        <v>1498</v>
      </c>
      <c r="K83" s="6" t="s">
        <v>3759</v>
      </c>
      <c r="L83" s="42">
        <v>1</v>
      </c>
      <c r="M83" s="10">
        <v>45</v>
      </c>
      <c r="N83" s="42">
        <v>1</v>
      </c>
      <c r="O83" s="10">
        <v>45</v>
      </c>
      <c r="P83" s="42">
        <v>1</v>
      </c>
      <c r="Q83" s="10">
        <v>1</v>
      </c>
      <c r="R83" s="42">
        <v>3</v>
      </c>
      <c r="S83" s="10">
        <v>1</v>
      </c>
      <c r="T83" s="42">
        <v>0</v>
      </c>
      <c r="U83" s="10">
        <v>1</v>
      </c>
      <c r="V83" s="42">
        <v>2</v>
      </c>
      <c r="W83" s="10">
        <v>1</v>
      </c>
      <c r="X83" s="42">
        <v>2</v>
      </c>
      <c r="Y83" s="10">
        <v>1</v>
      </c>
      <c r="Z83" s="42">
        <v>1</v>
      </c>
      <c r="AA83" s="10">
        <v>1</v>
      </c>
      <c r="AB83" s="42">
        <v>1</v>
      </c>
      <c r="AC83" s="10">
        <v>1</v>
      </c>
      <c r="AD83" s="42">
        <v>1</v>
      </c>
      <c r="AE83" s="10">
        <v>1</v>
      </c>
      <c r="AF83" s="10">
        <v>1</v>
      </c>
      <c r="AG83" s="10">
        <v>0</v>
      </c>
      <c r="AH83" s="42">
        <v>0</v>
      </c>
      <c r="AI83" s="10">
        <v>1</v>
      </c>
      <c r="AJ83" s="36">
        <v>2695000</v>
      </c>
    </row>
    <row r="84" spans="1:36" ht="20.45" customHeight="1" x14ac:dyDescent="0.25">
      <c r="A84" s="3">
        <v>73</v>
      </c>
      <c r="B84" s="3" t="s">
        <v>4408</v>
      </c>
      <c r="C84" s="3" t="s">
        <v>614</v>
      </c>
      <c r="D84" s="3" t="s">
        <v>44</v>
      </c>
      <c r="E84" s="3" t="s">
        <v>143</v>
      </c>
      <c r="F84" s="4">
        <v>125</v>
      </c>
      <c r="G84" s="4">
        <v>26</v>
      </c>
      <c r="H84" s="3" t="s">
        <v>36</v>
      </c>
      <c r="I84" s="3" t="s">
        <v>616</v>
      </c>
      <c r="J84" s="3" t="s">
        <v>617</v>
      </c>
      <c r="K84" s="6" t="s">
        <v>3760</v>
      </c>
      <c r="L84" s="42">
        <v>1</v>
      </c>
      <c r="M84" s="10">
        <v>55</v>
      </c>
      <c r="N84" s="42">
        <v>2</v>
      </c>
      <c r="O84" s="10">
        <v>55</v>
      </c>
      <c r="P84" s="42">
        <v>1</v>
      </c>
      <c r="Q84" s="10" t="s">
        <v>3651</v>
      </c>
      <c r="R84" s="42">
        <v>2</v>
      </c>
      <c r="S84" s="10">
        <v>0</v>
      </c>
      <c r="T84" s="42">
        <v>2</v>
      </c>
      <c r="U84" s="10">
        <v>0</v>
      </c>
      <c r="V84" s="42">
        <v>0</v>
      </c>
      <c r="W84" s="10">
        <v>0</v>
      </c>
      <c r="X84" s="42">
        <v>2</v>
      </c>
      <c r="Y84" s="10">
        <v>0</v>
      </c>
      <c r="Z84" s="42">
        <v>2</v>
      </c>
      <c r="AA84" s="10">
        <v>0</v>
      </c>
      <c r="AB84" s="42">
        <v>1</v>
      </c>
      <c r="AC84" s="10" t="s">
        <v>3651</v>
      </c>
      <c r="AD84" s="42">
        <v>2</v>
      </c>
      <c r="AE84" s="10">
        <v>0</v>
      </c>
      <c r="AF84" s="10">
        <v>1</v>
      </c>
      <c r="AG84" s="10">
        <v>0</v>
      </c>
      <c r="AH84" s="42">
        <v>0</v>
      </c>
      <c r="AI84" s="10">
        <v>0</v>
      </c>
      <c r="AJ84" s="36">
        <v>3012000</v>
      </c>
    </row>
    <row r="85" spans="1:36" ht="20.45" customHeight="1" x14ac:dyDescent="0.25">
      <c r="A85" s="3">
        <v>74</v>
      </c>
      <c r="B85" s="3" t="s">
        <v>4409</v>
      </c>
      <c r="C85" s="2" t="s">
        <v>2313</v>
      </c>
      <c r="D85" s="2" t="s">
        <v>44</v>
      </c>
      <c r="E85" s="3" t="s">
        <v>143</v>
      </c>
      <c r="F85" s="2">
        <v>125</v>
      </c>
      <c r="G85" s="2">
        <v>19</v>
      </c>
      <c r="H85" s="2" t="s">
        <v>36</v>
      </c>
      <c r="I85" s="2" t="s">
        <v>2602</v>
      </c>
      <c r="J85" s="2" t="s">
        <v>2603</v>
      </c>
      <c r="K85" s="28" t="s">
        <v>3761</v>
      </c>
      <c r="L85" s="10">
        <v>2</v>
      </c>
      <c r="M85" s="10">
        <v>55</v>
      </c>
      <c r="N85" s="11">
        <v>0</v>
      </c>
      <c r="O85" s="10">
        <v>55</v>
      </c>
      <c r="P85" s="12">
        <v>0</v>
      </c>
      <c r="Q85" s="10" t="s">
        <v>3651</v>
      </c>
      <c r="R85" s="13">
        <v>1</v>
      </c>
      <c r="S85" s="10">
        <v>0</v>
      </c>
      <c r="T85" s="14">
        <v>0</v>
      </c>
      <c r="U85" s="10">
        <v>0</v>
      </c>
      <c r="V85" s="10">
        <v>1</v>
      </c>
      <c r="W85" s="10">
        <v>0</v>
      </c>
      <c r="X85" s="11">
        <v>2</v>
      </c>
      <c r="Y85" s="10">
        <v>0</v>
      </c>
      <c r="Z85" s="13">
        <v>2</v>
      </c>
      <c r="AA85" s="10">
        <v>0</v>
      </c>
      <c r="AB85" s="12">
        <v>1</v>
      </c>
      <c r="AC85" s="10" t="s">
        <v>3651</v>
      </c>
      <c r="AD85" s="14">
        <v>1</v>
      </c>
      <c r="AE85" s="10">
        <v>0</v>
      </c>
      <c r="AF85" s="10">
        <v>1</v>
      </c>
      <c r="AG85" s="10">
        <v>0</v>
      </c>
      <c r="AH85" s="11">
        <v>0</v>
      </c>
      <c r="AI85" s="10">
        <v>0</v>
      </c>
      <c r="AJ85" s="36">
        <v>1996000</v>
      </c>
    </row>
    <row r="86" spans="1:36" ht="20.45" customHeight="1" x14ac:dyDescent="0.25">
      <c r="A86" s="3">
        <v>75</v>
      </c>
      <c r="B86" s="3" t="s">
        <v>4410</v>
      </c>
      <c r="C86" s="2" t="s">
        <v>1679</v>
      </c>
      <c r="D86" s="2" t="s">
        <v>44</v>
      </c>
      <c r="E86" s="3" t="s">
        <v>143</v>
      </c>
      <c r="F86" s="2">
        <v>117</v>
      </c>
      <c r="G86" s="2">
        <v>22</v>
      </c>
      <c r="H86" s="2" t="s">
        <v>36</v>
      </c>
      <c r="I86" s="2" t="s">
        <v>1681</v>
      </c>
      <c r="J86" s="2" t="s">
        <v>1682</v>
      </c>
      <c r="K86" s="28" t="s">
        <v>3732</v>
      </c>
      <c r="L86" s="10">
        <v>1</v>
      </c>
      <c r="M86" s="10">
        <v>0</v>
      </c>
      <c r="N86" s="11">
        <v>1</v>
      </c>
      <c r="O86" s="10">
        <v>0</v>
      </c>
      <c r="P86" s="12">
        <v>0</v>
      </c>
      <c r="Q86" s="10">
        <v>0</v>
      </c>
      <c r="R86" s="13">
        <v>2</v>
      </c>
      <c r="S86" s="10">
        <v>0</v>
      </c>
      <c r="T86" s="14">
        <v>0</v>
      </c>
      <c r="U86" s="10">
        <v>0</v>
      </c>
      <c r="V86" s="10">
        <v>1</v>
      </c>
      <c r="W86" s="10">
        <v>0</v>
      </c>
      <c r="X86" s="11">
        <v>2</v>
      </c>
      <c r="Y86" s="10">
        <v>0</v>
      </c>
      <c r="Z86" s="13">
        <v>1</v>
      </c>
      <c r="AA86" s="10">
        <v>0</v>
      </c>
      <c r="AB86" s="12">
        <v>1</v>
      </c>
      <c r="AC86" s="10">
        <v>0</v>
      </c>
      <c r="AD86" s="14">
        <v>1</v>
      </c>
      <c r="AE86" s="10">
        <v>0</v>
      </c>
      <c r="AF86" s="10">
        <v>1</v>
      </c>
      <c r="AG86" s="10">
        <v>0</v>
      </c>
      <c r="AH86" s="11">
        <v>1</v>
      </c>
      <c r="AI86" s="10">
        <v>0</v>
      </c>
      <c r="AJ86" s="36">
        <v>2409000</v>
      </c>
    </row>
    <row r="87" spans="1:36" ht="20.45" customHeight="1" x14ac:dyDescent="0.25">
      <c r="A87" s="3">
        <v>76</v>
      </c>
      <c r="B87" s="3" t="s">
        <v>4411</v>
      </c>
      <c r="C87" s="3" t="s">
        <v>142</v>
      </c>
      <c r="D87" s="3" t="s">
        <v>44</v>
      </c>
      <c r="E87" s="3" t="s">
        <v>143</v>
      </c>
      <c r="F87" s="4">
        <v>134</v>
      </c>
      <c r="G87" s="4">
        <v>22</v>
      </c>
      <c r="H87" s="3" t="s">
        <v>36</v>
      </c>
      <c r="I87" s="3" t="s">
        <v>145</v>
      </c>
      <c r="J87" s="3" t="s">
        <v>146</v>
      </c>
      <c r="K87" s="6" t="s">
        <v>3762</v>
      </c>
      <c r="L87" s="42">
        <v>1</v>
      </c>
      <c r="M87" s="10">
        <v>0</v>
      </c>
      <c r="N87" s="42">
        <v>1</v>
      </c>
      <c r="O87" s="10">
        <v>0</v>
      </c>
      <c r="P87" s="42">
        <v>0</v>
      </c>
      <c r="Q87" s="10" t="s">
        <v>3651</v>
      </c>
      <c r="R87" s="42">
        <v>2</v>
      </c>
      <c r="S87" s="10">
        <v>0</v>
      </c>
      <c r="T87" s="42">
        <v>0</v>
      </c>
      <c r="U87" s="10">
        <v>0</v>
      </c>
      <c r="V87" s="42">
        <v>1</v>
      </c>
      <c r="W87" s="10">
        <v>0</v>
      </c>
      <c r="X87" s="42">
        <v>2</v>
      </c>
      <c r="Y87" s="10">
        <v>0</v>
      </c>
      <c r="Z87" s="42">
        <v>2</v>
      </c>
      <c r="AA87" s="10">
        <v>0</v>
      </c>
      <c r="AB87" s="42">
        <v>2</v>
      </c>
      <c r="AC87" s="10" t="s">
        <v>3651</v>
      </c>
      <c r="AD87" s="42">
        <v>2</v>
      </c>
      <c r="AE87" s="10">
        <v>0</v>
      </c>
      <c r="AF87" s="10">
        <v>2</v>
      </c>
      <c r="AG87" s="10">
        <v>0</v>
      </c>
      <c r="AH87" s="42">
        <v>1</v>
      </c>
      <c r="AI87" s="10">
        <v>0</v>
      </c>
      <c r="AJ87" s="36">
        <v>3119000</v>
      </c>
    </row>
    <row r="88" spans="1:36" ht="20.45" customHeight="1" x14ac:dyDescent="0.25">
      <c r="A88" s="3">
        <v>77</v>
      </c>
      <c r="B88" s="3" t="s">
        <v>4412</v>
      </c>
      <c r="C88" s="3" t="s">
        <v>1230</v>
      </c>
      <c r="D88" s="3" t="s">
        <v>18</v>
      </c>
      <c r="E88" s="3" t="s">
        <v>143</v>
      </c>
      <c r="F88" s="4">
        <v>115</v>
      </c>
      <c r="G88" s="4">
        <v>19</v>
      </c>
      <c r="H88" s="3" t="s">
        <v>36</v>
      </c>
      <c r="I88" s="3" t="s">
        <v>1797</v>
      </c>
      <c r="J88" s="3" t="s">
        <v>1798</v>
      </c>
      <c r="K88" s="6" t="s">
        <v>3763</v>
      </c>
      <c r="L88" s="42">
        <v>1</v>
      </c>
      <c r="M88" s="10">
        <v>0</v>
      </c>
      <c r="N88" s="42">
        <v>1</v>
      </c>
      <c r="O88" s="10">
        <v>0</v>
      </c>
      <c r="P88" s="42">
        <v>1</v>
      </c>
      <c r="Q88" s="10">
        <v>1</v>
      </c>
      <c r="R88" s="42">
        <v>0</v>
      </c>
      <c r="S88" s="10">
        <v>1</v>
      </c>
      <c r="T88" s="42">
        <v>2</v>
      </c>
      <c r="U88" s="10">
        <v>1</v>
      </c>
      <c r="V88" s="42">
        <v>1</v>
      </c>
      <c r="W88" s="10">
        <v>1</v>
      </c>
      <c r="X88" s="42">
        <v>2</v>
      </c>
      <c r="Y88" s="10">
        <v>1</v>
      </c>
      <c r="Z88" s="42">
        <v>2</v>
      </c>
      <c r="AA88" s="10">
        <v>1</v>
      </c>
      <c r="AB88" s="42">
        <v>1</v>
      </c>
      <c r="AC88" s="10">
        <v>1</v>
      </c>
      <c r="AD88" s="42">
        <v>1</v>
      </c>
      <c r="AE88" s="10">
        <v>1</v>
      </c>
      <c r="AF88" s="10">
        <v>1</v>
      </c>
      <c r="AG88" s="10">
        <v>0</v>
      </c>
      <c r="AH88" s="42">
        <v>1</v>
      </c>
      <c r="AI88" s="10">
        <v>1</v>
      </c>
      <c r="AJ88" s="36">
        <v>2891000</v>
      </c>
    </row>
    <row r="89" spans="1:36" ht="20.45" customHeight="1" x14ac:dyDescent="0.25">
      <c r="A89" s="3">
        <v>766</v>
      </c>
      <c r="B89" s="3" t="s">
        <v>4413</v>
      </c>
      <c r="C89" s="15" t="s">
        <v>3621</v>
      </c>
      <c r="D89" s="15" t="s">
        <v>18</v>
      </c>
      <c r="E89" s="3" t="s">
        <v>143</v>
      </c>
      <c r="F89" s="15">
        <v>120</v>
      </c>
      <c r="G89" s="15">
        <v>32</v>
      </c>
      <c r="H89" s="15" t="s">
        <v>36</v>
      </c>
      <c r="I89" s="15" t="s">
        <v>3623</v>
      </c>
      <c r="J89" s="15" t="s">
        <v>3624</v>
      </c>
      <c r="K89" s="31" t="s">
        <v>4060</v>
      </c>
      <c r="L89" s="10">
        <v>1</v>
      </c>
      <c r="M89" s="10">
        <v>0</v>
      </c>
      <c r="N89" s="11">
        <v>1</v>
      </c>
      <c r="O89" s="10">
        <v>0</v>
      </c>
      <c r="P89" s="12">
        <v>2</v>
      </c>
      <c r="Q89" s="10" t="s">
        <v>3651</v>
      </c>
      <c r="R89" s="13">
        <v>0</v>
      </c>
      <c r="S89" s="10" t="s">
        <v>3651</v>
      </c>
      <c r="T89" s="14">
        <v>2</v>
      </c>
      <c r="U89" s="10" t="s">
        <v>3651</v>
      </c>
      <c r="V89" s="10">
        <v>1</v>
      </c>
      <c r="W89" s="10">
        <v>0</v>
      </c>
      <c r="X89" s="11">
        <v>2</v>
      </c>
      <c r="Y89" s="10">
        <v>0</v>
      </c>
      <c r="Z89" s="12">
        <v>1</v>
      </c>
      <c r="AA89" s="10">
        <v>0</v>
      </c>
      <c r="AB89" s="13">
        <v>1</v>
      </c>
      <c r="AC89" s="10" t="s">
        <v>3651</v>
      </c>
      <c r="AD89" s="14">
        <v>1</v>
      </c>
      <c r="AE89" s="10" t="s">
        <v>3651</v>
      </c>
      <c r="AF89" s="10">
        <v>1</v>
      </c>
      <c r="AG89" s="10">
        <v>0</v>
      </c>
      <c r="AH89" s="11">
        <v>0</v>
      </c>
      <c r="AI89" s="10">
        <v>0</v>
      </c>
      <c r="AJ89" s="36">
        <v>2659000</v>
      </c>
    </row>
    <row r="90" spans="1:36" ht="20.45" customHeight="1" x14ac:dyDescent="0.25">
      <c r="A90" s="3">
        <v>78</v>
      </c>
      <c r="B90" s="3" t="s">
        <v>4414</v>
      </c>
      <c r="C90" s="3" t="s">
        <v>2116</v>
      </c>
      <c r="D90" s="3" t="s">
        <v>18</v>
      </c>
      <c r="E90" s="3" t="s">
        <v>143</v>
      </c>
      <c r="F90" s="4">
        <v>120</v>
      </c>
      <c r="G90" s="4">
        <v>22</v>
      </c>
      <c r="H90" s="3" t="s">
        <v>36</v>
      </c>
      <c r="I90" s="3" t="s">
        <v>2118</v>
      </c>
      <c r="J90" s="3" t="s">
        <v>2119</v>
      </c>
      <c r="K90" s="6" t="s">
        <v>3727</v>
      </c>
      <c r="L90" s="42">
        <v>1</v>
      </c>
      <c r="M90" s="10">
        <v>0</v>
      </c>
      <c r="N90" s="42">
        <v>1</v>
      </c>
      <c r="O90" s="10">
        <v>0</v>
      </c>
      <c r="P90" s="42">
        <v>2</v>
      </c>
      <c r="Q90" s="10" t="s">
        <v>3651</v>
      </c>
      <c r="R90" s="42">
        <v>0</v>
      </c>
      <c r="S90" s="10" t="s">
        <v>3651</v>
      </c>
      <c r="T90" s="42">
        <v>2</v>
      </c>
      <c r="U90" s="10" t="s">
        <v>3651</v>
      </c>
      <c r="V90" s="42">
        <v>2</v>
      </c>
      <c r="W90" s="10">
        <v>0</v>
      </c>
      <c r="X90" s="42">
        <v>2</v>
      </c>
      <c r="Y90" s="10">
        <v>0</v>
      </c>
      <c r="Z90" s="42">
        <v>1</v>
      </c>
      <c r="AA90" s="10">
        <v>0</v>
      </c>
      <c r="AB90" s="42">
        <v>1</v>
      </c>
      <c r="AC90" s="10" t="s">
        <v>3651</v>
      </c>
      <c r="AD90" s="42">
        <v>1</v>
      </c>
      <c r="AE90" s="10" t="s">
        <v>3651</v>
      </c>
      <c r="AF90" s="10">
        <v>1</v>
      </c>
      <c r="AG90" s="10">
        <v>0</v>
      </c>
      <c r="AH90" s="42">
        <v>1</v>
      </c>
      <c r="AI90" s="10">
        <v>0</v>
      </c>
      <c r="AJ90" s="36">
        <v>3224000</v>
      </c>
    </row>
    <row r="91" spans="1:36" ht="20.45" customHeight="1" x14ac:dyDescent="0.25">
      <c r="A91" s="3">
        <v>79</v>
      </c>
      <c r="B91" s="3" t="s">
        <v>4415</v>
      </c>
      <c r="C91" s="2" t="s">
        <v>1909</v>
      </c>
      <c r="D91" s="2" t="s">
        <v>44</v>
      </c>
      <c r="E91" s="3" t="s">
        <v>143</v>
      </c>
      <c r="F91" s="2">
        <v>130</v>
      </c>
      <c r="G91" s="2">
        <v>27</v>
      </c>
      <c r="H91" s="2" t="s">
        <v>36</v>
      </c>
      <c r="I91" s="2" t="s">
        <v>2605</v>
      </c>
      <c r="J91" s="2" t="s">
        <v>2606</v>
      </c>
      <c r="K91" s="28" t="s">
        <v>3764</v>
      </c>
      <c r="L91" s="42">
        <v>1</v>
      </c>
      <c r="M91" s="42">
        <v>58</v>
      </c>
      <c r="N91" s="42">
        <v>1</v>
      </c>
      <c r="O91" s="42">
        <v>58</v>
      </c>
      <c r="P91" s="42">
        <v>1</v>
      </c>
      <c r="Q91" s="42" t="s">
        <v>3653</v>
      </c>
      <c r="R91" s="42">
        <v>2</v>
      </c>
      <c r="S91" s="42" t="s">
        <v>3654</v>
      </c>
      <c r="T91" s="42">
        <v>0</v>
      </c>
      <c r="U91" s="42" t="s">
        <v>3657</v>
      </c>
      <c r="V91" s="42">
        <v>1</v>
      </c>
      <c r="W91" s="42">
        <v>3</v>
      </c>
      <c r="X91" s="42">
        <v>1</v>
      </c>
      <c r="Y91" s="42">
        <v>3</v>
      </c>
      <c r="Z91" s="42">
        <v>1</v>
      </c>
      <c r="AA91" s="42">
        <v>3</v>
      </c>
      <c r="AB91" s="42">
        <v>1</v>
      </c>
      <c r="AC91" s="42" t="s">
        <v>3653</v>
      </c>
      <c r="AD91" s="42">
        <v>1</v>
      </c>
      <c r="AE91" s="42" t="s">
        <v>3657</v>
      </c>
      <c r="AF91" s="42">
        <v>1</v>
      </c>
      <c r="AG91" s="42">
        <v>2</v>
      </c>
      <c r="AH91" s="42">
        <v>1</v>
      </c>
      <c r="AI91" s="42">
        <v>3</v>
      </c>
      <c r="AJ91" s="38">
        <v>2503000</v>
      </c>
    </row>
    <row r="92" spans="1:36" ht="20.45" customHeight="1" x14ac:dyDescent="0.25">
      <c r="A92" s="3">
        <v>80</v>
      </c>
      <c r="B92" s="3" t="s">
        <v>4416</v>
      </c>
      <c r="C92" s="2" t="s">
        <v>709</v>
      </c>
      <c r="D92" s="2" t="s">
        <v>18</v>
      </c>
      <c r="E92" s="3" t="s">
        <v>143</v>
      </c>
      <c r="F92" s="2">
        <v>122</v>
      </c>
      <c r="G92" s="2">
        <v>20</v>
      </c>
      <c r="H92" s="2" t="s">
        <v>36</v>
      </c>
      <c r="I92" s="2" t="s">
        <v>2608</v>
      </c>
      <c r="J92" s="2" t="s">
        <v>2609</v>
      </c>
      <c r="K92" s="28" t="s">
        <v>3719</v>
      </c>
      <c r="L92" s="10">
        <v>1</v>
      </c>
      <c r="M92" s="10">
        <v>45</v>
      </c>
      <c r="N92" s="11">
        <v>1</v>
      </c>
      <c r="O92" s="10">
        <v>45</v>
      </c>
      <c r="P92" s="12">
        <v>1</v>
      </c>
      <c r="Q92" s="10" t="s">
        <v>3650</v>
      </c>
      <c r="R92" s="13">
        <v>0</v>
      </c>
      <c r="S92" s="10" t="s">
        <v>3650</v>
      </c>
      <c r="T92" s="14">
        <v>2</v>
      </c>
      <c r="U92" s="10" t="s">
        <v>3650</v>
      </c>
      <c r="V92" s="10">
        <v>2</v>
      </c>
      <c r="W92" s="10">
        <v>0</v>
      </c>
      <c r="X92" s="11">
        <v>2</v>
      </c>
      <c r="Y92" s="10">
        <v>0</v>
      </c>
      <c r="Z92" s="13">
        <v>1</v>
      </c>
      <c r="AA92" s="10">
        <v>0</v>
      </c>
      <c r="AB92" s="12">
        <v>1</v>
      </c>
      <c r="AC92" s="10" t="s">
        <v>3650</v>
      </c>
      <c r="AD92" s="14">
        <v>1</v>
      </c>
      <c r="AE92" s="10" t="s">
        <v>3650</v>
      </c>
      <c r="AF92" s="10">
        <v>1</v>
      </c>
      <c r="AG92" s="10">
        <v>0</v>
      </c>
      <c r="AH92" s="11">
        <v>0</v>
      </c>
      <c r="AI92" s="10">
        <v>0</v>
      </c>
      <c r="AJ92" s="36">
        <v>2576000</v>
      </c>
    </row>
    <row r="93" spans="1:36" ht="20.45" customHeight="1" x14ac:dyDescent="0.25">
      <c r="A93" s="3">
        <v>81</v>
      </c>
      <c r="B93" s="3" t="s">
        <v>4417</v>
      </c>
      <c r="C93" s="2" t="s">
        <v>2317</v>
      </c>
      <c r="D93" s="2" t="s">
        <v>18</v>
      </c>
      <c r="E93" s="3" t="s">
        <v>143</v>
      </c>
      <c r="F93" s="2">
        <v>116</v>
      </c>
      <c r="G93" s="2">
        <v>20</v>
      </c>
      <c r="H93" s="2" t="s">
        <v>36</v>
      </c>
      <c r="I93" s="2" t="s">
        <v>2611</v>
      </c>
      <c r="J93" s="2" t="s">
        <v>2612</v>
      </c>
      <c r="K93" s="28" t="s">
        <v>3765</v>
      </c>
      <c r="L93" s="10">
        <v>1</v>
      </c>
      <c r="M93" s="10">
        <v>45</v>
      </c>
      <c r="N93" s="11">
        <v>1</v>
      </c>
      <c r="O93" s="10">
        <v>45</v>
      </c>
      <c r="P93" s="12">
        <v>2</v>
      </c>
      <c r="Q93" s="10">
        <v>1</v>
      </c>
      <c r="R93" s="13">
        <v>0</v>
      </c>
      <c r="S93" s="10">
        <v>1</v>
      </c>
      <c r="T93" s="14">
        <v>2</v>
      </c>
      <c r="U93" s="10">
        <v>1</v>
      </c>
      <c r="V93" s="10">
        <v>2</v>
      </c>
      <c r="W93" s="10">
        <v>1</v>
      </c>
      <c r="X93" s="11">
        <v>2</v>
      </c>
      <c r="Y93" s="10">
        <v>1</v>
      </c>
      <c r="Z93" s="13">
        <v>1</v>
      </c>
      <c r="AA93" s="10">
        <v>1</v>
      </c>
      <c r="AB93" s="12">
        <v>1</v>
      </c>
      <c r="AC93" s="10">
        <v>1</v>
      </c>
      <c r="AD93" s="14">
        <v>1</v>
      </c>
      <c r="AE93" s="10">
        <v>1</v>
      </c>
      <c r="AF93" s="10">
        <v>1</v>
      </c>
      <c r="AG93" s="10">
        <v>0</v>
      </c>
      <c r="AH93" s="11">
        <v>0</v>
      </c>
      <c r="AI93" s="10">
        <v>1</v>
      </c>
      <c r="AJ93" s="36">
        <v>2854000</v>
      </c>
    </row>
    <row r="94" spans="1:36" ht="20.45" customHeight="1" x14ac:dyDescent="0.25">
      <c r="A94" s="3">
        <v>82</v>
      </c>
      <c r="B94" s="3" t="s">
        <v>4418</v>
      </c>
      <c r="C94" s="2" t="s">
        <v>1679</v>
      </c>
      <c r="D94" s="2" t="s">
        <v>18</v>
      </c>
      <c r="E94" s="3" t="s">
        <v>143</v>
      </c>
      <c r="F94" s="2">
        <v>135</v>
      </c>
      <c r="G94" s="2">
        <v>33</v>
      </c>
      <c r="H94" s="2" t="s">
        <v>36</v>
      </c>
      <c r="I94" s="2" t="s">
        <v>2614</v>
      </c>
      <c r="J94" s="2" t="s">
        <v>2615</v>
      </c>
      <c r="K94" s="28" t="s">
        <v>3766</v>
      </c>
      <c r="L94" s="10">
        <v>1</v>
      </c>
      <c r="M94" s="10">
        <v>0</v>
      </c>
      <c r="N94" s="11">
        <v>1</v>
      </c>
      <c r="O94" s="10">
        <v>0</v>
      </c>
      <c r="P94" s="12">
        <v>1</v>
      </c>
      <c r="Q94" s="10" t="s">
        <v>3651</v>
      </c>
      <c r="R94" s="13">
        <v>0</v>
      </c>
      <c r="S94" s="10">
        <v>0</v>
      </c>
      <c r="T94" s="14">
        <v>3</v>
      </c>
      <c r="U94" s="10">
        <v>0</v>
      </c>
      <c r="V94" s="10">
        <v>1</v>
      </c>
      <c r="W94" s="10">
        <v>0</v>
      </c>
      <c r="X94" s="11">
        <v>3</v>
      </c>
      <c r="Y94" s="10">
        <v>0</v>
      </c>
      <c r="Z94" s="13">
        <v>1</v>
      </c>
      <c r="AA94" s="10">
        <v>0</v>
      </c>
      <c r="AB94" s="12">
        <v>1</v>
      </c>
      <c r="AC94" s="10" t="s">
        <v>3651</v>
      </c>
      <c r="AD94" s="14">
        <v>1</v>
      </c>
      <c r="AE94" s="10">
        <v>0</v>
      </c>
      <c r="AF94" s="10">
        <v>1</v>
      </c>
      <c r="AG94" s="10">
        <v>0</v>
      </c>
      <c r="AH94" s="11">
        <v>1</v>
      </c>
      <c r="AI94" s="10">
        <v>0</v>
      </c>
      <c r="AJ94" s="36">
        <v>3150000</v>
      </c>
    </row>
    <row r="95" spans="1:36" ht="20.45" customHeight="1" x14ac:dyDescent="0.25">
      <c r="A95" s="3">
        <v>83</v>
      </c>
      <c r="B95" s="3" t="s">
        <v>4419</v>
      </c>
      <c r="C95" s="3" t="s">
        <v>953</v>
      </c>
      <c r="D95" s="3" t="s">
        <v>18</v>
      </c>
      <c r="E95" s="3" t="s">
        <v>143</v>
      </c>
      <c r="F95" s="4">
        <v>120</v>
      </c>
      <c r="G95" s="4">
        <v>20</v>
      </c>
      <c r="H95" s="3" t="s">
        <v>36</v>
      </c>
      <c r="I95" s="3" t="s">
        <v>2010</v>
      </c>
      <c r="J95" s="3" t="s">
        <v>2011</v>
      </c>
      <c r="K95" s="6" t="s">
        <v>3767</v>
      </c>
      <c r="L95" s="42">
        <v>1</v>
      </c>
      <c r="M95" s="10">
        <v>50</v>
      </c>
      <c r="N95" s="42">
        <v>1</v>
      </c>
      <c r="O95" s="10">
        <v>50</v>
      </c>
      <c r="P95" s="42">
        <v>2</v>
      </c>
      <c r="Q95" s="10" t="s">
        <v>3650</v>
      </c>
      <c r="R95" s="42">
        <v>0</v>
      </c>
      <c r="S95" s="10" t="s">
        <v>3650</v>
      </c>
      <c r="T95" s="42">
        <v>2</v>
      </c>
      <c r="U95" s="10" t="s">
        <v>3650</v>
      </c>
      <c r="V95" s="42">
        <v>2</v>
      </c>
      <c r="W95" s="10">
        <v>2</v>
      </c>
      <c r="X95" s="42">
        <v>2</v>
      </c>
      <c r="Y95" s="10">
        <v>2</v>
      </c>
      <c r="Z95" s="42">
        <v>1</v>
      </c>
      <c r="AA95" s="10">
        <v>2</v>
      </c>
      <c r="AB95" s="42">
        <v>1</v>
      </c>
      <c r="AC95" s="10" t="s">
        <v>3650</v>
      </c>
      <c r="AD95" s="42">
        <v>0</v>
      </c>
      <c r="AE95" s="10" t="s">
        <v>3650</v>
      </c>
      <c r="AF95" s="10">
        <v>2</v>
      </c>
      <c r="AG95" s="10">
        <v>0</v>
      </c>
      <c r="AH95" s="42">
        <v>1</v>
      </c>
      <c r="AI95" s="10">
        <v>2</v>
      </c>
      <c r="AJ95" s="36">
        <v>3384000</v>
      </c>
    </row>
    <row r="96" spans="1:36" ht="20.45" customHeight="1" x14ac:dyDescent="0.25">
      <c r="A96" s="3">
        <v>84</v>
      </c>
      <c r="B96" s="3" t="s">
        <v>4420</v>
      </c>
      <c r="C96" s="2" t="s">
        <v>2319</v>
      </c>
      <c r="D96" s="2" t="s">
        <v>18</v>
      </c>
      <c r="E96" s="3" t="s">
        <v>143</v>
      </c>
      <c r="F96" s="2">
        <v>113</v>
      </c>
      <c r="G96" s="2">
        <v>18</v>
      </c>
      <c r="H96" s="2" t="s">
        <v>36</v>
      </c>
      <c r="I96" s="2" t="s">
        <v>2617</v>
      </c>
      <c r="J96" s="2" t="s">
        <v>2618</v>
      </c>
      <c r="K96" s="28" t="s">
        <v>3768</v>
      </c>
      <c r="L96" s="10">
        <v>1</v>
      </c>
      <c r="M96" s="10">
        <v>0</v>
      </c>
      <c r="N96" s="11">
        <v>2</v>
      </c>
      <c r="O96" s="10">
        <v>0</v>
      </c>
      <c r="P96" s="12">
        <v>1</v>
      </c>
      <c r="Q96" s="10">
        <v>1</v>
      </c>
      <c r="R96" s="13">
        <v>0</v>
      </c>
      <c r="S96" s="10">
        <v>1</v>
      </c>
      <c r="T96" s="14">
        <v>3</v>
      </c>
      <c r="U96" s="10">
        <v>1</v>
      </c>
      <c r="V96" s="10">
        <v>1</v>
      </c>
      <c r="W96" s="10">
        <v>1</v>
      </c>
      <c r="X96" s="11">
        <v>2</v>
      </c>
      <c r="Y96" s="10">
        <v>1</v>
      </c>
      <c r="Z96" s="13">
        <v>1</v>
      </c>
      <c r="AA96" s="10">
        <v>1</v>
      </c>
      <c r="AB96" s="12">
        <v>1</v>
      </c>
      <c r="AC96" s="10">
        <v>1</v>
      </c>
      <c r="AD96" s="14">
        <v>1</v>
      </c>
      <c r="AE96" s="10">
        <v>1</v>
      </c>
      <c r="AF96" s="10">
        <v>1</v>
      </c>
      <c r="AG96" s="10">
        <v>0</v>
      </c>
      <c r="AH96" s="11">
        <v>1</v>
      </c>
      <c r="AI96" s="10">
        <v>1</v>
      </c>
      <c r="AJ96" s="36">
        <v>3166000</v>
      </c>
    </row>
    <row r="97" spans="1:36" ht="20.45" customHeight="1" x14ac:dyDescent="0.25">
      <c r="A97" s="3">
        <v>85</v>
      </c>
      <c r="B97" s="3" t="s">
        <v>4421</v>
      </c>
      <c r="C97" s="7" t="s">
        <v>2322</v>
      </c>
      <c r="D97" s="7" t="s">
        <v>44</v>
      </c>
      <c r="E97" s="3" t="s">
        <v>143</v>
      </c>
      <c r="F97" s="7">
        <v>120</v>
      </c>
      <c r="G97" s="7">
        <v>27</v>
      </c>
      <c r="H97" s="7" t="s">
        <v>36</v>
      </c>
      <c r="I97" s="7" t="s">
        <v>2620</v>
      </c>
      <c r="J97" s="7" t="s">
        <v>2621</v>
      </c>
      <c r="K97" s="29" t="s">
        <v>3744</v>
      </c>
      <c r="L97" s="45">
        <v>1</v>
      </c>
      <c r="M97" s="10">
        <v>45</v>
      </c>
      <c r="N97" s="45">
        <v>1</v>
      </c>
      <c r="O97" s="10">
        <v>45</v>
      </c>
      <c r="P97" s="45">
        <v>1</v>
      </c>
      <c r="Q97" s="10" t="s">
        <v>3650</v>
      </c>
      <c r="R97" s="45">
        <v>2</v>
      </c>
      <c r="S97" s="10">
        <v>0</v>
      </c>
      <c r="T97" s="45">
        <v>1</v>
      </c>
      <c r="U97" s="10">
        <v>0</v>
      </c>
      <c r="V97" s="45">
        <v>1</v>
      </c>
      <c r="W97" s="10">
        <v>0</v>
      </c>
      <c r="X97" s="45">
        <v>2</v>
      </c>
      <c r="Y97" s="10">
        <v>0</v>
      </c>
      <c r="Z97" s="45">
        <v>1</v>
      </c>
      <c r="AA97" s="10">
        <v>0</v>
      </c>
      <c r="AB97" s="45">
        <v>1</v>
      </c>
      <c r="AC97" s="10" t="s">
        <v>3650</v>
      </c>
      <c r="AD97" s="45">
        <v>1</v>
      </c>
      <c r="AE97" s="10">
        <v>0</v>
      </c>
      <c r="AF97" s="10">
        <v>1</v>
      </c>
      <c r="AG97" s="10">
        <v>1</v>
      </c>
      <c r="AH97" s="45">
        <v>1</v>
      </c>
      <c r="AI97" s="10">
        <v>0</v>
      </c>
      <c r="AJ97" s="36">
        <v>2902000</v>
      </c>
    </row>
    <row r="98" spans="1:36" ht="20.45" customHeight="1" x14ac:dyDescent="0.25">
      <c r="A98" s="3">
        <v>86</v>
      </c>
      <c r="B98" s="3" t="s">
        <v>4422</v>
      </c>
      <c r="C98" s="3" t="s">
        <v>1541</v>
      </c>
      <c r="D98" s="3" t="s">
        <v>18</v>
      </c>
      <c r="E98" s="3" t="s">
        <v>143</v>
      </c>
      <c r="F98" s="4">
        <v>123</v>
      </c>
      <c r="G98" s="4">
        <v>34</v>
      </c>
      <c r="H98" s="3" t="s">
        <v>36</v>
      </c>
      <c r="I98" s="3" t="s">
        <v>1543</v>
      </c>
      <c r="J98" s="3" t="s">
        <v>1544</v>
      </c>
      <c r="K98" s="6" t="s">
        <v>3769</v>
      </c>
      <c r="L98" s="42">
        <v>1</v>
      </c>
      <c r="M98" s="10">
        <v>45</v>
      </c>
      <c r="N98" s="42">
        <v>1</v>
      </c>
      <c r="O98" s="10">
        <v>45</v>
      </c>
      <c r="P98" s="42">
        <v>2</v>
      </c>
      <c r="Q98" s="10" t="s">
        <v>3650</v>
      </c>
      <c r="R98" s="42">
        <v>0</v>
      </c>
      <c r="S98" s="10">
        <v>0</v>
      </c>
      <c r="T98" s="42">
        <v>2</v>
      </c>
      <c r="U98" s="10">
        <v>0</v>
      </c>
      <c r="V98" s="42">
        <v>1</v>
      </c>
      <c r="W98" s="10">
        <v>0</v>
      </c>
      <c r="X98" s="42">
        <v>2</v>
      </c>
      <c r="Y98" s="10">
        <v>0</v>
      </c>
      <c r="Z98" s="42">
        <v>2</v>
      </c>
      <c r="AA98" s="10">
        <v>0</v>
      </c>
      <c r="AB98" s="42">
        <v>1</v>
      </c>
      <c r="AC98" s="10" t="s">
        <v>3650</v>
      </c>
      <c r="AD98" s="42">
        <v>1</v>
      </c>
      <c r="AE98" s="10">
        <v>0</v>
      </c>
      <c r="AF98" s="10">
        <v>1</v>
      </c>
      <c r="AG98" s="10">
        <v>1</v>
      </c>
      <c r="AH98" s="42">
        <v>1</v>
      </c>
      <c r="AI98" s="10">
        <v>0</v>
      </c>
      <c r="AJ98" s="36">
        <v>3169000</v>
      </c>
    </row>
    <row r="99" spans="1:36" ht="20.45" customHeight="1" x14ac:dyDescent="0.25">
      <c r="A99" s="3">
        <v>87</v>
      </c>
      <c r="B99" s="3" t="s">
        <v>4423</v>
      </c>
      <c r="C99" s="2" t="s">
        <v>2324</v>
      </c>
      <c r="D99" s="2" t="s">
        <v>18</v>
      </c>
      <c r="E99" s="3" t="s">
        <v>143</v>
      </c>
      <c r="F99" s="2">
        <v>130</v>
      </c>
      <c r="G99" s="2">
        <v>28</v>
      </c>
      <c r="H99" s="2" t="s">
        <v>36</v>
      </c>
      <c r="I99" s="2" t="s">
        <v>2623</v>
      </c>
      <c r="J99" s="2" t="s">
        <v>2624</v>
      </c>
      <c r="K99" s="28" t="s">
        <v>3746</v>
      </c>
      <c r="L99" s="10">
        <v>1</v>
      </c>
      <c r="M99" s="10">
        <v>0</v>
      </c>
      <c r="N99" s="11">
        <v>1</v>
      </c>
      <c r="O99" s="10">
        <v>0</v>
      </c>
      <c r="P99" s="12">
        <v>1</v>
      </c>
      <c r="Q99" s="10" t="s">
        <v>3651</v>
      </c>
      <c r="R99" s="13">
        <v>0</v>
      </c>
      <c r="S99" s="10">
        <v>0</v>
      </c>
      <c r="T99" s="14">
        <v>1</v>
      </c>
      <c r="U99" s="10">
        <v>0</v>
      </c>
      <c r="V99" s="10">
        <v>1</v>
      </c>
      <c r="W99" s="10">
        <v>0</v>
      </c>
      <c r="X99" s="11">
        <v>2</v>
      </c>
      <c r="Y99" s="10">
        <v>0</v>
      </c>
      <c r="Z99" s="13">
        <v>1</v>
      </c>
      <c r="AA99" s="10">
        <v>0</v>
      </c>
      <c r="AB99" s="12">
        <v>1</v>
      </c>
      <c r="AC99" s="10" t="s">
        <v>3651</v>
      </c>
      <c r="AD99" s="14">
        <v>1</v>
      </c>
      <c r="AE99" s="10">
        <v>0</v>
      </c>
      <c r="AF99" s="10">
        <v>1</v>
      </c>
      <c r="AG99" s="10">
        <v>0</v>
      </c>
      <c r="AH99" s="11">
        <v>1</v>
      </c>
      <c r="AI99" s="10">
        <v>0</v>
      </c>
      <c r="AJ99" s="36">
        <v>2536000</v>
      </c>
    </row>
    <row r="100" spans="1:36" ht="20.45" customHeight="1" x14ac:dyDescent="0.25">
      <c r="A100" s="3">
        <v>88</v>
      </c>
      <c r="B100" s="3" t="s">
        <v>4424</v>
      </c>
      <c r="C100" s="2" t="s">
        <v>2308</v>
      </c>
      <c r="D100" s="2" t="s">
        <v>18</v>
      </c>
      <c r="E100" s="3" t="s">
        <v>143</v>
      </c>
      <c r="F100" s="2">
        <v>120</v>
      </c>
      <c r="G100" s="2">
        <v>31</v>
      </c>
      <c r="H100" s="2" t="s">
        <v>36</v>
      </c>
      <c r="I100" s="2" t="s">
        <v>2625</v>
      </c>
      <c r="J100" s="2" t="s">
        <v>2626</v>
      </c>
      <c r="K100" s="28" t="s">
        <v>3765</v>
      </c>
      <c r="L100" s="10">
        <v>1</v>
      </c>
      <c r="M100" s="10">
        <v>0</v>
      </c>
      <c r="N100" s="11">
        <v>1</v>
      </c>
      <c r="O100" s="10">
        <v>0</v>
      </c>
      <c r="P100" s="12">
        <v>2</v>
      </c>
      <c r="Q100" s="10" t="s">
        <v>3652</v>
      </c>
      <c r="R100" s="13">
        <v>0</v>
      </c>
      <c r="S100" s="10">
        <v>0</v>
      </c>
      <c r="T100" s="14">
        <v>2</v>
      </c>
      <c r="U100" s="10" t="s">
        <v>3652</v>
      </c>
      <c r="V100" s="10">
        <v>2</v>
      </c>
      <c r="W100" s="10">
        <v>0</v>
      </c>
      <c r="X100" s="11">
        <v>2</v>
      </c>
      <c r="Y100" s="10">
        <v>0</v>
      </c>
      <c r="Z100" s="13">
        <v>1</v>
      </c>
      <c r="AA100" s="10">
        <v>0</v>
      </c>
      <c r="AB100" s="12">
        <v>1</v>
      </c>
      <c r="AC100" s="10" t="s">
        <v>3652</v>
      </c>
      <c r="AD100" s="14">
        <v>1</v>
      </c>
      <c r="AE100" s="10" t="s">
        <v>3652</v>
      </c>
      <c r="AF100" s="10">
        <v>1</v>
      </c>
      <c r="AG100" s="10">
        <v>0</v>
      </c>
      <c r="AH100" s="11">
        <v>0</v>
      </c>
      <c r="AI100" s="10">
        <v>0</v>
      </c>
      <c r="AJ100" s="36">
        <v>2854000</v>
      </c>
    </row>
    <row r="101" spans="1:36" ht="20.45" customHeight="1" x14ac:dyDescent="0.25">
      <c r="A101" s="3">
        <v>89</v>
      </c>
      <c r="B101" s="3" t="s">
        <v>4425</v>
      </c>
      <c r="C101" s="3" t="s">
        <v>1698</v>
      </c>
      <c r="D101" s="3" t="s">
        <v>44</v>
      </c>
      <c r="E101" s="3" t="s">
        <v>143</v>
      </c>
      <c r="F101" s="4">
        <v>120</v>
      </c>
      <c r="G101" s="4">
        <v>18</v>
      </c>
      <c r="H101" s="3" t="s">
        <v>36</v>
      </c>
      <c r="I101" s="3" t="s">
        <v>1788</v>
      </c>
      <c r="J101" s="3" t="s">
        <v>1789</v>
      </c>
      <c r="K101" s="6" t="s">
        <v>3732</v>
      </c>
      <c r="L101" s="42">
        <v>1</v>
      </c>
      <c r="M101" s="10">
        <v>45</v>
      </c>
      <c r="N101" s="42">
        <v>1</v>
      </c>
      <c r="O101" s="10">
        <v>45</v>
      </c>
      <c r="P101" s="42">
        <v>0</v>
      </c>
      <c r="Q101" s="10" t="s">
        <v>3650</v>
      </c>
      <c r="R101" s="42">
        <v>2</v>
      </c>
      <c r="S101" s="10">
        <v>0</v>
      </c>
      <c r="T101" s="42">
        <v>0</v>
      </c>
      <c r="U101" s="10">
        <v>0</v>
      </c>
      <c r="V101" s="42">
        <v>1</v>
      </c>
      <c r="W101" s="10">
        <v>0</v>
      </c>
      <c r="X101" s="42">
        <v>2</v>
      </c>
      <c r="Y101" s="10">
        <v>0</v>
      </c>
      <c r="Z101" s="42">
        <v>1</v>
      </c>
      <c r="AA101" s="10">
        <v>0</v>
      </c>
      <c r="AB101" s="42">
        <v>1</v>
      </c>
      <c r="AC101" s="10" t="s">
        <v>3650</v>
      </c>
      <c r="AD101" s="42">
        <v>1</v>
      </c>
      <c r="AE101" s="10">
        <v>0</v>
      </c>
      <c r="AF101" s="10">
        <v>1</v>
      </c>
      <c r="AG101" s="10">
        <v>1</v>
      </c>
      <c r="AH101" s="42">
        <v>1</v>
      </c>
      <c r="AI101" s="10">
        <v>0</v>
      </c>
      <c r="AJ101" s="36">
        <v>2409000</v>
      </c>
    </row>
    <row r="102" spans="1:36" ht="20.45" customHeight="1" x14ac:dyDescent="0.25">
      <c r="A102" s="3">
        <v>90</v>
      </c>
      <c r="B102" s="3" t="s">
        <v>4426</v>
      </c>
      <c r="C102" s="2" t="s">
        <v>2327</v>
      </c>
      <c r="D102" s="2" t="s">
        <v>18</v>
      </c>
      <c r="E102" s="3" t="s">
        <v>143</v>
      </c>
      <c r="F102" s="2">
        <v>115</v>
      </c>
      <c r="G102" s="2">
        <v>16</v>
      </c>
      <c r="H102" s="2" t="s">
        <v>36</v>
      </c>
      <c r="I102" s="2" t="s">
        <v>2628</v>
      </c>
      <c r="J102" s="2" t="s">
        <v>2629</v>
      </c>
      <c r="K102" s="28" t="s">
        <v>3770</v>
      </c>
      <c r="L102" s="10">
        <v>1</v>
      </c>
      <c r="M102" s="10">
        <v>0</v>
      </c>
      <c r="N102" s="11">
        <v>1</v>
      </c>
      <c r="O102" s="10">
        <v>0</v>
      </c>
      <c r="P102" s="12">
        <v>2</v>
      </c>
      <c r="Q102" s="10">
        <v>0</v>
      </c>
      <c r="R102" s="13">
        <v>0</v>
      </c>
      <c r="S102" s="10">
        <v>0</v>
      </c>
      <c r="T102" s="14">
        <v>3</v>
      </c>
      <c r="U102" s="10">
        <v>0</v>
      </c>
      <c r="V102" s="10">
        <v>2</v>
      </c>
      <c r="W102" s="10">
        <v>0</v>
      </c>
      <c r="X102" s="11">
        <v>3</v>
      </c>
      <c r="Y102" s="10">
        <v>0</v>
      </c>
      <c r="Z102" s="13">
        <v>1</v>
      </c>
      <c r="AA102" s="10">
        <v>0</v>
      </c>
      <c r="AB102" s="12">
        <v>1</v>
      </c>
      <c r="AC102" s="10">
        <v>0</v>
      </c>
      <c r="AD102" s="14">
        <v>1</v>
      </c>
      <c r="AE102" s="10">
        <v>0</v>
      </c>
      <c r="AF102" s="10">
        <v>2</v>
      </c>
      <c r="AG102" s="10">
        <v>0</v>
      </c>
      <c r="AH102" s="11">
        <v>1</v>
      </c>
      <c r="AI102" s="10">
        <v>0</v>
      </c>
      <c r="AJ102" s="36">
        <v>3903000</v>
      </c>
    </row>
    <row r="103" spans="1:36" ht="20.45" customHeight="1" x14ac:dyDescent="0.25">
      <c r="A103" s="3">
        <v>91</v>
      </c>
      <c r="B103" s="3" t="s">
        <v>4427</v>
      </c>
      <c r="C103" s="3" t="s">
        <v>415</v>
      </c>
      <c r="D103" s="3" t="s">
        <v>44</v>
      </c>
      <c r="E103" s="3" t="s">
        <v>143</v>
      </c>
      <c r="F103" s="4">
        <v>112</v>
      </c>
      <c r="G103" s="4">
        <v>17</v>
      </c>
      <c r="H103" s="3" t="s">
        <v>36</v>
      </c>
      <c r="I103" s="3" t="s">
        <v>970</v>
      </c>
      <c r="J103" s="3" t="s">
        <v>971</v>
      </c>
      <c r="K103" s="6" t="s">
        <v>3732</v>
      </c>
      <c r="L103" s="42">
        <v>1</v>
      </c>
      <c r="M103" s="10">
        <v>0</v>
      </c>
      <c r="N103" s="42">
        <v>1</v>
      </c>
      <c r="O103" s="10">
        <v>0</v>
      </c>
      <c r="P103" s="42">
        <v>0</v>
      </c>
      <c r="Q103" s="10">
        <v>1</v>
      </c>
      <c r="R103" s="42">
        <v>2</v>
      </c>
      <c r="S103" s="10">
        <v>1</v>
      </c>
      <c r="T103" s="42">
        <v>0</v>
      </c>
      <c r="U103" s="10">
        <v>1</v>
      </c>
      <c r="V103" s="42">
        <v>1</v>
      </c>
      <c r="W103" s="10">
        <v>1</v>
      </c>
      <c r="X103" s="42">
        <v>2</v>
      </c>
      <c r="Y103" s="10">
        <v>1</v>
      </c>
      <c r="Z103" s="42">
        <v>1</v>
      </c>
      <c r="AA103" s="10">
        <v>1</v>
      </c>
      <c r="AB103" s="42">
        <v>1</v>
      </c>
      <c r="AC103" s="10">
        <v>1</v>
      </c>
      <c r="AD103" s="42">
        <v>1</v>
      </c>
      <c r="AE103" s="10">
        <v>1</v>
      </c>
      <c r="AF103" s="10">
        <v>1</v>
      </c>
      <c r="AG103" s="10">
        <v>0</v>
      </c>
      <c r="AH103" s="42">
        <v>1</v>
      </c>
      <c r="AI103" s="10">
        <v>1</v>
      </c>
      <c r="AJ103" s="36">
        <v>2409000</v>
      </c>
    </row>
    <row r="104" spans="1:36" ht="20.45" customHeight="1" x14ac:dyDescent="0.25">
      <c r="A104" s="3">
        <v>92</v>
      </c>
      <c r="B104" s="3" t="s">
        <v>4428</v>
      </c>
      <c r="C104" s="2" t="s">
        <v>1551</v>
      </c>
      <c r="D104" s="2" t="s">
        <v>18</v>
      </c>
      <c r="E104" s="3" t="s">
        <v>143</v>
      </c>
      <c r="F104" s="2">
        <v>115</v>
      </c>
      <c r="G104" s="2">
        <v>18</v>
      </c>
      <c r="H104" s="2" t="s">
        <v>36</v>
      </c>
      <c r="I104" s="2" t="s">
        <v>2631</v>
      </c>
      <c r="J104" s="2" t="s">
        <v>2632</v>
      </c>
      <c r="K104" s="28" t="s">
        <v>3738</v>
      </c>
      <c r="L104" s="10">
        <v>1</v>
      </c>
      <c r="M104" s="10">
        <v>0</v>
      </c>
      <c r="N104" s="11">
        <v>1</v>
      </c>
      <c r="O104" s="10">
        <v>0</v>
      </c>
      <c r="P104" s="12">
        <v>1</v>
      </c>
      <c r="Q104" s="10">
        <v>1</v>
      </c>
      <c r="R104" s="13">
        <v>0</v>
      </c>
      <c r="S104" s="10">
        <v>1</v>
      </c>
      <c r="T104" s="14">
        <v>1</v>
      </c>
      <c r="U104" s="10">
        <v>1</v>
      </c>
      <c r="V104" s="10">
        <v>1</v>
      </c>
      <c r="W104" s="10">
        <v>1</v>
      </c>
      <c r="X104" s="11">
        <v>1</v>
      </c>
      <c r="Y104" s="10">
        <v>1</v>
      </c>
      <c r="Z104" s="13">
        <v>1</v>
      </c>
      <c r="AA104" s="10">
        <v>1</v>
      </c>
      <c r="AB104" s="12">
        <v>1</v>
      </c>
      <c r="AC104" s="10">
        <v>1</v>
      </c>
      <c r="AD104" s="14">
        <v>1</v>
      </c>
      <c r="AE104" s="10">
        <v>1</v>
      </c>
      <c r="AF104" s="10">
        <v>1</v>
      </c>
      <c r="AG104" s="10">
        <v>0</v>
      </c>
      <c r="AH104" s="11">
        <v>0</v>
      </c>
      <c r="AI104" s="10">
        <v>1</v>
      </c>
      <c r="AJ104" s="36">
        <v>1982000</v>
      </c>
    </row>
    <row r="105" spans="1:36" ht="20.45" customHeight="1" x14ac:dyDescent="0.25">
      <c r="A105" s="3">
        <v>93</v>
      </c>
      <c r="B105" s="3" t="s">
        <v>4429</v>
      </c>
      <c r="C105" s="3" t="s">
        <v>149</v>
      </c>
      <c r="D105" s="3" t="s">
        <v>44</v>
      </c>
      <c r="E105" s="3" t="s">
        <v>143</v>
      </c>
      <c r="F105" s="4">
        <v>118</v>
      </c>
      <c r="G105" s="4">
        <v>22</v>
      </c>
      <c r="H105" s="3" t="s">
        <v>36</v>
      </c>
      <c r="I105" s="3" t="s">
        <v>151</v>
      </c>
      <c r="J105" s="3" t="s">
        <v>152</v>
      </c>
      <c r="K105" s="6" t="s">
        <v>3771</v>
      </c>
      <c r="L105" s="42">
        <v>1</v>
      </c>
      <c r="M105" s="10">
        <v>0</v>
      </c>
      <c r="N105" s="42">
        <v>1</v>
      </c>
      <c r="O105" s="10">
        <v>0</v>
      </c>
      <c r="P105" s="42">
        <v>0</v>
      </c>
      <c r="Q105" s="10">
        <v>0</v>
      </c>
      <c r="R105" s="42">
        <v>2</v>
      </c>
      <c r="S105" s="10">
        <v>0</v>
      </c>
      <c r="T105" s="42">
        <v>0</v>
      </c>
      <c r="U105" s="10">
        <v>0</v>
      </c>
      <c r="V105" s="42">
        <v>2</v>
      </c>
      <c r="W105" s="10">
        <v>0</v>
      </c>
      <c r="X105" s="42">
        <v>2</v>
      </c>
      <c r="Y105" s="10">
        <v>0</v>
      </c>
      <c r="Z105" s="42">
        <v>2</v>
      </c>
      <c r="AA105" s="10">
        <v>0</v>
      </c>
      <c r="AB105" s="42">
        <v>1</v>
      </c>
      <c r="AC105" s="10">
        <v>0</v>
      </c>
      <c r="AD105" s="42">
        <v>1</v>
      </c>
      <c r="AE105" s="10">
        <v>0</v>
      </c>
      <c r="AF105" s="10">
        <v>1</v>
      </c>
      <c r="AG105" s="10">
        <v>0</v>
      </c>
      <c r="AH105" s="42">
        <v>1</v>
      </c>
      <c r="AI105" s="10">
        <v>0</v>
      </c>
      <c r="AJ105" s="36">
        <v>2744000</v>
      </c>
    </row>
    <row r="106" spans="1:36" ht="20.45" customHeight="1" x14ac:dyDescent="0.25">
      <c r="A106" s="3">
        <v>94</v>
      </c>
      <c r="B106" s="3" t="s">
        <v>4430</v>
      </c>
      <c r="C106" s="3" t="s">
        <v>1375</v>
      </c>
      <c r="D106" s="3" t="s">
        <v>44</v>
      </c>
      <c r="E106" s="3" t="s">
        <v>143</v>
      </c>
      <c r="F106" s="4">
        <v>120</v>
      </c>
      <c r="G106" s="4">
        <v>26</v>
      </c>
      <c r="H106" s="3" t="s">
        <v>36</v>
      </c>
      <c r="I106" s="3" t="s">
        <v>1377</v>
      </c>
      <c r="J106" s="3" t="s">
        <v>1378</v>
      </c>
      <c r="K106" s="6" t="s">
        <v>3772</v>
      </c>
      <c r="L106" s="42">
        <v>1</v>
      </c>
      <c r="M106" s="10">
        <v>45</v>
      </c>
      <c r="N106" s="42">
        <v>1</v>
      </c>
      <c r="O106" s="10">
        <v>45</v>
      </c>
      <c r="P106" s="42">
        <v>2</v>
      </c>
      <c r="Q106" s="10" t="s">
        <v>3650</v>
      </c>
      <c r="R106" s="42">
        <v>3</v>
      </c>
      <c r="S106" s="10">
        <v>0</v>
      </c>
      <c r="T106" s="42">
        <v>0</v>
      </c>
      <c r="U106" s="10">
        <v>0</v>
      </c>
      <c r="V106" s="42">
        <v>2</v>
      </c>
      <c r="W106" s="10">
        <v>0</v>
      </c>
      <c r="X106" s="42">
        <v>2</v>
      </c>
      <c r="Y106" s="10">
        <v>0</v>
      </c>
      <c r="Z106" s="42">
        <v>1</v>
      </c>
      <c r="AA106" s="10">
        <v>0</v>
      </c>
      <c r="AB106" s="42">
        <v>1</v>
      </c>
      <c r="AC106" s="10" t="s">
        <v>3650</v>
      </c>
      <c r="AD106" s="42">
        <v>1</v>
      </c>
      <c r="AE106" s="10">
        <v>0</v>
      </c>
      <c r="AF106" s="10">
        <v>1</v>
      </c>
      <c r="AG106" s="10">
        <v>1</v>
      </c>
      <c r="AH106" s="42">
        <v>1</v>
      </c>
      <c r="AI106" s="10">
        <v>0</v>
      </c>
      <c r="AJ106" s="36">
        <v>3343000</v>
      </c>
    </row>
    <row r="107" spans="1:36" ht="20.45" customHeight="1" x14ac:dyDescent="0.25">
      <c r="A107" s="3">
        <v>95</v>
      </c>
      <c r="B107" s="3" t="s">
        <v>4431</v>
      </c>
      <c r="C107" s="2" t="s">
        <v>2338</v>
      </c>
      <c r="D107" s="2" t="s">
        <v>44</v>
      </c>
      <c r="E107" s="3" t="s">
        <v>92</v>
      </c>
      <c r="F107" s="2">
        <v>122</v>
      </c>
      <c r="G107" s="2">
        <v>27</v>
      </c>
      <c r="H107" s="2" t="s">
        <v>36</v>
      </c>
      <c r="I107" s="2" t="s">
        <v>2634</v>
      </c>
      <c r="J107" s="2" t="s">
        <v>2635</v>
      </c>
      <c r="K107" s="28" t="s">
        <v>3773</v>
      </c>
      <c r="L107" s="10">
        <v>1</v>
      </c>
      <c r="M107" s="10">
        <v>45</v>
      </c>
      <c r="N107" s="11">
        <v>1</v>
      </c>
      <c r="O107" s="10">
        <v>45</v>
      </c>
      <c r="P107" s="12">
        <v>0</v>
      </c>
      <c r="Q107" s="10">
        <v>0</v>
      </c>
      <c r="R107" s="13">
        <v>3</v>
      </c>
      <c r="S107" s="10">
        <v>0</v>
      </c>
      <c r="T107" s="14">
        <v>0</v>
      </c>
      <c r="U107" s="10">
        <v>0</v>
      </c>
      <c r="V107" s="10">
        <v>0</v>
      </c>
      <c r="W107" s="10">
        <v>0</v>
      </c>
      <c r="X107" s="11">
        <v>3</v>
      </c>
      <c r="Y107" s="10">
        <v>0</v>
      </c>
      <c r="Z107" s="13">
        <v>1</v>
      </c>
      <c r="AA107" s="10">
        <v>0</v>
      </c>
      <c r="AB107" s="12">
        <v>1</v>
      </c>
      <c r="AC107" s="10">
        <v>0</v>
      </c>
      <c r="AD107" s="14">
        <v>1</v>
      </c>
      <c r="AE107" s="10">
        <v>0</v>
      </c>
      <c r="AF107" s="10">
        <v>1</v>
      </c>
      <c r="AG107" s="10">
        <v>1</v>
      </c>
      <c r="AH107" s="11">
        <v>0</v>
      </c>
      <c r="AI107" s="10">
        <v>0</v>
      </c>
      <c r="AJ107" s="36">
        <v>2211000</v>
      </c>
    </row>
    <row r="108" spans="1:36" ht="20.45" customHeight="1" x14ac:dyDescent="0.25">
      <c r="A108" s="3">
        <v>96</v>
      </c>
      <c r="B108" s="3" t="s">
        <v>4432</v>
      </c>
      <c r="C108" s="3" t="s">
        <v>764</v>
      </c>
      <c r="D108" s="3" t="s">
        <v>44</v>
      </c>
      <c r="E108" s="3" t="s">
        <v>92</v>
      </c>
      <c r="F108" s="4">
        <v>130</v>
      </c>
      <c r="G108" s="4">
        <v>25</v>
      </c>
      <c r="H108" s="3" t="s">
        <v>36</v>
      </c>
      <c r="I108" s="3" t="s">
        <v>1874</v>
      </c>
      <c r="J108" s="3" t="s">
        <v>1875</v>
      </c>
      <c r="K108" s="6" t="s">
        <v>3774</v>
      </c>
      <c r="L108" s="42">
        <v>3</v>
      </c>
      <c r="M108" s="10">
        <v>0</v>
      </c>
      <c r="N108" s="42">
        <v>3</v>
      </c>
      <c r="O108" s="10">
        <v>0</v>
      </c>
      <c r="P108" s="42">
        <v>3</v>
      </c>
      <c r="Q108" s="10" t="s">
        <v>3652</v>
      </c>
      <c r="R108" s="42">
        <v>2</v>
      </c>
      <c r="S108" s="10">
        <v>0</v>
      </c>
      <c r="T108" s="42">
        <v>0</v>
      </c>
      <c r="U108" s="10" t="s">
        <v>3653</v>
      </c>
      <c r="V108" s="42">
        <v>3</v>
      </c>
      <c r="W108" s="10">
        <v>0</v>
      </c>
      <c r="X108" s="42">
        <v>3</v>
      </c>
      <c r="Y108" s="10">
        <v>0</v>
      </c>
      <c r="Z108" s="42">
        <v>2</v>
      </c>
      <c r="AA108" s="10">
        <v>0</v>
      </c>
      <c r="AB108" s="42">
        <v>2</v>
      </c>
      <c r="AC108" s="10" t="s">
        <v>3652</v>
      </c>
      <c r="AD108" s="42">
        <v>0</v>
      </c>
      <c r="AE108" s="10" t="s">
        <v>3653</v>
      </c>
      <c r="AF108" s="10">
        <v>2</v>
      </c>
      <c r="AG108" s="10">
        <v>0</v>
      </c>
      <c r="AH108" s="42">
        <v>2</v>
      </c>
      <c r="AI108" s="10">
        <v>0</v>
      </c>
      <c r="AJ108" s="36">
        <v>5457000</v>
      </c>
    </row>
    <row r="109" spans="1:36" ht="20.45" customHeight="1" x14ac:dyDescent="0.25">
      <c r="A109" s="3">
        <v>97</v>
      </c>
      <c r="B109" s="3" t="s">
        <v>4433</v>
      </c>
      <c r="C109" s="3" t="s">
        <v>1847</v>
      </c>
      <c r="D109" s="3" t="s">
        <v>18</v>
      </c>
      <c r="E109" s="3" t="s">
        <v>92</v>
      </c>
      <c r="F109" s="4">
        <v>122</v>
      </c>
      <c r="G109" s="4">
        <v>24</v>
      </c>
      <c r="H109" s="3" t="s">
        <v>36</v>
      </c>
      <c r="I109" s="3" t="s">
        <v>1849</v>
      </c>
      <c r="J109" s="3" t="s">
        <v>1850</v>
      </c>
      <c r="K109" s="6" t="s">
        <v>3775</v>
      </c>
      <c r="L109" s="42">
        <v>1</v>
      </c>
      <c r="M109" s="10">
        <v>0</v>
      </c>
      <c r="N109" s="42">
        <v>1</v>
      </c>
      <c r="O109" s="10">
        <v>0</v>
      </c>
      <c r="P109" s="42">
        <v>1</v>
      </c>
      <c r="Q109" s="10">
        <v>0</v>
      </c>
      <c r="R109" s="42">
        <v>0</v>
      </c>
      <c r="S109" s="10">
        <v>0</v>
      </c>
      <c r="T109" s="42">
        <v>2</v>
      </c>
      <c r="U109" s="10">
        <v>0</v>
      </c>
      <c r="V109" s="42">
        <v>2</v>
      </c>
      <c r="W109" s="10">
        <v>0</v>
      </c>
      <c r="X109" s="42">
        <v>2</v>
      </c>
      <c r="Y109" s="10">
        <v>0</v>
      </c>
      <c r="Z109" s="42">
        <v>2</v>
      </c>
      <c r="AA109" s="10">
        <v>0</v>
      </c>
      <c r="AB109" s="42">
        <v>2</v>
      </c>
      <c r="AC109" s="10">
        <v>0</v>
      </c>
      <c r="AD109" s="42">
        <v>2</v>
      </c>
      <c r="AE109" s="10">
        <v>0</v>
      </c>
      <c r="AF109" s="10">
        <v>1</v>
      </c>
      <c r="AG109" s="10">
        <v>0</v>
      </c>
      <c r="AH109" s="42">
        <v>0</v>
      </c>
      <c r="AI109" s="10">
        <v>0</v>
      </c>
      <c r="AJ109" s="36">
        <v>3006000</v>
      </c>
    </row>
    <row r="110" spans="1:36" ht="20.45" customHeight="1" x14ac:dyDescent="0.25">
      <c r="A110" s="3">
        <v>98</v>
      </c>
      <c r="B110" s="3" t="s">
        <v>4434</v>
      </c>
      <c r="C110" s="2" t="s">
        <v>186</v>
      </c>
      <c r="D110" s="2" t="s">
        <v>18</v>
      </c>
      <c r="E110" s="3" t="s">
        <v>92</v>
      </c>
      <c r="F110" s="2">
        <v>130</v>
      </c>
      <c r="G110" s="2">
        <v>28</v>
      </c>
      <c r="H110" s="2" t="s">
        <v>36</v>
      </c>
      <c r="I110" s="2" t="s">
        <v>2637</v>
      </c>
      <c r="J110" s="2" t="s">
        <v>2638</v>
      </c>
      <c r="K110" s="28" t="s">
        <v>3776</v>
      </c>
      <c r="L110" s="10">
        <v>1</v>
      </c>
      <c r="M110" s="10">
        <v>55</v>
      </c>
      <c r="N110" s="11">
        <v>1</v>
      </c>
      <c r="O110" s="10">
        <v>55</v>
      </c>
      <c r="P110" s="12">
        <v>2</v>
      </c>
      <c r="Q110" s="10" t="s">
        <v>3653</v>
      </c>
      <c r="R110" s="13">
        <v>0</v>
      </c>
      <c r="S110" s="10">
        <v>0</v>
      </c>
      <c r="T110" s="14">
        <v>3</v>
      </c>
      <c r="U110" s="10" t="s">
        <v>3653</v>
      </c>
      <c r="V110" s="10">
        <v>2</v>
      </c>
      <c r="W110" s="10">
        <v>0</v>
      </c>
      <c r="X110" s="11">
        <v>3</v>
      </c>
      <c r="Y110" s="10">
        <v>0</v>
      </c>
      <c r="Z110" s="13">
        <v>1</v>
      </c>
      <c r="AA110" s="10">
        <v>0</v>
      </c>
      <c r="AB110" s="12">
        <v>1</v>
      </c>
      <c r="AC110" s="10" t="s">
        <v>3653</v>
      </c>
      <c r="AD110" s="14">
        <v>1</v>
      </c>
      <c r="AE110" s="10" t="s">
        <v>3653</v>
      </c>
      <c r="AF110" s="10">
        <v>1</v>
      </c>
      <c r="AG110" s="10">
        <v>0</v>
      </c>
      <c r="AH110" s="11">
        <v>1</v>
      </c>
      <c r="AI110" s="10">
        <v>0</v>
      </c>
      <c r="AJ110" s="36">
        <v>3623000</v>
      </c>
    </row>
    <row r="111" spans="1:36" ht="20.45" customHeight="1" x14ac:dyDescent="0.25">
      <c r="A111" s="3">
        <v>99</v>
      </c>
      <c r="B111" s="3" t="s">
        <v>4435</v>
      </c>
      <c r="C111" s="2" t="s">
        <v>1633</v>
      </c>
      <c r="D111" s="2" t="s">
        <v>44</v>
      </c>
      <c r="E111" s="3" t="s">
        <v>92</v>
      </c>
      <c r="F111" s="2">
        <v>120</v>
      </c>
      <c r="G111" s="2">
        <v>28</v>
      </c>
      <c r="H111" s="2" t="s">
        <v>36</v>
      </c>
      <c r="I111" s="2" t="s">
        <v>2640</v>
      </c>
      <c r="J111" s="2" t="s">
        <v>2641</v>
      </c>
      <c r="K111" s="28" t="s">
        <v>3758</v>
      </c>
      <c r="L111" s="10">
        <v>1</v>
      </c>
      <c r="M111" s="10">
        <v>0</v>
      </c>
      <c r="N111" s="11">
        <v>1</v>
      </c>
      <c r="O111" s="10">
        <v>0</v>
      </c>
      <c r="P111" s="12">
        <v>0</v>
      </c>
      <c r="Q111" s="10" t="s">
        <v>3653</v>
      </c>
      <c r="R111" s="13">
        <v>3</v>
      </c>
      <c r="S111" s="10" t="s">
        <v>3652</v>
      </c>
      <c r="T111" s="14">
        <v>0</v>
      </c>
      <c r="U111" s="10" t="s">
        <v>3652</v>
      </c>
      <c r="V111" s="10">
        <v>1</v>
      </c>
      <c r="W111" s="10">
        <v>0</v>
      </c>
      <c r="X111" s="11">
        <v>2</v>
      </c>
      <c r="Y111" s="10">
        <v>0</v>
      </c>
      <c r="Z111" s="13">
        <v>1</v>
      </c>
      <c r="AA111" s="10">
        <v>0</v>
      </c>
      <c r="AB111" s="12">
        <v>1</v>
      </c>
      <c r="AC111" s="10" t="s">
        <v>3653</v>
      </c>
      <c r="AD111" s="14">
        <v>1</v>
      </c>
      <c r="AE111" s="10" t="s">
        <v>3652</v>
      </c>
      <c r="AF111" s="10">
        <v>1</v>
      </c>
      <c r="AG111" s="10">
        <v>0</v>
      </c>
      <c r="AH111" s="11">
        <v>1</v>
      </c>
      <c r="AI111" s="10">
        <v>0</v>
      </c>
      <c r="AJ111" s="36">
        <v>2592000</v>
      </c>
    </row>
    <row r="112" spans="1:36" ht="20.45" customHeight="1" x14ac:dyDescent="0.25">
      <c r="A112" s="3">
        <v>100</v>
      </c>
      <c r="B112" s="3" t="s">
        <v>4436</v>
      </c>
      <c r="C112" s="3" t="s">
        <v>1881</v>
      </c>
      <c r="D112" s="3" t="s">
        <v>44</v>
      </c>
      <c r="E112" s="3" t="s">
        <v>92</v>
      </c>
      <c r="F112" s="4">
        <v>110</v>
      </c>
      <c r="G112" s="4">
        <v>17</v>
      </c>
      <c r="H112" s="3" t="s">
        <v>36</v>
      </c>
      <c r="I112" s="3" t="s">
        <v>1883</v>
      </c>
      <c r="J112" s="3" t="s">
        <v>1884</v>
      </c>
      <c r="K112" s="6" t="s">
        <v>3777</v>
      </c>
      <c r="L112" s="42">
        <v>1</v>
      </c>
      <c r="M112" s="10">
        <v>45</v>
      </c>
      <c r="N112" s="42">
        <v>0</v>
      </c>
      <c r="O112" s="10">
        <v>45</v>
      </c>
      <c r="P112" s="42">
        <v>1</v>
      </c>
      <c r="Q112" s="10">
        <v>1</v>
      </c>
      <c r="R112" s="42">
        <v>2</v>
      </c>
      <c r="S112" s="10">
        <v>1</v>
      </c>
      <c r="T112" s="42">
        <v>1</v>
      </c>
      <c r="U112" s="10">
        <v>1</v>
      </c>
      <c r="V112" s="42">
        <v>2</v>
      </c>
      <c r="W112" s="10">
        <v>1</v>
      </c>
      <c r="X112" s="42">
        <v>2</v>
      </c>
      <c r="Y112" s="10">
        <v>1</v>
      </c>
      <c r="Z112" s="42">
        <v>1</v>
      </c>
      <c r="AA112" s="10">
        <v>1</v>
      </c>
      <c r="AB112" s="42">
        <v>1</v>
      </c>
      <c r="AC112" s="10">
        <v>1</v>
      </c>
      <c r="AD112" s="42">
        <v>1</v>
      </c>
      <c r="AE112" s="10">
        <v>1</v>
      </c>
      <c r="AF112" s="10">
        <v>1</v>
      </c>
      <c r="AG112" s="10">
        <v>0</v>
      </c>
      <c r="AH112" s="42">
        <v>1</v>
      </c>
      <c r="AI112" s="10">
        <v>1</v>
      </c>
      <c r="AJ112" s="36">
        <v>2897000</v>
      </c>
    </row>
    <row r="113" spans="1:36" ht="20.45" customHeight="1" x14ac:dyDescent="0.25">
      <c r="A113" s="3">
        <v>101</v>
      </c>
      <c r="B113" s="3" t="s">
        <v>4437</v>
      </c>
      <c r="C113" s="2" t="s">
        <v>1770</v>
      </c>
      <c r="D113" s="2" t="s">
        <v>18</v>
      </c>
      <c r="E113" s="3" t="s">
        <v>92</v>
      </c>
      <c r="F113" s="2">
        <v>122</v>
      </c>
      <c r="G113" s="2">
        <v>23</v>
      </c>
      <c r="H113" s="2" t="s">
        <v>36</v>
      </c>
      <c r="I113" s="2" t="s">
        <v>2643</v>
      </c>
      <c r="J113" s="2" t="s">
        <v>2644</v>
      </c>
      <c r="K113" s="28" t="s">
        <v>3778</v>
      </c>
      <c r="L113" s="10">
        <v>1</v>
      </c>
      <c r="M113" s="10">
        <v>45</v>
      </c>
      <c r="N113" s="11">
        <v>1</v>
      </c>
      <c r="O113" s="10">
        <v>45</v>
      </c>
      <c r="P113" s="12">
        <v>0</v>
      </c>
      <c r="Q113" s="10">
        <v>0</v>
      </c>
      <c r="R113" s="13">
        <v>0</v>
      </c>
      <c r="S113" s="10">
        <v>0</v>
      </c>
      <c r="T113" s="14">
        <v>2</v>
      </c>
      <c r="U113" s="10">
        <v>0</v>
      </c>
      <c r="V113" s="10">
        <v>2</v>
      </c>
      <c r="W113" s="10">
        <v>0</v>
      </c>
      <c r="X113" s="11">
        <v>2</v>
      </c>
      <c r="Y113" s="10">
        <v>0</v>
      </c>
      <c r="Z113" s="13">
        <v>2</v>
      </c>
      <c r="AA113" s="10">
        <v>0</v>
      </c>
      <c r="AB113" s="12">
        <v>1</v>
      </c>
      <c r="AC113" s="10">
        <v>0</v>
      </c>
      <c r="AD113" s="14">
        <v>0</v>
      </c>
      <c r="AE113" s="10">
        <v>0</v>
      </c>
      <c r="AF113" s="10">
        <v>0</v>
      </c>
      <c r="AG113" s="10">
        <v>1</v>
      </c>
      <c r="AH113" s="11">
        <v>0</v>
      </c>
      <c r="AI113" s="10">
        <v>0</v>
      </c>
      <c r="AJ113" s="36">
        <v>2038000</v>
      </c>
    </row>
    <row r="114" spans="1:36" ht="20.45" customHeight="1" x14ac:dyDescent="0.25">
      <c r="A114" s="3">
        <v>102</v>
      </c>
      <c r="B114" s="3" t="s">
        <v>4438</v>
      </c>
      <c r="C114" s="3" t="s">
        <v>764</v>
      </c>
      <c r="D114" s="3" t="s">
        <v>18</v>
      </c>
      <c r="E114" s="3" t="s">
        <v>92</v>
      </c>
      <c r="F114" s="4">
        <v>122</v>
      </c>
      <c r="G114" s="4">
        <v>21</v>
      </c>
      <c r="H114" s="3" t="s">
        <v>36</v>
      </c>
      <c r="I114" s="3" t="s">
        <v>766</v>
      </c>
      <c r="J114" s="3" t="s">
        <v>767</v>
      </c>
      <c r="K114" s="6" t="s">
        <v>3731</v>
      </c>
      <c r="L114" s="42">
        <v>1</v>
      </c>
      <c r="M114" s="10">
        <v>45</v>
      </c>
      <c r="N114" s="42">
        <v>1</v>
      </c>
      <c r="O114" s="10">
        <v>45</v>
      </c>
      <c r="P114" s="42">
        <v>1</v>
      </c>
      <c r="Q114" s="10">
        <v>0</v>
      </c>
      <c r="R114" s="42">
        <v>0</v>
      </c>
      <c r="S114" s="10">
        <v>0</v>
      </c>
      <c r="T114" s="42">
        <v>1</v>
      </c>
      <c r="U114" s="10">
        <v>0</v>
      </c>
      <c r="V114" s="42">
        <v>1</v>
      </c>
      <c r="W114" s="10">
        <v>0</v>
      </c>
      <c r="X114" s="42">
        <v>1</v>
      </c>
      <c r="Y114" s="10">
        <v>0</v>
      </c>
      <c r="Z114" s="42">
        <v>1</v>
      </c>
      <c r="AA114" s="10">
        <v>0</v>
      </c>
      <c r="AB114" s="42">
        <v>1</v>
      </c>
      <c r="AC114" s="10">
        <v>0</v>
      </c>
      <c r="AD114" s="42">
        <v>1</v>
      </c>
      <c r="AE114" s="10">
        <v>0</v>
      </c>
      <c r="AF114" s="10">
        <v>1</v>
      </c>
      <c r="AG114" s="10">
        <v>1</v>
      </c>
      <c r="AH114" s="42">
        <v>1</v>
      </c>
      <c r="AI114" s="10">
        <v>0</v>
      </c>
      <c r="AJ114" s="36">
        <v>2352000</v>
      </c>
    </row>
    <row r="115" spans="1:36" ht="20.45" customHeight="1" x14ac:dyDescent="0.25">
      <c r="A115" s="3">
        <v>103</v>
      </c>
      <c r="B115" s="3" t="s">
        <v>4439</v>
      </c>
      <c r="C115" s="2" t="s">
        <v>2339</v>
      </c>
      <c r="D115" s="2" t="s">
        <v>18</v>
      </c>
      <c r="E115" s="3" t="s">
        <v>92</v>
      </c>
      <c r="F115" s="2">
        <v>115</v>
      </c>
      <c r="G115" s="2">
        <v>17</v>
      </c>
      <c r="H115" s="2" t="s">
        <v>36</v>
      </c>
      <c r="I115" s="2" t="s">
        <v>2646</v>
      </c>
      <c r="J115" s="2" t="s">
        <v>2647</v>
      </c>
      <c r="K115" s="28" t="s">
        <v>3779</v>
      </c>
      <c r="L115" s="10">
        <v>2</v>
      </c>
      <c r="M115" s="10">
        <v>45</v>
      </c>
      <c r="N115" s="11">
        <v>2</v>
      </c>
      <c r="O115" s="10">
        <v>45</v>
      </c>
      <c r="P115" s="12">
        <v>2</v>
      </c>
      <c r="Q115" s="10">
        <v>1</v>
      </c>
      <c r="R115" s="13">
        <v>0</v>
      </c>
      <c r="S115" s="10">
        <v>1</v>
      </c>
      <c r="T115" s="14">
        <v>2</v>
      </c>
      <c r="U115" s="10">
        <v>1</v>
      </c>
      <c r="V115" s="10">
        <v>1</v>
      </c>
      <c r="W115" s="10">
        <v>1</v>
      </c>
      <c r="X115" s="11">
        <v>1</v>
      </c>
      <c r="Y115" s="10">
        <v>1</v>
      </c>
      <c r="Z115" s="13">
        <v>1</v>
      </c>
      <c r="AA115" s="10">
        <v>1</v>
      </c>
      <c r="AB115" s="12">
        <v>1</v>
      </c>
      <c r="AC115" s="10">
        <v>1</v>
      </c>
      <c r="AD115" s="14">
        <v>1</v>
      </c>
      <c r="AE115" s="10">
        <v>1</v>
      </c>
      <c r="AF115" s="10">
        <v>0</v>
      </c>
      <c r="AG115" s="10">
        <v>0</v>
      </c>
      <c r="AH115" s="11">
        <v>0</v>
      </c>
      <c r="AI115" s="10">
        <v>1</v>
      </c>
      <c r="AJ115" s="36">
        <v>2595000</v>
      </c>
    </row>
    <row r="116" spans="1:36" ht="20.45" customHeight="1" x14ac:dyDescent="0.25">
      <c r="A116" s="3">
        <v>104</v>
      </c>
      <c r="B116" s="3" t="s">
        <v>4440</v>
      </c>
      <c r="C116" s="3" t="s">
        <v>2138</v>
      </c>
      <c r="D116" s="3" t="s">
        <v>18</v>
      </c>
      <c r="E116" s="3" t="s">
        <v>92</v>
      </c>
      <c r="F116" s="4">
        <v>130</v>
      </c>
      <c r="G116" s="4">
        <v>29</v>
      </c>
      <c r="H116" s="3" t="s">
        <v>36</v>
      </c>
      <c r="I116" s="3" t="s">
        <v>2140</v>
      </c>
      <c r="J116" s="3" t="s">
        <v>2141</v>
      </c>
      <c r="K116" s="6" t="s">
        <v>3780</v>
      </c>
      <c r="L116" s="42">
        <v>0</v>
      </c>
      <c r="M116" s="10">
        <v>0</v>
      </c>
      <c r="N116" s="42">
        <v>0</v>
      </c>
      <c r="O116" s="10">
        <v>0</v>
      </c>
      <c r="P116" s="42">
        <v>2</v>
      </c>
      <c r="Q116" s="10" t="s">
        <v>3651</v>
      </c>
      <c r="R116" s="42">
        <v>0</v>
      </c>
      <c r="S116" s="10">
        <v>0</v>
      </c>
      <c r="T116" s="42">
        <v>2</v>
      </c>
      <c r="U116" s="10">
        <v>0</v>
      </c>
      <c r="V116" s="42">
        <v>2</v>
      </c>
      <c r="W116" s="10">
        <v>0</v>
      </c>
      <c r="X116" s="42">
        <v>2</v>
      </c>
      <c r="Y116" s="10">
        <v>0</v>
      </c>
      <c r="Z116" s="42">
        <v>1</v>
      </c>
      <c r="AA116" s="10">
        <v>0</v>
      </c>
      <c r="AB116" s="42">
        <v>1</v>
      </c>
      <c r="AC116" s="10" t="s">
        <v>3651</v>
      </c>
      <c r="AD116" s="42">
        <v>2</v>
      </c>
      <c r="AE116" s="10">
        <v>0</v>
      </c>
      <c r="AF116" s="10">
        <v>1</v>
      </c>
      <c r="AG116" s="10">
        <v>0</v>
      </c>
      <c r="AH116" s="42">
        <v>1</v>
      </c>
      <c r="AI116" s="10">
        <v>0</v>
      </c>
      <c r="AJ116" s="36">
        <v>2944000</v>
      </c>
    </row>
    <row r="117" spans="1:36" ht="20.45" customHeight="1" x14ac:dyDescent="0.25">
      <c r="A117" s="3">
        <v>105</v>
      </c>
      <c r="B117" s="3" t="s">
        <v>4441</v>
      </c>
      <c r="C117" s="2" t="s">
        <v>2339</v>
      </c>
      <c r="D117" s="2" t="s">
        <v>18</v>
      </c>
      <c r="E117" s="3" t="s">
        <v>92</v>
      </c>
      <c r="F117" s="2">
        <v>112</v>
      </c>
      <c r="G117" s="2">
        <v>20</v>
      </c>
      <c r="H117" s="2" t="s">
        <v>36</v>
      </c>
      <c r="I117" s="2" t="s">
        <v>2649</v>
      </c>
      <c r="J117" s="2" t="s">
        <v>2650</v>
      </c>
      <c r="K117" s="28" t="s">
        <v>3781</v>
      </c>
      <c r="L117" s="10">
        <v>2</v>
      </c>
      <c r="M117" s="10">
        <v>0</v>
      </c>
      <c r="N117" s="11">
        <v>2</v>
      </c>
      <c r="O117" s="10">
        <v>0</v>
      </c>
      <c r="P117" s="12">
        <v>2</v>
      </c>
      <c r="Q117" s="10">
        <v>0</v>
      </c>
      <c r="R117" s="13">
        <v>0</v>
      </c>
      <c r="S117" s="10">
        <v>0</v>
      </c>
      <c r="T117" s="14">
        <v>2</v>
      </c>
      <c r="U117" s="10">
        <v>0</v>
      </c>
      <c r="V117" s="10">
        <v>0</v>
      </c>
      <c r="W117" s="10">
        <v>0</v>
      </c>
      <c r="X117" s="11">
        <v>0</v>
      </c>
      <c r="Y117" s="10">
        <v>0</v>
      </c>
      <c r="Z117" s="13">
        <v>0</v>
      </c>
      <c r="AA117" s="10">
        <v>0</v>
      </c>
      <c r="AB117" s="12">
        <v>0</v>
      </c>
      <c r="AC117" s="10">
        <v>0</v>
      </c>
      <c r="AD117" s="14">
        <v>0</v>
      </c>
      <c r="AE117" s="10">
        <v>0</v>
      </c>
      <c r="AF117" s="10">
        <v>0</v>
      </c>
      <c r="AG117" s="10">
        <v>0</v>
      </c>
      <c r="AH117" s="11">
        <v>0</v>
      </c>
      <c r="AI117" s="10">
        <v>0</v>
      </c>
      <c r="AJ117" s="36">
        <v>1786000</v>
      </c>
    </row>
    <row r="118" spans="1:36" ht="20.45" customHeight="1" x14ac:dyDescent="0.25">
      <c r="A118" s="3">
        <v>106</v>
      </c>
      <c r="B118" s="3" t="s">
        <v>4442</v>
      </c>
      <c r="C118" s="7" t="s">
        <v>2173</v>
      </c>
      <c r="D118" s="7" t="s">
        <v>18</v>
      </c>
      <c r="E118" s="3" t="s">
        <v>92</v>
      </c>
      <c r="F118" s="7">
        <v>115</v>
      </c>
      <c r="G118" s="7">
        <v>19</v>
      </c>
      <c r="H118" s="7" t="s">
        <v>36</v>
      </c>
      <c r="I118" s="7" t="s">
        <v>2652</v>
      </c>
      <c r="J118" s="7" t="s">
        <v>2653</v>
      </c>
      <c r="K118" s="29" t="s">
        <v>3782</v>
      </c>
      <c r="L118" s="45">
        <v>2</v>
      </c>
      <c r="M118" s="10">
        <v>0</v>
      </c>
      <c r="N118" s="45">
        <v>2</v>
      </c>
      <c r="O118" s="10">
        <v>0</v>
      </c>
      <c r="P118" s="45">
        <v>2</v>
      </c>
      <c r="Q118" s="10">
        <v>0</v>
      </c>
      <c r="R118" s="45">
        <v>0</v>
      </c>
      <c r="S118" s="10">
        <v>0</v>
      </c>
      <c r="T118" s="45">
        <v>2</v>
      </c>
      <c r="U118" s="10">
        <v>0</v>
      </c>
      <c r="V118" s="45">
        <v>1</v>
      </c>
      <c r="W118" s="10">
        <v>0</v>
      </c>
      <c r="X118" s="45">
        <v>1</v>
      </c>
      <c r="Y118" s="10">
        <v>0</v>
      </c>
      <c r="Z118" s="45">
        <v>1</v>
      </c>
      <c r="AA118" s="10">
        <v>0</v>
      </c>
      <c r="AB118" s="45">
        <v>1</v>
      </c>
      <c r="AC118" s="10">
        <v>0</v>
      </c>
      <c r="AD118" s="45">
        <v>1</v>
      </c>
      <c r="AE118" s="10">
        <v>0</v>
      </c>
      <c r="AF118" s="10">
        <v>1</v>
      </c>
      <c r="AG118" s="10">
        <v>0</v>
      </c>
      <c r="AH118" s="45">
        <v>0</v>
      </c>
      <c r="AI118" s="10">
        <v>0</v>
      </c>
      <c r="AJ118" s="36">
        <v>2875000</v>
      </c>
    </row>
    <row r="119" spans="1:36" ht="20.45" customHeight="1" x14ac:dyDescent="0.25">
      <c r="A119" s="3">
        <v>107</v>
      </c>
      <c r="B119" s="3" t="s">
        <v>4443</v>
      </c>
      <c r="C119" s="2" t="s">
        <v>2340</v>
      </c>
      <c r="D119" s="2" t="s">
        <v>44</v>
      </c>
      <c r="E119" s="3" t="s">
        <v>92</v>
      </c>
      <c r="F119" s="2">
        <v>115</v>
      </c>
      <c r="G119" s="2">
        <v>20</v>
      </c>
      <c r="H119" s="2" t="s">
        <v>36</v>
      </c>
      <c r="I119" s="2" t="s">
        <v>2655</v>
      </c>
      <c r="J119" s="2" t="s">
        <v>2656</v>
      </c>
      <c r="K119" s="28" t="s">
        <v>3783</v>
      </c>
      <c r="L119" s="10">
        <v>2</v>
      </c>
      <c r="M119" s="10">
        <v>0</v>
      </c>
      <c r="N119" s="11">
        <v>2</v>
      </c>
      <c r="O119" s="10">
        <v>0</v>
      </c>
      <c r="P119" s="12">
        <v>2</v>
      </c>
      <c r="Q119" s="10">
        <v>0</v>
      </c>
      <c r="R119" s="13">
        <v>2</v>
      </c>
      <c r="S119" s="10">
        <v>0</v>
      </c>
      <c r="T119" s="14">
        <v>1</v>
      </c>
      <c r="U119" s="10">
        <v>0</v>
      </c>
      <c r="V119" s="10">
        <v>1</v>
      </c>
      <c r="W119" s="10">
        <v>0</v>
      </c>
      <c r="X119" s="11">
        <v>2</v>
      </c>
      <c r="Y119" s="10">
        <v>0</v>
      </c>
      <c r="Z119" s="13">
        <v>2</v>
      </c>
      <c r="AA119" s="10">
        <v>0</v>
      </c>
      <c r="AB119" s="12">
        <v>2</v>
      </c>
      <c r="AC119" s="10">
        <v>0</v>
      </c>
      <c r="AD119" s="14">
        <v>2</v>
      </c>
      <c r="AE119" s="10">
        <v>0</v>
      </c>
      <c r="AF119" s="10">
        <v>2</v>
      </c>
      <c r="AG119" s="10">
        <v>0</v>
      </c>
      <c r="AH119" s="11">
        <v>2</v>
      </c>
      <c r="AI119" s="10">
        <v>0</v>
      </c>
      <c r="AJ119" s="36">
        <v>4660000</v>
      </c>
    </row>
    <row r="120" spans="1:36" ht="20.45" customHeight="1" x14ac:dyDescent="0.25">
      <c r="A120" s="3">
        <v>108</v>
      </c>
      <c r="B120" s="3" t="s">
        <v>4444</v>
      </c>
      <c r="C120" s="3" t="s">
        <v>1495</v>
      </c>
      <c r="D120" s="3" t="s">
        <v>44</v>
      </c>
      <c r="E120" s="3" t="s">
        <v>92</v>
      </c>
      <c r="F120" s="4">
        <v>122</v>
      </c>
      <c r="G120" s="4">
        <v>21</v>
      </c>
      <c r="H120" s="3" t="s">
        <v>36</v>
      </c>
      <c r="I120" s="3" t="s">
        <v>1990</v>
      </c>
      <c r="J120" s="3" t="s">
        <v>1991</v>
      </c>
      <c r="K120" s="6" t="s">
        <v>3784</v>
      </c>
      <c r="L120" s="42">
        <v>2</v>
      </c>
      <c r="M120" s="10">
        <v>45</v>
      </c>
      <c r="N120" s="42">
        <v>2</v>
      </c>
      <c r="O120" s="10">
        <v>45</v>
      </c>
      <c r="P120" s="42">
        <v>2</v>
      </c>
      <c r="Q120" s="10" t="s">
        <v>3650</v>
      </c>
      <c r="R120" s="42">
        <v>2</v>
      </c>
      <c r="S120" s="10" t="s">
        <v>3650</v>
      </c>
      <c r="T120" s="42">
        <v>0</v>
      </c>
      <c r="U120" s="10" t="s">
        <v>3650</v>
      </c>
      <c r="V120" s="42">
        <v>2</v>
      </c>
      <c r="W120" s="10">
        <v>0</v>
      </c>
      <c r="X120" s="42">
        <v>1</v>
      </c>
      <c r="Y120" s="10">
        <v>0</v>
      </c>
      <c r="Z120" s="42">
        <v>1</v>
      </c>
      <c r="AA120" s="10">
        <v>0</v>
      </c>
      <c r="AB120" s="42">
        <v>1</v>
      </c>
      <c r="AC120" s="10" t="s">
        <v>3650</v>
      </c>
      <c r="AD120" s="42">
        <v>1</v>
      </c>
      <c r="AE120" s="10" t="s">
        <v>3650</v>
      </c>
      <c r="AF120" s="10">
        <v>1</v>
      </c>
      <c r="AG120" s="10">
        <v>0</v>
      </c>
      <c r="AH120" s="42">
        <v>1</v>
      </c>
      <c r="AI120" s="10">
        <v>0</v>
      </c>
      <c r="AJ120" s="36">
        <v>3376000</v>
      </c>
    </row>
    <row r="121" spans="1:36" ht="20.45" customHeight="1" x14ac:dyDescent="0.25">
      <c r="A121" s="3">
        <v>109</v>
      </c>
      <c r="B121" s="3" t="s">
        <v>4445</v>
      </c>
      <c r="C121" s="3" t="s">
        <v>91</v>
      </c>
      <c r="D121" s="3" t="s">
        <v>18</v>
      </c>
      <c r="E121" s="3" t="s">
        <v>92</v>
      </c>
      <c r="F121" s="4">
        <v>125</v>
      </c>
      <c r="G121" s="4">
        <v>30</v>
      </c>
      <c r="H121" s="3" t="s">
        <v>36</v>
      </c>
      <c r="I121" s="3" t="s">
        <v>94</v>
      </c>
      <c r="J121" s="3" t="s">
        <v>95</v>
      </c>
      <c r="K121" s="6" t="s">
        <v>3785</v>
      </c>
      <c r="L121" s="42">
        <v>1</v>
      </c>
      <c r="M121" s="10">
        <v>55</v>
      </c>
      <c r="N121" s="42">
        <v>1</v>
      </c>
      <c r="O121" s="10">
        <v>55</v>
      </c>
      <c r="P121" s="42">
        <v>2</v>
      </c>
      <c r="Q121" s="10" t="s">
        <v>3653</v>
      </c>
      <c r="R121" s="42">
        <v>0</v>
      </c>
      <c r="S121" s="10" t="s">
        <v>3653</v>
      </c>
      <c r="T121" s="42">
        <v>2</v>
      </c>
      <c r="U121" s="10" t="s">
        <v>3653</v>
      </c>
      <c r="V121" s="42">
        <v>1</v>
      </c>
      <c r="W121" s="10">
        <v>0</v>
      </c>
      <c r="X121" s="42">
        <v>1</v>
      </c>
      <c r="Y121" s="10">
        <v>0</v>
      </c>
      <c r="Z121" s="42">
        <v>1</v>
      </c>
      <c r="AA121" s="10">
        <v>0</v>
      </c>
      <c r="AB121" s="42">
        <v>1</v>
      </c>
      <c r="AC121" s="10" t="s">
        <v>3653</v>
      </c>
      <c r="AD121" s="42">
        <v>1</v>
      </c>
      <c r="AE121" s="10" t="s">
        <v>3653</v>
      </c>
      <c r="AF121" s="10">
        <v>1</v>
      </c>
      <c r="AG121" s="10">
        <v>0</v>
      </c>
      <c r="AH121" s="42">
        <v>1</v>
      </c>
      <c r="AI121" s="10">
        <v>0</v>
      </c>
      <c r="AJ121" s="36">
        <v>2845000</v>
      </c>
    </row>
    <row r="122" spans="1:36" ht="20.45" customHeight="1" x14ac:dyDescent="0.25">
      <c r="A122" s="3">
        <v>110</v>
      </c>
      <c r="B122" s="3" t="s">
        <v>4446</v>
      </c>
      <c r="C122" s="3" t="s">
        <v>791</v>
      </c>
      <c r="D122" s="3" t="s">
        <v>44</v>
      </c>
      <c r="E122" s="3" t="s">
        <v>92</v>
      </c>
      <c r="F122" s="4">
        <v>120</v>
      </c>
      <c r="G122" s="4">
        <v>23</v>
      </c>
      <c r="H122" s="3" t="s">
        <v>36</v>
      </c>
      <c r="I122" s="3" t="s">
        <v>1598</v>
      </c>
      <c r="J122" s="3" t="s">
        <v>1599</v>
      </c>
      <c r="K122" s="6" t="s">
        <v>3786</v>
      </c>
      <c r="L122" s="42">
        <v>1</v>
      </c>
      <c r="M122" s="10">
        <v>0</v>
      </c>
      <c r="N122" s="42">
        <v>1</v>
      </c>
      <c r="O122" s="10">
        <v>0</v>
      </c>
      <c r="P122" s="42">
        <v>0</v>
      </c>
      <c r="Q122" s="10" t="s">
        <v>3651</v>
      </c>
      <c r="R122" s="42">
        <v>2</v>
      </c>
      <c r="S122" s="10" t="s">
        <v>3651</v>
      </c>
      <c r="T122" s="42">
        <v>0</v>
      </c>
      <c r="U122" s="10" t="s">
        <v>3651</v>
      </c>
      <c r="V122" s="42">
        <v>1</v>
      </c>
      <c r="W122" s="10">
        <v>0</v>
      </c>
      <c r="X122" s="42">
        <v>2</v>
      </c>
      <c r="Y122" s="10">
        <v>0</v>
      </c>
      <c r="Z122" s="42">
        <v>2</v>
      </c>
      <c r="AA122" s="10">
        <v>0</v>
      </c>
      <c r="AB122" s="42">
        <v>1</v>
      </c>
      <c r="AC122" s="10" t="s">
        <v>3651</v>
      </c>
      <c r="AD122" s="42">
        <v>1</v>
      </c>
      <c r="AE122" s="10" t="s">
        <v>3651</v>
      </c>
      <c r="AF122" s="10">
        <v>1</v>
      </c>
      <c r="AG122" s="10">
        <v>0</v>
      </c>
      <c r="AH122" s="42">
        <v>1</v>
      </c>
      <c r="AI122" s="10">
        <v>0</v>
      </c>
      <c r="AJ122" s="36">
        <v>2549000</v>
      </c>
    </row>
    <row r="123" spans="1:36" ht="20.45" customHeight="1" x14ac:dyDescent="0.25">
      <c r="A123" s="3">
        <v>111</v>
      </c>
      <c r="B123" s="3" t="s">
        <v>4447</v>
      </c>
      <c r="C123" s="3" t="s">
        <v>1426</v>
      </c>
      <c r="D123" s="3" t="s">
        <v>18</v>
      </c>
      <c r="E123" s="3" t="s">
        <v>92</v>
      </c>
      <c r="F123" s="4">
        <v>120</v>
      </c>
      <c r="G123" s="4">
        <v>23</v>
      </c>
      <c r="H123" s="3" t="s">
        <v>36</v>
      </c>
      <c r="I123" s="3" t="s">
        <v>1731</v>
      </c>
      <c r="J123" s="3" t="s">
        <v>1732</v>
      </c>
      <c r="K123" s="6" t="s">
        <v>3787</v>
      </c>
      <c r="L123" s="42">
        <v>1</v>
      </c>
      <c r="M123" s="10">
        <v>45</v>
      </c>
      <c r="N123" s="42">
        <v>1</v>
      </c>
      <c r="O123" s="10">
        <v>45</v>
      </c>
      <c r="P123" s="42">
        <v>2</v>
      </c>
      <c r="Q123" s="10">
        <v>0</v>
      </c>
      <c r="R123" s="42">
        <v>0</v>
      </c>
      <c r="S123" s="10">
        <v>0</v>
      </c>
      <c r="T123" s="42">
        <v>2</v>
      </c>
      <c r="U123" s="10">
        <v>0</v>
      </c>
      <c r="V123" s="42">
        <v>2</v>
      </c>
      <c r="W123" s="10">
        <v>0</v>
      </c>
      <c r="X123" s="42">
        <v>2</v>
      </c>
      <c r="Y123" s="10">
        <v>0</v>
      </c>
      <c r="Z123" s="42">
        <v>2</v>
      </c>
      <c r="AA123" s="10">
        <v>0</v>
      </c>
      <c r="AB123" s="42">
        <v>2</v>
      </c>
      <c r="AC123" s="10">
        <v>0</v>
      </c>
      <c r="AD123" s="42">
        <v>2</v>
      </c>
      <c r="AE123" s="10">
        <v>0</v>
      </c>
      <c r="AF123" s="10">
        <v>1</v>
      </c>
      <c r="AG123" s="10">
        <v>1</v>
      </c>
      <c r="AH123" s="42">
        <v>1</v>
      </c>
      <c r="AI123" s="10">
        <v>0</v>
      </c>
      <c r="AJ123" s="36">
        <v>3654000</v>
      </c>
    </row>
    <row r="124" spans="1:36" ht="20.45" customHeight="1" x14ac:dyDescent="0.25">
      <c r="A124" s="3">
        <v>112</v>
      </c>
      <c r="B124" s="3" t="s">
        <v>4448</v>
      </c>
      <c r="C124" s="3" t="s">
        <v>173</v>
      </c>
      <c r="D124" s="3" t="s">
        <v>18</v>
      </c>
      <c r="E124" s="3" t="s">
        <v>92</v>
      </c>
      <c r="F124" s="4">
        <v>125</v>
      </c>
      <c r="G124" s="4">
        <v>24</v>
      </c>
      <c r="H124" s="3" t="s">
        <v>36</v>
      </c>
      <c r="I124" s="3" t="s">
        <v>175</v>
      </c>
      <c r="J124" s="3" t="s">
        <v>176</v>
      </c>
      <c r="K124" s="46" t="s">
        <v>3788</v>
      </c>
      <c r="L124" s="42">
        <v>0</v>
      </c>
      <c r="M124" s="10">
        <v>55</v>
      </c>
      <c r="N124" s="42">
        <v>1</v>
      </c>
      <c r="O124" s="10">
        <v>55</v>
      </c>
      <c r="P124" s="42">
        <v>2</v>
      </c>
      <c r="Q124" s="10" t="s">
        <v>3651</v>
      </c>
      <c r="R124" s="42">
        <v>0</v>
      </c>
      <c r="S124" s="10">
        <v>0</v>
      </c>
      <c r="T124" s="42">
        <v>2</v>
      </c>
      <c r="U124" s="10" t="s">
        <v>3651</v>
      </c>
      <c r="V124" s="42">
        <v>1</v>
      </c>
      <c r="W124" s="10">
        <v>0</v>
      </c>
      <c r="X124" s="42">
        <v>2</v>
      </c>
      <c r="Y124" s="10">
        <v>0</v>
      </c>
      <c r="Z124" s="42">
        <v>1</v>
      </c>
      <c r="AA124" s="10">
        <v>0</v>
      </c>
      <c r="AB124" s="42">
        <v>1</v>
      </c>
      <c r="AC124" s="10" t="s">
        <v>3651</v>
      </c>
      <c r="AD124" s="42">
        <v>1</v>
      </c>
      <c r="AE124" s="10" t="s">
        <v>3651</v>
      </c>
      <c r="AF124" s="10">
        <v>1</v>
      </c>
      <c r="AG124" s="10">
        <v>2</v>
      </c>
      <c r="AH124" s="42">
        <v>1</v>
      </c>
      <c r="AI124" s="10">
        <v>0</v>
      </c>
      <c r="AJ124" s="36">
        <v>2829000</v>
      </c>
    </row>
    <row r="125" spans="1:36" ht="20.45" customHeight="1" x14ac:dyDescent="0.25">
      <c r="A125" s="3">
        <v>793</v>
      </c>
      <c r="B125" s="3" t="s">
        <v>4449</v>
      </c>
      <c r="C125" s="15" t="s">
        <v>3466</v>
      </c>
      <c r="D125" s="15" t="s">
        <v>18</v>
      </c>
      <c r="E125" s="3" t="s">
        <v>92</v>
      </c>
      <c r="F125" s="15">
        <v>120</v>
      </c>
      <c r="G125" s="15">
        <v>26</v>
      </c>
      <c r="H125" s="15" t="s">
        <v>36</v>
      </c>
      <c r="I125" s="15" t="s">
        <v>3468</v>
      </c>
      <c r="J125" s="15" t="s">
        <v>3469</v>
      </c>
      <c r="K125" s="31" t="s">
        <v>4268</v>
      </c>
      <c r="L125" s="10">
        <v>2</v>
      </c>
      <c r="M125" s="10">
        <v>0</v>
      </c>
      <c r="N125" s="11">
        <v>2</v>
      </c>
      <c r="O125" s="10">
        <v>0</v>
      </c>
      <c r="P125" s="12">
        <v>2</v>
      </c>
      <c r="Q125" s="10" t="s">
        <v>3653</v>
      </c>
      <c r="R125" s="13">
        <v>0</v>
      </c>
      <c r="S125" s="10" t="s">
        <v>3652</v>
      </c>
      <c r="T125" s="14">
        <v>2</v>
      </c>
      <c r="U125" s="10" t="s">
        <v>3652</v>
      </c>
      <c r="V125" s="10">
        <v>1</v>
      </c>
      <c r="W125" s="10">
        <v>0</v>
      </c>
      <c r="X125" s="11">
        <v>1</v>
      </c>
      <c r="Y125" s="10">
        <v>0</v>
      </c>
      <c r="Z125" s="12">
        <v>1</v>
      </c>
      <c r="AA125" s="10">
        <v>0</v>
      </c>
      <c r="AB125" s="13">
        <v>1</v>
      </c>
      <c r="AC125" s="10" t="s">
        <v>3653</v>
      </c>
      <c r="AD125" s="14">
        <v>1</v>
      </c>
      <c r="AE125" s="10" t="s">
        <v>3652</v>
      </c>
      <c r="AF125" s="10">
        <v>1</v>
      </c>
      <c r="AG125" s="10">
        <v>0</v>
      </c>
      <c r="AH125" s="11">
        <v>1</v>
      </c>
      <c r="AI125" s="10">
        <v>0</v>
      </c>
      <c r="AJ125" s="36">
        <v>3245000</v>
      </c>
    </row>
    <row r="126" spans="1:36" ht="20.45" customHeight="1" x14ac:dyDescent="0.25">
      <c r="A126" s="3">
        <v>113</v>
      </c>
      <c r="B126" s="3" t="s">
        <v>4450</v>
      </c>
      <c r="C126" s="3" t="s">
        <v>1790</v>
      </c>
      <c r="D126" s="3" t="s">
        <v>44</v>
      </c>
      <c r="E126" s="3" t="s">
        <v>92</v>
      </c>
      <c r="F126" s="4">
        <v>115</v>
      </c>
      <c r="G126" s="4">
        <v>20</v>
      </c>
      <c r="H126" s="3" t="s">
        <v>36</v>
      </c>
      <c r="I126" s="3" t="s">
        <v>1792</v>
      </c>
      <c r="J126" s="3" t="s">
        <v>1793</v>
      </c>
      <c r="K126" s="6" t="s">
        <v>3757</v>
      </c>
      <c r="L126" s="42">
        <v>1</v>
      </c>
      <c r="M126" s="10">
        <v>0</v>
      </c>
      <c r="N126" s="42">
        <v>1</v>
      </c>
      <c r="O126" s="10">
        <v>0</v>
      </c>
      <c r="P126" s="42">
        <v>1</v>
      </c>
      <c r="Q126" s="10">
        <v>1</v>
      </c>
      <c r="R126" s="42">
        <v>2</v>
      </c>
      <c r="S126" s="10">
        <v>1</v>
      </c>
      <c r="T126" s="42">
        <v>0</v>
      </c>
      <c r="U126" s="10">
        <v>1</v>
      </c>
      <c r="V126" s="42">
        <v>1</v>
      </c>
      <c r="W126" s="10">
        <v>1</v>
      </c>
      <c r="X126" s="42">
        <v>2</v>
      </c>
      <c r="Y126" s="10">
        <v>1</v>
      </c>
      <c r="Z126" s="42">
        <v>1</v>
      </c>
      <c r="AA126" s="10">
        <v>1</v>
      </c>
      <c r="AB126" s="42">
        <v>1</v>
      </c>
      <c r="AC126" s="10">
        <v>1</v>
      </c>
      <c r="AD126" s="42">
        <v>1</v>
      </c>
      <c r="AE126" s="10">
        <v>1</v>
      </c>
      <c r="AF126" s="10">
        <v>1</v>
      </c>
      <c r="AG126" s="10">
        <v>0</v>
      </c>
      <c r="AH126" s="42">
        <v>0</v>
      </c>
      <c r="AI126" s="10">
        <v>1</v>
      </c>
      <c r="AJ126" s="36">
        <v>2317000</v>
      </c>
    </row>
    <row r="127" spans="1:36" ht="20.45" customHeight="1" x14ac:dyDescent="0.25">
      <c r="A127" s="3">
        <v>114</v>
      </c>
      <c r="B127" s="3" t="s">
        <v>4451</v>
      </c>
      <c r="C127" s="3" t="s">
        <v>1134</v>
      </c>
      <c r="D127" s="3" t="s">
        <v>44</v>
      </c>
      <c r="E127" s="3" t="s">
        <v>92</v>
      </c>
      <c r="F127" s="4">
        <v>120</v>
      </c>
      <c r="G127" s="4">
        <v>19</v>
      </c>
      <c r="H127" s="3" t="s">
        <v>36</v>
      </c>
      <c r="I127" s="3" t="s">
        <v>1136</v>
      </c>
      <c r="J127" s="3" t="s">
        <v>1137</v>
      </c>
      <c r="K127" s="6" t="s">
        <v>3789</v>
      </c>
      <c r="L127" s="42">
        <v>1</v>
      </c>
      <c r="M127" s="10">
        <v>45</v>
      </c>
      <c r="N127" s="42">
        <v>1</v>
      </c>
      <c r="O127" s="10">
        <v>45</v>
      </c>
      <c r="P127" s="42">
        <v>0</v>
      </c>
      <c r="Q127" s="10">
        <v>0</v>
      </c>
      <c r="R127" s="42">
        <v>2</v>
      </c>
      <c r="S127" s="10">
        <v>0</v>
      </c>
      <c r="T127" s="42">
        <v>0</v>
      </c>
      <c r="U127" s="10">
        <v>0</v>
      </c>
      <c r="V127" s="42">
        <v>2</v>
      </c>
      <c r="W127" s="10">
        <v>0</v>
      </c>
      <c r="X127" s="42">
        <v>2</v>
      </c>
      <c r="Y127" s="10">
        <v>0</v>
      </c>
      <c r="Z127" s="42">
        <v>1</v>
      </c>
      <c r="AA127" s="10">
        <v>0</v>
      </c>
      <c r="AB127" s="42">
        <v>1</v>
      </c>
      <c r="AC127" s="10">
        <v>0</v>
      </c>
      <c r="AD127" s="42">
        <v>0</v>
      </c>
      <c r="AE127" s="10">
        <v>0</v>
      </c>
      <c r="AF127" s="10">
        <v>1</v>
      </c>
      <c r="AG127" s="10">
        <v>1</v>
      </c>
      <c r="AH127" s="42">
        <v>1</v>
      </c>
      <c r="AI127" s="10">
        <v>0</v>
      </c>
      <c r="AJ127" s="36">
        <v>2484000</v>
      </c>
    </row>
    <row r="128" spans="1:36" ht="20.45" customHeight="1" x14ac:dyDescent="0.25">
      <c r="A128" s="3">
        <v>115</v>
      </c>
      <c r="B128" s="3" t="s">
        <v>4452</v>
      </c>
      <c r="C128" s="2" t="s">
        <v>2341</v>
      </c>
      <c r="D128" s="2" t="s">
        <v>44</v>
      </c>
      <c r="E128" s="3" t="s">
        <v>92</v>
      </c>
      <c r="F128" s="2">
        <v>125</v>
      </c>
      <c r="G128" s="2">
        <v>24</v>
      </c>
      <c r="H128" s="2" t="s">
        <v>36</v>
      </c>
      <c r="I128" s="2" t="s">
        <v>2658</v>
      </c>
      <c r="J128" s="2" t="s">
        <v>2659</v>
      </c>
      <c r="K128" s="28" t="s">
        <v>3724</v>
      </c>
      <c r="L128" s="10">
        <v>1</v>
      </c>
      <c r="M128" s="10">
        <v>55</v>
      </c>
      <c r="N128" s="11">
        <v>0</v>
      </c>
      <c r="O128" s="10">
        <v>55</v>
      </c>
      <c r="P128" s="12">
        <v>0</v>
      </c>
      <c r="Q128" s="10" t="s">
        <v>3653</v>
      </c>
      <c r="R128" s="13">
        <v>2</v>
      </c>
      <c r="S128" s="10" t="s">
        <v>3653</v>
      </c>
      <c r="T128" s="14">
        <v>0</v>
      </c>
      <c r="U128" s="10" t="s">
        <v>3653</v>
      </c>
      <c r="V128" s="10">
        <v>1</v>
      </c>
      <c r="W128" s="10">
        <v>0</v>
      </c>
      <c r="X128" s="11">
        <v>2</v>
      </c>
      <c r="Y128" s="10">
        <v>0</v>
      </c>
      <c r="Z128" s="13">
        <v>1</v>
      </c>
      <c r="AA128" s="10">
        <v>0</v>
      </c>
      <c r="AB128" s="12">
        <v>1</v>
      </c>
      <c r="AC128" s="10" t="s">
        <v>3653</v>
      </c>
      <c r="AD128" s="14">
        <v>1</v>
      </c>
      <c r="AE128" s="10" t="s">
        <v>3653</v>
      </c>
      <c r="AF128" s="10">
        <v>1</v>
      </c>
      <c r="AG128" s="10">
        <v>0</v>
      </c>
      <c r="AH128" s="11">
        <v>0</v>
      </c>
      <c r="AI128" s="10">
        <v>0</v>
      </c>
      <c r="AJ128" s="36">
        <v>1839000</v>
      </c>
    </row>
    <row r="129" spans="1:36" ht="20.45" customHeight="1" x14ac:dyDescent="0.25">
      <c r="A129" s="3">
        <v>116</v>
      </c>
      <c r="B129" s="3" t="s">
        <v>4453</v>
      </c>
      <c r="C129" s="3" t="s">
        <v>485</v>
      </c>
      <c r="D129" s="3" t="s">
        <v>44</v>
      </c>
      <c r="E129" s="3" t="s">
        <v>92</v>
      </c>
      <c r="F129" s="4">
        <v>117</v>
      </c>
      <c r="G129" s="4">
        <v>24</v>
      </c>
      <c r="H129" s="3" t="s">
        <v>36</v>
      </c>
      <c r="I129" s="3" t="s">
        <v>487</v>
      </c>
      <c r="J129" s="3" t="s">
        <v>488</v>
      </c>
      <c r="K129" s="6" t="s">
        <v>3790</v>
      </c>
      <c r="L129" s="42">
        <v>2</v>
      </c>
      <c r="M129" s="10">
        <v>0</v>
      </c>
      <c r="N129" s="42">
        <v>2</v>
      </c>
      <c r="O129" s="10">
        <v>0</v>
      </c>
      <c r="P129" s="42">
        <v>2</v>
      </c>
      <c r="Q129" s="10">
        <v>1</v>
      </c>
      <c r="R129" s="42">
        <v>2</v>
      </c>
      <c r="S129" s="10">
        <v>1</v>
      </c>
      <c r="T129" s="42">
        <v>0</v>
      </c>
      <c r="U129" s="10">
        <v>1</v>
      </c>
      <c r="V129" s="42">
        <v>2</v>
      </c>
      <c r="W129" s="10">
        <v>1</v>
      </c>
      <c r="X129" s="42">
        <v>2</v>
      </c>
      <c r="Y129" s="10">
        <v>1</v>
      </c>
      <c r="Z129" s="42">
        <v>2</v>
      </c>
      <c r="AA129" s="10">
        <v>1</v>
      </c>
      <c r="AB129" s="42">
        <v>2</v>
      </c>
      <c r="AC129" s="10">
        <v>1</v>
      </c>
      <c r="AD129" s="42">
        <v>2</v>
      </c>
      <c r="AE129" s="10">
        <v>1</v>
      </c>
      <c r="AF129" s="10">
        <v>1</v>
      </c>
      <c r="AG129" s="10">
        <v>0</v>
      </c>
      <c r="AH129" s="42">
        <v>1</v>
      </c>
      <c r="AI129" s="10">
        <v>1</v>
      </c>
      <c r="AJ129" s="36">
        <v>3990000</v>
      </c>
    </row>
    <row r="130" spans="1:36" ht="20.45" customHeight="1" x14ac:dyDescent="0.25">
      <c r="A130" s="3">
        <v>117</v>
      </c>
      <c r="B130" s="3" t="s">
        <v>4454</v>
      </c>
      <c r="C130" s="2" t="s">
        <v>2339</v>
      </c>
      <c r="D130" s="2" t="s">
        <v>18</v>
      </c>
      <c r="E130" s="3" t="s">
        <v>92</v>
      </c>
      <c r="F130" s="2">
        <v>120.5</v>
      </c>
      <c r="G130" s="2">
        <v>22</v>
      </c>
      <c r="H130" s="2" t="s">
        <v>36</v>
      </c>
      <c r="I130" s="2" t="s">
        <v>2661</v>
      </c>
      <c r="J130" s="2" t="s">
        <v>2662</v>
      </c>
      <c r="K130" s="28" t="s">
        <v>3791</v>
      </c>
      <c r="L130" s="10">
        <v>2</v>
      </c>
      <c r="M130" s="10">
        <v>45</v>
      </c>
      <c r="N130" s="11">
        <v>2</v>
      </c>
      <c r="O130" s="10">
        <v>45</v>
      </c>
      <c r="P130" s="12">
        <v>2</v>
      </c>
      <c r="Q130" s="10" t="s">
        <v>3650</v>
      </c>
      <c r="R130" s="13">
        <v>0</v>
      </c>
      <c r="S130" s="10">
        <v>0</v>
      </c>
      <c r="T130" s="14">
        <v>2</v>
      </c>
      <c r="U130" s="10">
        <v>0</v>
      </c>
      <c r="V130" s="10">
        <v>2</v>
      </c>
      <c r="W130" s="10">
        <v>0</v>
      </c>
      <c r="X130" s="11">
        <v>2</v>
      </c>
      <c r="Y130" s="10">
        <v>0</v>
      </c>
      <c r="Z130" s="13">
        <v>1</v>
      </c>
      <c r="AA130" s="10">
        <v>0</v>
      </c>
      <c r="AB130" s="12">
        <v>1</v>
      </c>
      <c r="AC130" s="10" t="s">
        <v>3650</v>
      </c>
      <c r="AD130" s="14">
        <v>1</v>
      </c>
      <c r="AE130" s="10">
        <v>0</v>
      </c>
      <c r="AF130" s="10">
        <v>1</v>
      </c>
      <c r="AG130" s="10">
        <v>1</v>
      </c>
      <c r="AH130" s="11">
        <v>1</v>
      </c>
      <c r="AI130" s="10">
        <v>0</v>
      </c>
      <c r="AJ130" s="36">
        <v>3624000</v>
      </c>
    </row>
    <row r="131" spans="1:36" ht="20.45" customHeight="1" x14ac:dyDescent="0.25">
      <c r="A131" s="3">
        <v>118</v>
      </c>
      <c r="B131" s="3" t="s">
        <v>4455</v>
      </c>
      <c r="C131" s="3" t="s">
        <v>577</v>
      </c>
      <c r="D131" s="3" t="s">
        <v>44</v>
      </c>
      <c r="E131" s="3" t="s">
        <v>92</v>
      </c>
      <c r="F131" s="4">
        <v>115</v>
      </c>
      <c r="G131" s="4">
        <v>27</v>
      </c>
      <c r="H131" s="3" t="s">
        <v>36</v>
      </c>
      <c r="I131" s="3" t="s">
        <v>579</v>
      </c>
      <c r="J131" s="3" t="s">
        <v>580</v>
      </c>
      <c r="K131" s="6" t="s">
        <v>3792</v>
      </c>
      <c r="L131" s="42">
        <v>1</v>
      </c>
      <c r="M131" s="10">
        <v>0</v>
      </c>
      <c r="N131" s="42">
        <v>1</v>
      </c>
      <c r="O131" s="10">
        <v>0</v>
      </c>
      <c r="P131" s="42">
        <v>0</v>
      </c>
      <c r="Q131" s="10">
        <v>1</v>
      </c>
      <c r="R131" s="42">
        <v>2</v>
      </c>
      <c r="S131" s="10">
        <v>1</v>
      </c>
      <c r="T131" s="42">
        <v>1</v>
      </c>
      <c r="U131" s="10">
        <v>1</v>
      </c>
      <c r="V131" s="42">
        <v>1</v>
      </c>
      <c r="W131" s="10">
        <v>1</v>
      </c>
      <c r="X131" s="42">
        <v>1</v>
      </c>
      <c r="Y131" s="10">
        <v>1</v>
      </c>
      <c r="Z131" s="42">
        <v>1</v>
      </c>
      <c r="AA131" s="10">
        <v>1</v>
      </c>
      <c r="AB131" s="42">
        <v>1</v>
      </c>
      <c r="AC131" s="10">
        <v>1</v>
      </c>
      <c r="AD131" s="42">
        <v>1</v>
      </c>
      <c r="AE131" s="10">
        <v>1</v>
      </c>
      <c r="AF131" s="10">
        <v>1</v>
      </c>
      <c r="AG131" s="10">
        <v>0</v>
      </c>
      <c r="AH131" s="42">
        <v>1</v>
      </c>
      <c r="AI131" s="10">
        <v>1</v>
      </c>
      <c r="AJ131" s="36">
        <v>2440000</v>
      </c>
    </row>
    <row r="132" spans="1:36" ht="20.45" customHeight="1" x14ac:dyDescent="0.25">
      <c r="A132" s="3">
        <v>119</v>
      </c>
      <c r="B132" s="3" t="s">
        <v>4456</v>
      </c>
      <c r="C132" s="2" t="s">
        <v>1490</v>
      </c>
      <c r="D132" s="2" t="s">
        <v>44</v>
      </c>
      <c r="E132" s="3" t="s">
        <v>92</v>
      </c>
      <c r="F132" s="2">
        <v>115</v>
      </c>
      <c r="G132" s="2">
        <v>19</v>
      </c>
      <c r="H132" s="2" t="s">
        <v>36</v>
      </c>
      <c r="I132" s="2" t="s">
        <v>2664</v>
      </c>
      <c r="J132" s="2" t="s">
        <v>2665</v>
      </c>
      <c r="K132" s="28" t="s">
        <v>3793</v>
      </c>
      <c r="L132" s="10">
        <v>1</v>
      </c>
      <c r="M132" s="10">
        <v>0</v>
      </c>
      <c r="N132" s="11">
        <v>1</v>
      </c>
      <c r="O132" s="10">
        <v>0</v>
      </c>
      <c r="P132" s="12">
        <v>2</v>
      </c>
      <c r="Q132" s="10">
        <v>1</v>
      </c>
      <c r="R132" s="13">
        <v>1</v>
      </c>
      <c r="S132" s="10">
        <v>1</v>
      </c>
      <c r="T132" s="14">
        <v>0</v>
      </c>
      <c r="U132" s="10">
        <v>1</v>
      </c>
      <c r="V132" s="10">
        <v>1</v>
      </c>
      <c r="W132" s="10">
        <v>1</v>
      </c>
      <c r="X132" s="11">
        <v>1</v>
      </c>
      <c r="Y132" s="10">
        <v>1</v>
      </c>
      <c r="Z132" s="13">
        <v>2</v>
      </c>
      <c r="AA132" s="10">
        <v>1</v>
      </c>
      <c r="AB132" s="12">
        <v>2</v>
      </c>
      <c r="AC132" s="10">
        <v>1</v>
      </c>
      <c r="AD132" s="14">
        <v>0</v>
      </c>
      <c r="AE132" s="10">
        <v>1</v>
      </c>
      <c r="AF132" s="10">
        <v>1</v>
      </c>
      <c r="AG132" s="10">
        <v>0</v>
      </c>
      <c r="AH132" s="11">
        <v>1</v>
      </c>
      <c r="AI132" s="10">
        <v>1</v>
      </c>
      <c r="AJ132" s="36">
        <v>2788000</v>
      </c>
    </row>
    <row r="133" spans="1:36" ht="20.45" customHeight="1" x14ac:dyDescent="0.25">
      <c r="A133" s="3">
        <v>120</v>
      </c>
      <c r="B133" s="3" t="s">
        <v>4457</v>
      </c>
      <c r="C133" s="3" t="s">
        <v>2013</v>
      </c>
      <c r="D133" s="3" t="s">
        <v>44</v>
      </c>
      <c r="E133" s="3" t="s">
        <v>262</v>
      </c>
      <c r="F133" s="4">
        <v>125</v>
      </c>
      <c r="G133" s="4">
        <v>28</v>
      </c>
      <c r="H133" s="3" t="s">
        <v>36</v>
      </c>
      <c r="I133" s="3" t="s">
        <v>2015</v>
      </c>
      <c r="J133" s="3" t="s">
        <v>2016</v>
      </c>
      <c r="K133" s="6" t="s">
        <v>3794</v>
      </c>
      <c r="L133" s="42">
        <v>1</v>
      </c>
      <c r="M133" s="10">
        <v>58</v>
      </c>
      <c r="N133" s="42">
        <v>1</v>
      </c>
      <c r="O133" s="10">
        <v>58</v>
      </c>
      <c r="P133" s="42">
        <v>0</v>
      </c>
      <c r="Q133" s="10" t="s">
        <v>3654</v>
      </c>
      <c r="R133" s="42">
        <v>2</v>
      </c>
      <c r="S133" s="10" t="s">
        <v>3654</v>
      </c>
      <c r="T133" s="42">
        <v>0</v>
      </c>
      <c r="U133" s="10" t="s">
        <v>3654</v>
      </c>
      <c r="V133" s="42">
        <v>1</v>
      </c>
      <c r="W133" s="10">
        <v>0</v>
      </c>
      <c r="X133" s="42">
        <v>1</v>
      </c>
      <c r="Y133" s="10">
        <v>0</v>
      </c>
      <c r="Z133" s="42">
        <v>1</v>
      </c>
      <c r="AA133" s="10">
        <v>0</v>
      </c>
      <c r="AB133" s="42">
        <v>1</v>
      </c>
      <c r="AC133" s="10" t="s">
        <v>3654</v>
      </c>
      <c r="AD133" s="42">
        <v>1</v>
      </c>
      <c r="AE133" s="10" t="s">
        <v>3654</v>
      </c>
      <c r="AF133" s="10">
        <v>2</v>
      </c>
      <c r="AG133" s="10">
        <v>0</v>
      </c>
      <c r="AH133" s="42">
        <v>0</v>
      </c>
      <c r="AI133" s="10">
        <v>0</v>
      </c>
      <c r="AJ133" s="36">
        <v>2135000</v>
      </c>
    </row>
    <row r="134" spans="1:36" ht="20.45" customHeight="1" x14ac:dyDescent="0.25">
      <c r="A134" s="3">
        <v>121</v>
      </c>
      <c r="B134" s="3" t="s">
        <v>4458</v>
      </c>
      <c r="C134" s="3" t="s">
        <v>450</v>
      </c>
      <c r="D134" s="3" t="s">
        <v>44</v>
      </c>
      <c r="E134" s="3" t="s">
        <v>262</v>
      </c>
      <c r="F134" s="4">
        <v>125.5</v>
      </c>
      <c r="G134" s="4">
        <v>25</v>
      </c>
      <c r="H134" s="3" t="s">
        <v>36</v>
      </c>
      <c r="I134" s="3" t="s">
        <v>452</v>
      </c>
      <c r="J134" s="3" t="s">
        <v>453</v>
      </c>
      <c r="K134" s="6" t="s">
        <v>3795</v>
      </c>
      <c r="L134" s="42">
        <v>1</v>
      </c>
      <c r="M134" s="10">
        <v>55</v>
      </c>
      <c r="N134" s="42">
        <v>2</v>
      </c>
      <c r="O134" s="10">
        <v>55</v>
      </c>
      <c r="P134" s="42">
        <v>1</v>
      </c>
      <c r="Q134" s="10" t="s">
        <v>3651</v>
      </c>
      <c r="R134" s="42">
        <v>2</v>
      </c>
      <c r="S134" s="10">
        <v>0</v>
      </c>
      <c r="T134" s="42">
        <v>1</v>
      </c>
      <c r="U134" s="10" t="s">
        <v>3651</v>
      </c>
      <c r="V134" s="42">
        <v>1</v>
      </c>
      <c r="W134" s="10">
        <v>0</v>
      </c>
      <c r="X134" s="42">
        <v>1</v>
      </c>
      <c r="Y134" s="10">
        <v>0</v>
      </c>
      <c r="Z134" s="42">
        <v>1</v>
      </c>
      <c r="AA134" s="10">
        <v>0</v>
      </c>
      <c r="AB134" s="42">
        <v>1</v>
      </c>
      <c r="AC134" s="10" t="s">
        <v>3651</v>
      </c>
      <c r="AD134" s="42">
        <v>1</v>
      </c>
      <c r="AE134" s="10" t="s">
        <v>3651</v>
      </c>
      <c r="AF134" s="10">
        <v>1</v>
      </c>
      <c r="AG134" s="10">
        <v>2</v>
      </c>
      <c r="AH134" s="42">
        <v>1</v>
      </c>
      <c r="AI134" s="10">
        <v>0</v>
      </c>
      <c r="AJ134" s="36">
        <v>2918000</v>
      </c>
    </row>
    <row r="135" spans="1:36" ht="20.45" customHeight="1" x14ac:dyDescent="0.25">
      <c r="A135" s="3">
        <v>122</v>
      </c>
      <c r="B135" s="3" t="s">
        <v>4459</v>
      </c>
      <c r="C135" s="2" t="s">
        <v>142</v>
      </c>
      <c r="D135" s="2" t="s">
        <v>44</v>
      </c>
      <c r="E135" s="3" t="s">
        <v>262</v>
      </c>
      <c r="F135" s="2">
        <v>128</v>
      </c>
      <c r="G135" s="2">
        <v>28.5</v>
      </c>
      <c r="H135" s="2" t="s">
        <v>36</v>
      </c>
      <c r="I135" s="2" t="s">
        <v>2667</v>
      </c>
      <c r="J135" s="2" t="s">
        <v>2668</v>
      </c>
      <c r="K135" s="28" t="s">
        <v>3758</v>
      </c>
      <c r="L135" s="10">
        <v>1</v>
      </c>
      <c r="M135" s="10">
        <v>55</v>
      </c>
      <c r="N135" s="11">
        <v>1</v>
      </c>
      <c r="O135" s="10">
        <v>55</v>
      </c>
      <c r="P135" s="12">
        <v>0</v>
      </c>
      <c r="Q135" s="10" t="s">
        <v>3651</v>
      </c>
      <c r="R135" s="13">
        <v>3</v>
      </c>
      <c r="S135" s="10">
        <v>0</v>
      </c>
      <c r="T135" s="14">
        <v>0</v>
      </c>
      <c r="U135" s="10" t="s">
        <v>3651</v>
      </c>
      <c r="V135" s="10">
        <v>1</v>
      </c>
      <c r="W135" s="10">
        <v>0</v>
      </c>
      <c r="X135" s="11">
        <v>2</v>
      </c>
      <c r="Y135" s="10">
        <v>0</v>
      </c>
      <c r="Z135" s="13">
        <v>1</v>
      </c>
      <c r="AA135" s="10">
        <v>0</v>
      </c>
      <c r="AB135" s="12">
        <v>1</v>
      </c>
      <c r="AC135" s="10" t="s">
        <v>3651</v>
      </c>
      <c r="AD135" s="14">
        <v>1</v>
      </c>
      <c r="AE135" s="10" t="s">
        <v>3651</v>
      </c>
      <c r="AF135" s="10">
        <v>1</v>
      </c>
      <c r="AG135" s="10">
        <v>2</v>
      </c>
      <c r="AH135" s="11">
        <v>1</v>
      </c>
      <c r="AI135" s="10">
        <v>0</v>
      </c>
      <c r="AJ135" s="36">
        <v>2592000</v>
      </c>
    </row>
    <row r="136" spans="1:36" ht="20.45" customHeight="1" x14ac:dyDescent="0.25">
      <c r="A136" s="3">
        <v>123</v>
      </c>
      <c r="B136" s="3" t="s">
        <v>4460</v>
      </c>
      <c r="C136" s="3" t="s">
        <v>1298</v>
      </c>
      <c r="D136" s="3" t="s">
        <v>44</v>
      </c>
      <c r="E136" s="3" t="s">
        <v>262</v>
      </c>
      <c r="F136" s="4">
        <v>115</v>
      </c>
      <c r="G136" s="4">
        <v>18</v>
      </c>
      <c r="H136" s="3" t="s">
        <v>36</v>
      </c>
      <c r="I136" s="3" t="s">
        <v>1865</v>
      </c>
      <c r="J136" s="3" t="s">
        <v>1866</v>
      </c>
      <c r="K136" s="28" t="s">
        <v>4316</v>
      </c>
      <c r="L136" s="42">
        <v>1</v>
      </c>
      <c r="M136" s="10">
        <v>0</v>
      </c>
      <c r="N136" s="42">
        <v>1</v>
      </c>
      <c r="O136" s="10">
        <v>0</v>
      </c>
      <c r="P136" s="42">
        <v>0</v>
      </c>
      <c r="Q136" s="10">
        <v>1</v>
      </c>
      <c r="R136" s="42">
        <v>3</v>
      </c>
      <c r="S136" s="10">
        <v>0</v>
      </c>
      <c r="T136" s="42">
        <v>0</v>
      </c>
      <c r="U136" s="10">
        <v>0</v>
      </c>
      <c r="V136" s="42">
        <v>1</v>
      </c>
      <c r="W136" s="10">
        <v>0</v>
      </c>
      <c r="X136" s="42">
        <v>2</v>
      </c>
      <c r="Y136" s="10">
        <v>0</v>
      </c>
      <c r="Z136" s="42">
        <v>1</v>
      </c>
      <c r="AA136" s="10">
        <v>0</v>
      </c>
      <c r="AB136" s="42">
        <v>1</v>
      </c>
      <c r="AC136" s="10">
        <v>1</v>
      </c>
      <c r="AD136" s="42">
        <v>1</v>
      </c>
      <c r="AE136" s="10">
        <v>0</v>
      </c>
      <c r="AF136" s="10">
        <v>1</v>
      </c>
      <c r="AG136" s="10">
        <v>0</v>
      </c>
      <c r="AH136" s="42">
        <v>1</v>
      </c>
      <c r="AI136" s="10">
        <v>0</v>
      </c>
      <c r="AJ136" s="36">
        <v>2592000</v>
      </c>
    </row>
    <row r="137" spans="1:36" ht="20.45" customHeight="1" x14ac:dyDescent="0.25">
      <c r="A137" s="3">
        <v>124</v>
      </c>
      <c r="B137" s="3" t="s">
        <v>4461</v>
      </c>
      <c r="C137" s="2" t="s">
        <v>1943</v>
      </c>
      <c r="D137" s="2" t="s">
        <v>44</v>
      </c>
      <c r="E137" s="3" t="s">
        <v>262</v>
      </c>
      <c r="F137" s="2">
        <v>123</v>
      </c>
      <c r="G137" s="2">
        <v>22</v>
      </c>
      <c r="H137" s="2" t="s">
        <v>36</v>
      </c>
      <c r="I137" s="2" t="s">
        <v>2669</v>
      </c>
      <c r="J137" s="2" t="s">
        <v>2670</v>
      </c>
      <c r="K137" s="28" t="s">
        <v>3732</v>
      </c>
      <c r="L137" s="10">
        <v>1</v>
      </c>
      <c r="M137" s="10">
        <v>50</v>
      </c>
      <c r="N137" s="11">
        <v>1</v>
      </c>
      <c r="O137" s="10">
        <v>50</v>
      </c>
      <c r="P137" s="12">
        <v>0</v>
      </c>
      <c r="Q137" s="10" t="s">
        <v>3650</v>
      </c>
      <c r="R137" s="13">
        <v>2</v>
      </c>
      <c r="S137" s="10" t="s">
        <v>3650</v>
      </c>
      <c r="T137" s="14">
        <v>0</v>
      </c>
      <c r="U137" s="10" t="s">
        <v>3650</v>
      </c>
      <c r="V137" s="10">
        <v>1</v>
      </c>
      <c r="W137" s="10">
        <v>2</v>
      </c>
      <c r="X137" s="11">
        <v>2</v>
      </c>
      <c r="Y137" s="10">
        <v>2</v>
      </c>
      <c r="Z137" s="13">
        <v>1</v>
      </c>
      <c r="AA137" s="10">
        <v>2</v>
      </c>
      <c r="AB137" s="12">
        <v>1</v>
      </c>
      <c r="AC137" s="10" t="s">
        <v>3650</v>
      </c>
      <c r="AD137" s="14">
        <v>1</v>
      </c>
      <c r="AE137" s="10" t="s">
        <v>3650</v>
      </c>
      <c r="AF137" s="10">
        <v>1</v>
      </c>
      <c r="AG137" s="10">
        <v>0</v>
      </c>
      <c r="AH137" s="11">
        <v>1</v>
      </c>
      <c r="AI137" s="10">
        <v>2</v>
      </c>
      <c r="AJ137" s="36">
        <v>2409000</v>
      </c>
    </row>
    <row r="138" spans="1:36" ht="20.45" customHeight="1" x14ac:dyDescent="0.25">
      <c r="A138" s="3">
        <v>125</v>
      </c>
      <c r="B138" s="3" t="s">
        <v>4462</v>
      </c>
      <c r="C138" s="3" t="s">
        <v>261</v>
      </c>
      <c r="D138" s="3" t="s">
        <v>18</v>
      </c>
      <c r="E138" s="3" t="s">
        <v>262</v>
      </c>
      <c r="F138" s="4">
        <v>118</v>
      </c>
      <c r="G138" s="4">
        <v>30</v>
      </c>
      <c r="H138" s="3" t="s">
        <v>36</v>
      </c>
      <c r="I138" s="3" t="s">
        <v>264</v>
      </c>
      <c r="J138" s="3" t="s">
        <v>265</v>
      </c>
      <c r="K138" s="6" t="s">
        <v>3796</v>
      </c>
      <c r="L138" s="42">
        <v>1</v>
      </c>
      <c r="M138" s="10">
        <v>0</v>
      </c>
      <c r="N138" s="42">
        <v>1</v>
      </c>
      <c r="O138" s="10">
        <v>0</v>
      </c>
      <c r="P138" s="42">
        <v>2</v>
      </c>
      <c r="Q138" s="10">
        <v>1</v>
      </c>
      <c r="R138" s="42">
        <v>0</v>
      </c>
      <c r="S138" s="10">
        <v>1</v>
      </c>
      <c r="T138" s="42">
        <v>1</v>
      </c>
      <c r="U138" s="10">
        <v>1</v>
      </c>
      <c r="V138" s="42">
        <v>1</v>
      </c>
      <c r="W138" s="10">
        <v>1</v>
      </c>
      <c r="X138" s="42">
        <v>1</v>
      </c>
      <c r="Y138" s="10">
        <v>1</v>
      </c>
      <c r="Z138" s="42">
        <v>1</v>
      </c>
      <c r="AA138" s="10">
        <v>1</v>
      </c>
      <c r="AB138" s="42">
        <v>1</v>
      </c>
      <c r="AC138" s="10">
        <v>1</v>
      </c>
      <c r="AD138" s="42">
        <v>0</v>
      </c>
      <c r="AE138" s="10">
        <v>1</v>
      </c>
      <c r="AF138" s="10">
        <v>1</v>
      </c>
      <c r="AG138" s="10">
        <v>0</v>
      </c>
      <c r="AH138" s="42">
        <v>0</v>
      </c>
      <c r="AI138" s="10">
        <v>1</v>
      </c>
      <c r="AJ138" s="36">
        <v>2140000</v>
      </c>
    </row>
    <row r="139" spans="1:36" ht="20.45" customHeight="1" x14ac:dyDescent="0.25">
      <c r="A139" s="3">
        <v>126</v>
      </c>
      <c r="B139" s="3" t="s">
        <v>4463</v>
      </c>
      <c r="C139" s="2" t="s">
        <v>918</v>
      </c>
      <c r="D139" s="2" t="s">
        <v>18</v>
      </c>
      <c r="E139" s="3" t="s">
        <v>262</v>
      </c>
      <c r="F139" s="2">
        <v>125</v>
      </c>
      <c r="G139" s="2">
        <v>29</v>
      </c>
      <c r="H139" s="2" t="s">
        <v>36</v>
      </c>
      <c r="I139" s="2" t="s">
        <v>2672</v>
      </c>
      <c r="J139" s="2" t="s">
        <v>2673</v>
      </c>
      <c r="K139" s="28" t="s">
        <v>3797</v>
      </c>
      <c r="L139" s="10">
        <v>1</v>
      </c>
      <c r="M139" s="10">
        <v>55</v>
      </c>
      <c r="N139" s="11">
        <v>1</v>
      </c>
      <c r="O139" s="10">
        <v>55</v>
      </c>
      <c r="P139" s="12">
        <v>1</v>
      </c>
      <c r="Q139" s="10" t="s">
        <v>3651</v>
      </c>
      <c r="R139" s="13">
        <v>0</v>
      </c>
      <c r="S139" s="10">
        <v>0</v>
      </c>
      <c r="T139" s="14">
        <v>1</v>
      </c>
      <c r="U139" s="10">
        <v>0</v>
      </c>
      <c r="V139" s="10">
        <v>1</v>
      </c>
      <c r="W139" s="10">
        <v>0</v>
      </c>
      <c r="X139" s="11">
        <v>1</v>
      </c>
      <c r="Y139" s="10">
        <v>0</v>
      </c>
      <c r="Z139" s="13">
        <v>0</v>
      </c>
      <c r="AA139" s="10">
        <v>0</v>
      </c>
      <c r="AB139" s="12">
        <v>1</v>
      </c>
      <c r="AC139" s="10" t="s">
        <v>3651</v>
      </c>
      <c r="AD139" s="14">
        <v>1</v>
      </c>
      <c r="AE139" s="10">
        <v>0</v>
      </c>
      <c r="AF139" s="10">
        <v>1</v>
      </c>
      <c r="AG139" s="10">
        <v>0</v>
      </c>
      <c r="AH139" s="11">
        <v>0</v>
      </c>
      <c r="AI139" s="10">
        <v>0</v>
      </c>
      <c r="AJ139" s="36">
        <v>1842000</v>
      </c>
    </row>
    <row r="140" spans="1:36" ht="20.45" customHeight="1" x14ac:dyDescent="0.25">
      <c r="A140" s="3">
        <v>127</v>
      </c>
      <c r="B140" s="3" t="s">
        <v>4464</v>
      </c>
      <c r="C140" s="2" t="s">
        <v>2349</v>
      </c>
      <c r="D140" s="2" t="s">
        <v>18</v>
      </c>
      <c r="E140" s="3" t="s">
        <v>262</v>
      </c>
      <c r="F140" s="2">
        <v>130</v>
      </c>
      <c r="G140" s="2">
        <v>25.5</v>
      </c>
      <c r="H140" s="2" t="s">
        <v>36</v>
      </c>
      <c r="I140" s="2" t="s">
        <v>2675</v>
      </c>
      <c r="J140" s="2" t="s">
        <v>2676</v>
      </c>
      <c r="K140" s="28" t="s">
        <v>3798</v>
      </c>
      <c r="L140" s="10">
        <v>2</v>
      </c>
      <c r="M140" s="10">
        <v>0</v>
      </c>
      <c r="N140" s="11">
        <v>2</v>
      </c>
      <c r="O140" s="10">
        <v>0</v>
      </c>
      <c r="P140" s="12">
        <v>3</v>
      </c>
      <c r="Q140" s="10" t="s">
        <v>3651</v>
      </c>
      <c r="R140" s="13">
        <v>0</v>
      </c>
      <c r="S140" s="10">
        <v>0</v>
      </c>
      <c r="T140" s="14">
        <v>2</v>
      </c>
      <c r="U140" s="10">
        <v>0</v>
      </c>
      <c r="V140" s="10">
        <v>2</v>
      </c>
      <c r="W140" s="10">
        <v>0</v>
      </c>
      <c r="X140" s="11">
        <v>2</v>
      </c>
      <c r="Y140" s="10">
        <v>0</v>
      </c>
      <c r="Z140" s="13">
        <v>1</v>
      </c>
      <c r="AA140" s="10">
        <v>0</v>
      </c>
      <c r="AB140" s="12">
        <v>1</v>
      </c>
      <c r="AC140" s="10" t="s">
        <v>3651</v>
      </c>
      <c r="AD140" s="14">
        <v>1</v>
      </c>
      <c r="AE140" s="10">
        <v>0</v>
      </c>
      <c r="AF140" s="10">
        <v>1</v>
      </c>
      <c r="AG140" s="10">
        <v>0</v>
      </c>
      <c r="AH140" s="11">
        <v>1</v>
      </c>
      <c r="AI140" s="10">
        <v>0</v>
      </c>
      <c r="AJ140" s="36">
        <v>3902000</v>
      </c>
    </row>
    <row r="141" spans="1:36" ht="20.45" customHeight="1" x14ac:dyDescent="0.25">
      <c r="A141" s="3">
        <v>128</v>
      </c>
      <c r="B141" s="3" t="s">
        <v>4465</v>
      </c>
      <c r="C141" s="3" t="s">
        <v>725</v>
      </c>
      <c r="D141" s="3" t="s">
        <v>18</v>
      </c>
      <c r="E141" s="3" t="s">
        <v>262</v>
      </c>
      <c r="F141" s="4">
        <v>112</v>
      </c>
      <c r="G141" s="4">
        <v>21</v>
      </c>
      <c r="H141" s="3" t="s">
        <v>36</v>
      </c>
      <c r="I141" s="3" t="s">
        <v>727</v>
      </c>
      <c r="J141" s="3" t="s">
        <v>728</v>
      </c>
      <c r="K141" s="6" t="s">
        <v>3731</v>
      </c>
      <c r="L141" s="42">
        <v>1</v>
      </c>
      <c r="M141" s="10">
        <v>0</v>
      </c>
      <c r="N141" s="42">
        <v>1</v>
      </c>
      <c r="O141" s="10">
        <v>0</v>
      </c>
      <c r="P141" s="42">
        <v>1</v>
      </c>
      <c r="Q141" s="10">
        <v>1</v>
      </c>
      <c r="R141" s="42">
        <v>0</v>
      </c>
      <c r="S141" s="10">
        <v>0</v>
      </c>
      <c r="T141" s="42">
        <v>1</v>
      </c>
      <c r="U141" s="10">
        <v>0</v>
      </c>
      <c r="V141" s="42">
        <v>1</v>
      </c>
      <c r="W141" s="10">
        <v>0</v>
      </c>
      <c r="X141" s="42">
        <v>1</v>
      </c>
      <c r="Y141" s="10">
        <v>0</v>
      </c>
      <c r="Z141" s="42">
        <v>1</v>
      </c>
      <c r="AA141" s="10">
        <v>0</v>
      </c>
      <c r="AB141" s="42">
        <v>1</v>
      </c>
      <c r="AC141" s="10">
        <v>1</v>
      </c>
      <c r="AD141" s="42">
        <v>1</v>
      </c>
      <c r="AE141" s="10">
        <v>0</v>
      </c>
      <c r="AF141" s="10">
        <v>1</v>
      </c>
      <c r="AG141" s="10">
        <v>0</v>
      </c>
      <c r="AH141" s="42">
        <v>1</v>
      </c>
      <c r="AI141" s="10">
        <v>0</v>
      </c>
      <c r="AJ141" s="36">
        <v>2352000</v>
      </c>
    </row>
    <row r="142" spans="1:36" ht="20.45" customHeight="1" x14ac:dyDescent="0.25">
      <c r="A142" s="3">
        <v>129</v>
      </c>
      <c r="B142" s="3" t="s">
        <v>4466</v>
      </c>
      <c r="C142" s="2" t="s">
        <v>2350</v>
      </c>
      <c r="D142" s="2" t="s">
        <v>44</v>
      </c>
      <c r="E142" s="3" t="s">
        <v>262</v>
      </c>
      <c r="F142" s="2">
        <v>130</v>
      </c>
      <c r="G142" s="2">
        <v>19</v>
      </c>
      <c r="H142" s="2" t="s">
        <v>36</v>
      </c>
      <c r="I142" s="2" t="s">
        <v>2678</v>
      </c>
      <c r="J142" s="2" t="s">
        <v>2679</v>
      </c>
      <c r="K142" s="28" t="s">
        <v>3799</v>
      </c>
      <c r="L142" s="10">
        <v>1</v>
      </c>
      <c r="M142" s="10">
        <v>0</v>
      </c>
      <c r="N142" s="11">
        <v>1</v>
      </c>
      <c r="O142" s="10">
        <v>0</v>
      </c>
      <c r="P142" s="12">
        <v>1</v>
      </c>
      <c r="Q142" s="10" t="s">
        <v>3651</v>
      </c>
      <c r="R142" s="13">
        <v>1</v>
      </c>
      <c r="S142" s="10">
        <v>0</v>
      </c>
      <c r="T142" s="14">
        <v>0</v>
      </c>
      <c r="U142" s="10">
        <v>0</v>
      </c>
      <c r="V142" s="10">
        <v>1</v>
      </c>
      <c r="W142" s="10">
        <v>0</v>
      </c>
      <c r="X142" s="11">
        <v>1</v>
      </c>
      <c r="Y142" s="10">
        <v>0</v>
      </c>
      <c r="Z142" s="13">
        <v>1</v>
      </c>
      <c r="AA142" s="10">
        <v>0</v>
      </c>
      <c r="AB142" s="12">
        <v>1</v>
      </c>
      <c r="AC142" s="10" t="s">
        <v>3651</v>
      </c>
      <c r="AD142" s="14">
        <v>0</v>
      </c>
      <c r="AE142" s="10">
        <v>0</v>
      </c>
      <c r="AF142" s="10">
        <v>1</v>
      </c>
      <c r="AG142" s="10">
        <v>0</v>
      </c>
      <c r="AH142" s="11">
        <v>0</v>
      </c>
      <c r="AI142" s="10">
        <v>0</v>
      </c>
      <c r="AJ142" s="36">
        <v>1830000</v>
      </c>
    </row>
    <row r="143" spans="1:36" ht="20.45" customHeight="1" x14ac:dyDescent="0.25">
      <c r="A143" s="3">
        <v>130</v>
      </c>
      <c r="B143" s="3" t="s">
        <v>4467</v>
      </c>
      <c r="C143" s="3" t="s">
        <v>201</v>
      </c>
      <c r="D143" s="3" t="s">
        <v>18</v>
      </c>
      <c r="E143" s="3" t="s">
        <v>262</v>
      </c>
      <c r="F143" s="4">
        <v>120</v>
      </c>
      <c r="G143" s="4">
        <v>18</v>
      </c>
      <c r="H143" s="3" t="s">
        <v>36</v>
      </c>
      <c r="I143" s="3" t="s">
        <v>1677</v>
      </c>
      <c r="J143" s="3" t="s">
        <v>1678</v>
      </c>
      <c r="K143" s="6" t="s">
        <v>3800</v>
      </c>
      <c r="L143" s="42">
        <v>0</v>
      </c>
      <c r="M143" s="10">
        <v>50</v>
      </c>
      <c r="N143" s="42">
        <v>1</v>
      </c>
      <c r="O143" s="10">
        <v>50</v>
      </c>
      <c r="P143" s="42">
        <v>1</v>
      </c>
      <c r="Q143" s="10" t="s">
        <v>3650</v>
      </c>
      <c r="R143" s="42">
        <v>0</v>
      </c>
      <c r="S143" s="10" t="s">
        <v>3650</v>
      </c>
      <c r="T143" s="42">
        <v>3</v>
      </c>
      <c r="U143" s="10" t="s">
        <v>3650</v>
      </c>
      <c r="V143" s="42">
        <v>2</v>
      </c>
      <c r="W143" s="10">
        <v>2</v>
      </c>
      <c r="X143" s="42">
        <v>3</v>
      </c>
      <c r="Y143" s="10">
        <v>2</v>
      </c>
      <c r="Z143" s="42">
        <v>2</v>
      </c>
      <c r="AA143" s="10">
        <v>2</v>
      </c>
      <c r="AB143" s="42">
        <v>1</v>
      </c>
      <c r="AC143" s="10" t="s">
        <v>3650</v>
      </c>
      <c r="AD143" s="42">
        <v>2</v>
      </c>
      <c r="AE143" s="10" t="s">
        <v>3650</v>
      </c>
      <c r="AF143" s="10">
        <v>1</v>
      </c>
      <c r="AG143" s="10">
        <v>0</v>
      </c>
      <c r="AH143" s="42">
        <v>0</v>
      </c>
      <c r="AI143" s="10">
        <v>2</v>
      </c>
      <c r="AJ143" s="36">
        <v>3035000</v>
      </c>
    </row>
    <row r="144" spans="1:36" ht="20.45" customHeight="1" x14ac:dyDescent="0.25">
      <c r="A144" s="3">
        <v>131</v>
      </c>
      <c r="B144" s="3" t="s">
        <v>4468</v>
      </c>
      <c r="C144" s="2" t="s">
        <v>588</v>
      </c>
      <c r="D144" s="2" t="s">
        <v>18</v>
      </c>
      <c r="E144" s="3" t="s">
        <v>262</v>
      </c>
      <c r="F144" s="2">
        <v>120</v>
      </c>
      <c r="G144" s="2">
        <v>19</v>
      </c>
      <c r="H144" s="2" t="s">
        <v>36</v>
      </c>
      <c r="I144" s="2" t="s">
        <v>2681</v>
      </c>
      <c r="J144" s="2" t="s">
        <v>2682</v>
      </c>
      <c r="K144" s="28" t="s">
        <v>3801</v>
      </c>
      <c r="L144" s="10">
        <v>0</v>
      </c>
      <c r="M144" s="10">
        <v>45</v>
      </c>
      <c r="N144" s="11">
        <v>1</v>
      </c>
      <c r="O144" s="10">
        <v>45</v>
      </c>
      <c r="P144" s="12">
        <v>1</v>
      </c>
      <c r="Q144" s="10" t="s">
        <v>3650</v>
      </c>
      <c r="R144" s="13">
        <v>0</v>
      </c>
      <c r="S144" s="10">
        <v>0</v>
      </c>
      <c r="T144" s="14">
        <v>1</v>
      </c>
      <c r="U144" s="10">
        <v>0</v>
      </c>
      <c r="V144" s="10">
        <v>1</v>
      </c>
      <c r="W144" s="10">
        <v>0</v>
      </c>
      <c r="X144" s="11">
        <v>1</v>
      </c>
      <c r="Y144" s="10">
        <v>0</v>
      </c>
      <c r="Z144" s="13">
        <v>1</v>
      </c>
      <c r="AA144" s="10">
        <v>0</v>
      </c>
      <c r="AB144" s="12">
        <v>1</v>
      </c>
      <c r="AC144" s="10" t="s">
        <v>3650</v>
      </c>
      <c r="AD144" s="14">
        <v>1</v>
      </c>
      <c r="AE144" s="10">
        <v>0</v>
      </c>
      <c r="AF144" s="10">
        <v>0</v>
      </c>
      <c r="AG144" s="10">
        <v>1</v>
      </c>
      <c r="AH144" s="11">
        <v>1</v>
      </c>
      <c r="AI144" s="10">
        <v>0</v>
      </c>
      <c r="AJ144" s="36">
        <v>1872000</v>
      </c>
    </row>
    <row r="145" spans="1:36" ht="20.45" customHeight="1" x14ac:dyDescent="0.25">
      <c r="A145" s="3">
        <v>790</v>
      </c>
      <c r="B145" s="3" t="s">
        <v>4397</v>
      </c>
      <c r="C145" s="9" t="s">
        <v>3426</v>
      </c>
      <c r="D145" s="9" t="s">
        <v>44</v>
      </c>
      <c r="E145" s="3" t="s">
        <v>262</v>
      </c>
      <c r="F145" s="9">
        <v>122</v>
      </c>
      <c r="G145" s="9">
        <v>24</v>
      </c>
      <c r="H145" s="9" t="s">
        <v>36</v>
      </c>
      <c r="I145" s="9" t="s">
        <v>3428</v>
      </c>
      <c r="J145" s="9" t="s">
        <v>3429</v>
      </c>
      <c r="K145" s="30" t="s">
        <v>3732</v>
      </c>
      <c r="L145" s="10">
        <v>1</v>
      </c>
      <c r="M145" s="10">
        <v>0</v>
      </c>
      <c r="N145" s="11">
        <v>1</v>
      </c>
      <c r="O145" s="10">
        <v>0</v>
      </c>
      <c r="P145" s="12">
        <v>0</v>
      </c>
      <c r="Q145" s="10">
        <v>0</v>
      </c>
      <c r="R145" s="13">
        <v>2</v>
      </c>
      <c r="S145" s="10">
        <v>0</v>
      </c>
      <c r="T145" s="14">
        <v>0</v>
      </c>
      <c r="U145" s="10">
        <v>0</v>
      </c>
      <c r="V145" s="10">
        <v>1</v>
      </c>
      <c r="W145" s="10">
        <v>0</v>
      </c>
      <c r="X145" s="11">
        <v>2</v>
      </c>
      <c r="Y145" s="10">
        <v>0</v>
      </c>
      <c r="Z145" s="12">
        <v>1</v>
      </c>
      <c r="AA145" s="10">
        <v>0</v>
      </c>
      <c r="AB145" s="13">
        <v>1</v>
      </c>
      <c r="AC145" s="10">
        <v>0</v>
      </c>
      <c r="AD145" s="14">
        <v>1</v>
      </c>
      <c r="AE145" s="10">
        <v>0</v>
      </c>
      <c r="AF145" s="10">
        <v>1</v>
      </c>
      <c r="AG145" s="10">
        <v>0</v>
      </c>
      <c r="AH145" s="11">
        <v>1</v>
      </c>
      <c r="AI145" s="10">
        <v>0</v>
      </c>
      <c r="AJ145" s="36">
        <v>2409000</v>
      </c>
    </row>
    <row r="146" spans="1:36" ht="20.45" customHeight="1" x14ac:dyDescent="0.25">
      <c r="A146" s="3">
        <v>132</v>
      </c>
      <c r="B146" s="3" t="s">
        <v>4469</v>
      </c>
      <c r="C146" s="3" t="s">
        <v>953</v>
      </c>
      <c r="D146" s="3" t="s">
        <v>18</v>
      </c>
      <c r="E146" s="3" t="s">
        <v>262</v>
      </c>
      <c r="F146" s="4">
        <v>116</v>
      </c>
      <c r="G146" s="4">
        <v>26.3</v>
      </c>
      <c r="H146" s="3" t="s">
        <v>36</v>
      </c>
      <c r="I146" s="3" t="s">
        <v>955</v>
      </c>
      <c r="J146" s="3" t="s">
        <v>956</v>
      </c>
      <c r="K146" s="6" t="s">
        <v>3802</v>
      </c>
      <c r="L146" s="42">
        <v>3</v>
      </c>
      <c r="M146" s="10">
        <v>0</v>
      </c>
      <c r="N146" s="42">
        <v>3</v>
      </c>
      <c r="O146" s="10">
        <v>0</v>
      </c>
      <c r="P146" s="42">
        <v>3</v>
      </c>
      <c r="Q146" s="10">
        <v>0</v>
      </c>
      <c r="R146" s="42">
        <v>0</v>
      </c>
      <c r="S146" s="10">
        <v>0</v>
      </c>
      <c r="T146" s="42">
        <v>2</v>
      </c>
      <c r="U146" s="10">
        <v>0</v>
      </c>
      <c r="V146" s="42">
        <v>1</v>
      </c>
      <c r="W146" s="10">
        <v>0</v>
      </c>
      <c r="X146" s="42">
        <v>1</v>
      </c>
      <c r="Y146" s="10">
        <v>0</v>
      </c>
      <c r="Z146" s="42">
        <v>1</v>
      </c>
      <c r="AA146" s="10">
        <v>0</v>
      </c>
      <c r="AB146" s="42">
        <v>1</v>
      </c>
      <c r="AC146" s="10">
        <v>0</v>
      </c>
      <c r="AD146" s="42">
        <v>1</v>
      </c>
      <c r="AE146" s="10">
        <v>0</v>
      </c>
      <c r="AF146" s="10">
        <v>1</v>
      </c>
      <c r="AG146" s="10">
        <v>0</v>
      </c>
      <c r="AH146" s="42">
        <v>1</v>
      </c>
      <c r="AI146" s="10">
        <v>0</v>
      </c>
      <c r="AJ146" s="36">
        <v>3923000</v>
      </c>
    </row>
    <row r="147" spans="1:36" ht="20.45" customHeight="1" x14ac:dyDescent="0.25">
      <c r="A147" s="3">
        <v>133</v>
      </c>
      <c r="B147" s="3" t="s">
        <v>4470</v>
      </c>
      <c r="C147" s="3" t="s">
        <v>1256</v>
      </c>
      <c r="D147" s="3" t="s">
        <v>44</v>
      </c>
      <c r="E147" s="3" t="s">
        <v>262</v>
      </c>
      <c r="F147" s="4">
        <v>130</v>
      </c>
      <c r="G147" s="4">
        <v>30</v>
      </c>
      <c r="H147" s="3" t="s">
        <v>36</v>
      </c>
      <c r="I147" s="3" t="s">
        <v>1258</v>
      </c>
      <c r="J147" s="3" t="s">
        <v>1259</v>
      </c>
      <c r="K147" s="6" t="s">
        <v>3803</v>
      </c>
      <c r="L147" s="42">
        <v>3</v>
      </c>
      <c r="M147" s="10">
        <v>0</v>
      </c>
      <c r="N147" s="42">
        <v>2</v>
      </c>
      <c r="O147" s="10">
        <v>0</v>
      </c>
      <c r="P147" s="42">
        <v>2</v>
      </c>
      <c r="Q147" s="10" t="s">
        <v>3652</v>
      </c>
      <c r="R147" s="42">
        <v>3</v>
      </c>
      <c r="S147" s="10">
        <v>0</v>
      </c>
      <c r="T147" s="42">
        <v>2</v>
      </c>
      <c r="U147" s="10" t="s">
        <v>3653</v>
      </c>
      <c r="V147" s="42">
        <v>2</v>
      </c>
      <c r="W147" s="10">
        <v>0</v>
      </c>
      <c r="X147" s="42">
        <v>1</v>
      </c>
      <c r="Y147" s="10">
        <v>0</v>
      </c>
      <c r="Z147" s="42">
        <v>2</v>
      </c>
      <c r="AA147" s="10">
        <v>0</v>
      </c>
      <c r="AB147" s="42">
        <v>2</v>
      </c>
      <c r="AC147" s="10" t="s">
        <v>3652</v>
      </c>
      <c r="AD147" s="42">
        <v>2</v>
      </c>
      <c r="AE147" s="10" t="s">
        <v>3653</v>
      </c>
      <c r="AF147" s="10">
        <v>3</v>
      </c>
      <c r="AG147" s="10">
        <v>0</v>
      </c>
      <c r="AH147" s="42">
        <v>2</v>
      </c>
      <c r="AI147" s="10">
        <v>0</v>
      </c>
      <c r="AJ147" s="36">
        <v>5549000</v>
      </c>
    </row>
    <row r="148" spans="1:36" ht="20.45" customHeight="1" x14ac:dyDescent="0.25">
      <c r="A148" s="3">
        <v>134</v>
      </c>
      <c r="B148" s="3" t="s">
        <v>4471</v>
      </c>
      <c r="C148" s="3" t="s">
        <v>415</v>
      </c>
      <c r="D148" s="3" t="s">
        <v>44</v>
      </c>
      <c r="E148" s="3" t="s">
        <v>262</v>
      </c>
      <c r="F148" s="4">
        <v>127</v>
      </c>
      <c r="G148" s="4">
        <v>26</v>
      </c>
      <c r="H148" s="3" t="s">
        <v>36</v>
      </c>
      <c r="I148" s="3" t="s">
        <v>1432</v>
      </c>
      <c r="J148" s="3" t="s">
        <v>1433</v>
      </c>
      <c r="K148" s="6" t="s">
        <v>3804</v>
      </c>
      <c r="L148" s="42">
        <v>0</v>
      </c>
      <c r="M148" s="10">
        <v>55</v>
      </c>
      <c r="N148" s="42">
        <v>1</v>
      </c>
      <c r="O148" s="10">
        <v>55</v>
      </c>
      <c r="P148" s="42">
        <v>1</v>
      </c>
      <c r="Q148" s="10" t="s">
        <v>3653</v>
      </c>
      <c r="R148" s="42">
        <v>1</v>
      </c>
      <c r="S148" s="10" t="s">
        <v>3653</v>
      </c>
      <c r="T148" s="42">
        <v>0</v>
      </c>
      <c r="U148" s="10" t="s">
        <v>3653</v>
      </c>
      <c r="V148" s="42">
        <v>0</v>
      </c>
      <c r="W148" s="10">
        <v>0</v>
      </c>
      <c r="X148" s="42">
        <v>1</v>
      </c>
      <c r="Y148" s="10">
        <v>0</v>
      </c>
      <c r="Z148" s="42">
        <v>1</v>
      </c>
      <c r="AA148" s="10">
        <v>0</v>
      </c>
      <c r="AB148" s="42">
        <v>1</v>
      </c>
      <c r="AC148" s="10" t="s">
        <v>3653</v>
      </c>
      <c r="AD148" s="42">
        <v>1</v>
      </c>
      <c r="AE148" s="10" t="s">
        <v>3653</v>
      </c>
      <c r="AF148" s="10">
        <v>1</v>
      </c>
      <c r="AG148" s="10">
        <v>0</v>
      </c>
      <c r="AH148" s="42">
        <v>1</v>
      </c>
      <c r="AI148" s="10">
        <v>0</v>
      </c>
      <c r="AJ148" s="36">
        <v>1925000</v>
      </c>
    </row>
    <row r="149" spans="1:36" ht="20.45" customHeight="1" x14ac:dyDescent="0.25">
      <c r="A149" s="3">
        <v>135</v>
      </c>
      <c r="B149" s="3" t="s">
        <v>4472</v>
      </c>
      <c r="C149" s="3" t="s">
        <v>918</v>
      </c>
      <c r="D149" s="3" t="s">
        <v>18</v>
      </c>
      <c r="E149" s="3" t="s">
        <v>262</v>
      </c>
      <c r="F149" s="4">
        <v>130</v>
      </c>
      <c r="G149" s="4">
        <v>23</v>
      </c>
      <c r="H149" s="3" t="s">
        <v>36</v>
      </c>
      <c r="I149" s="3" t="s">
        <v>920</v>
      </c>
      <c r="J149" s="3" t="s">
        <v>921</v>
      </c>
      <c r="K149" s="6" t="s">
        <v>3729</v>
      </c>
      <c r="L149" s="42">
        <v>1</v>
      </c>
      <c r="M149" s="10">
        <v>0</v>
      </c>
      <c r="N149" s="42">
        <v>1</v>
      </c>
      <c r="O149" s="10">
        <v>0</v>
      </c>
      <c r="P149" s="42">
        <v>2</v>
      </c>
      <c r="Q149" s="10">
        <v>0</v>
      </c>
      <c r="R149" s="42">
        <v>0</v>
      </c>
      <c r="S149" s="10">
        <v>0</v>
      </c>
      <c r="T149" s="42">
        <v>2</v>
      </c>
      <c r="U149" s="10">
        <v>0</v>
      </c>
      <c r="V149" s="42">
        <v>1</v>
      </c>
      <c r="W149" s="10">
        <v>0</v>
      </c>
      <c r="X149" s="42">
        <v>2</v>
      </c>
      <c r="Y149" s="10">
        <v>0</v>
      </c>
      <c r="Z149" s="42">
        <v>1</v>
      </c>
      <c r="AA149" s="10">
        <v>0</v>
      </c>
      <c r="AB149" s="42">
        <v>1</v>
      </c>
      <c r="AC149" s="10">
        <v>0</v>
      </c>
      <c r="AD149" s="42">
        <v>1</v>
      </c>
      <c r="AE149" s="10">
        <v>0</v>
      </c>
      <c r="AF149" s="10">
        <v>1</v>
      </c>
      <c r="AG149" s="10">
        <v>0</v>
      </c>
      <c r="AH149" s="42">
        <v>1</v>
      </c>
      <c r="AI149" s="10">
        <v>0</v>
      </c>
      <c r="AJ149" s="36">
        <v>3029000</v>
      </c>
    </row>
    <row r="150" spans="1:36" ht="20.45" customHeight="1" x14ac:dyDescent="0.25">
      <c r="A150" s="3">
        <v>136</v>
      </c>
      <c r="B150" s="3" t="s">
        <v>4473</v>
      </c>
      <c r="C150" s="2" t="s">
        <v>2351</v>
      </c>
      <c r="D150" s="2" t="s">
        <v>18</v>
      </c>
      <c r="E150" s="3" t="s">
        <v>262</v>
      </c>
      <c r="F150" s="2">
        <v>113</v>
      </c>
      <c r="G150" s="2">
        <v>17</v>
      </c>
      <c r="H150" s="2" t="s">
        <v>36</v>
      </c>
      <c r="I150" s="2" t="s">
        <v>2684</v>
      </c>
      <c r="J150" s="2" t="s">
        <v>2685</v>
      </c>
      <c r="K150" s="28" t="s">
        <v>3805</v>
      </c>
      <c r="L150" s="10">
        <v>1</v>
      </c>
      <c r="M150" s="10">
        <v>0</v>
      </c>
      <c r="N150" s="11">
        <v>1</v>
      </c>
      <c r="O150" s="10">
        <v>0</v>
      </c>
      <c r="P150" s="12">
        <v>1</v>
      </c>
      <c r="Q150" s="10">
        <v>1</v>
      </c>
      <c r="R150" s="13">
        <v>0</v>
      </c>
      <c r="S150" s="10">
        <v>1</v>
      </c>
      <c r="T150" s="14">
        <v>2</v>
      </c>
      <c r="U150" s="10">
        <v>1</v>
      </c>
      <c r="V150" s="10">
        <v>1</v>
      </c>
      <c r="W150" s="10">
        <v>1</v>
      </c>
      <c r="X150" s="11">
        <v>2</v>
      </c>
      <c r="Y150" s="10">
        <v>1</v>
      </c>
      <c r="Z150" s="13">
        <v>1</v>
      </c>
      <c r="AA150" s="10">
        <v>1</v>
      </c>
      <c r="AB150" s="12">
        <v>2</v>
      </c>
      <c r="AC150" s="10">
        <v>1</v>
      </c>
      <c r="AD150" s="14">
        <v>1</v>
      </c>
      <c r="AE150" s="10">
        <v>1</v>
      </c>
      <c r="AF150" s="10">
        <v>1</v>
      </c>
      <c r="AG150" s="10">
        <v>0</v>
      </c>
      <c r="AH150" s="11">
        <v>1</v>
      </c>
      <c r="AI150" s="10">
        <v>1</v>
      </c>
      <c r="AJ150" s="36">
        <v>2921000</v>
      </c>
    </row>
    <row r="151" spans="1:36" ht="20.45" customHeight="1" x14ac:dyDescent="0.25">
      <c r="A151" s="3">
        <v>137</v>
      </c>
      <c r="B151" s="3" t="s">
        <v>4474</v>
      </c>
      <c r="C151" s="3" t="s">
        <v>1139</v>
      </c>
      <c r="D151" s="3" t="s">
        <v>44</v>
      </c>
      <c r="E151" s="3" t="s">
        <v>262</v>
      </c>
      <c r="F151" s="4">
        <v>120</v>
      </c>
      <c r="G151" s="4">
        <v>20</v>
      </c>
      <c r="H151" s="3" t="s">
        <v>36</v>
      </c>
      <c r="I151" s="3" t="s">
        <v>1141</v>
      </c>
      <c r="J151" s="3" t="s">
        <v>1142</v>
      </c>
      <c r="K151" s="6" t="s">
        <v>3806</v>
      </c>
      <c r="L151" s="42">
        <v>1</v>
      </c>
      <c r="M151" s="10">
        <v>0</v>
      </c>
      <c r="N151" s="42">
        <v>1</v>
      </c>
      <c r="O151" s="10">
        <v>0</v>
      </c>
      <c r="P151" s="42">
        <v>0</v>
      </c>
      <c r="Q151" s="10" t="s">
        <v>3653</v>
      </c>
      <c r="R151" s="42">
        <v>1</v>
      </c>
      <c r="S151" s="10" t="s">
        <v>3652</v>
      </c>
      <c r="T151" s="42">
        <v>0</v>
      </c>
      <c r="U151" s="10" t="s">
        <v>3652</v>
      </c>
      <c r="V151" s="42">
        <v>1</v>
      </c>
      <c r="W151" s="10">
        <v>0</v>
      </c>
      <c r="X151" s="42">
        <v>1</v>
      </c>
      <c r="Y151" s="10">
        <v>0</v>
      </c>
      <c r="Z151" s="42">
        <v>1</v>
      </c>
      <c r="AA151" s="10">
        <v>0</v>
      </c>
      <c r="AB151" s="42">
        <v>1</v>
      </c>
      <c r="AC151" s="10" t="s">
        <v>3653</v>
      </c>
      <c r="AD151" s="42">
        <v>0</v>
      </c>
      <c r="AE151" s="10" t="s">
        <v>3652</v>
      </c>
      <c r="AF151" s="10">
        <v>1</v>
      </c>
      <c r="AG151" s="10">
        <v>0</v>
      </c>
      <c r="AH151" s="42">
        <v>0</v>
      </c>
      <c r="AI151" s="10">
        <v>0</v>
      </c>
      <c r="AJ151" s="36">
        <v>1552000</v>
      </c>
    </row>
    <row r="152" spans="1:36" ht="20.45" customHeight="1" x14ac:dyDescent="0.25">
      <c r="A152" s="3">
        <v>138</v>
      </c>
      <c r="B152" s="3" t="s">
        <v>4475</v>
      </c>
      <c r="C152" s="2" t="s">
        <v>1909</v>
      </c>
      <c r="D152" s="2" t="s">
        <v>18</v>
      </c>
      <c r="E152" s="3" t="s">
        <v>262</v>
      </c>
      <c r="F152" s="2">
        <v>125</v>
      </c>
      <c r="G152" s="2">
        <v>23</v>
      </c>
      <c r="H152" s="2" t="s">
        <v>36</v>
      </c>
      <c r="I152" s="2" t="s">
        <v>1911</v>
      </c>
      <c r="J152" s="2" t="s">
        <v>1912</v>
      </c>
      <c r="K152" s="28" t="s">
        <v>3807</v>
      </c>
      <c r="L152" s="10">
        <v>0</v>
      </c>
      <c r="M152" s="10">
        <v>55</v>
      </c>
      <c r="N152" s="11">
        <v>1</v>
      </c>
      <c r="O152" s="10">
        <v>55</v>
      </c>
      <c r="P152" s="12">
        <v>1</v>
      </c>
      <c r="Q152" s="10" t="s">
        <v>3653</v>
      </c>
      <c r="R152" s="13">
        <v>0</v>
      </c>
      <c r="S152" s="10" t="s">
        <v>3653</v>
      </c>
      <c r="T152" s="14">
        <v>1</v>
      </c>
      <c r="U152" s="10" t="s">
        <v>3653</v>
      </c>
      <c r="V152" s="10">
        <v>0</v>
      </c>
      <c r="W152" s="10">
        <v>0</v>
      </c>
      <c r="X152" s="11">
        <v>1</v>
      </c>
      <c r="Y152" s="10">
        <v>0</v>
      </c>
      <c r="Z152" s="13">
        <v>2</v>
      </c>
      <c r="AA152" s="10">
        <v>0</v>
      </c>
      <c r="AB152" s="12">
        <v>2</v>
      </c>
      <c r="AC152" s="10" t="s">
        <v>3653</v>
      </c>
      <c r="AD152" s="14">
        <v>2</v>
      </c>
      <c r="AE152" s="10" t="s">
        <v>3653</v>
      </c>
      <c r="AF152" s="10">
        <v>1</v>
      </c>
      <c r="AG152" s="10">
        <v>0</v>
      </c>
      <c r="AH152" s="11">
        <v>0</v>
      </c>
      <c r="AI152" s="10">
        <v>0</v>
      </c>
      <c r="AJ152" s="36">
        <v>2017000</v>
      </c>
    </row>
    <row r="153" spans="1:36" ht="20.45" customHeight="1" x14ac:dyDescent="0.25">
      <c r="A153" s="3">
        <v>139</v>
      </c>
      <c r="B153" s="3" t="s">
        <v>4476</v>
      </c>
      <c r="C153" s="2" t="s">
        <v>2352</v>
      </c>
      <c r="D153" s="2" t="s">
        <v>18</v>
      </c>
      <c r="E153" s="3" t="s">
        <v>262</v>
      </c>
      <c r="F153" s="2">
        <v>125</v>
      </c>
      <c r="G153" s="2">
        <v>22</v>
      </c>
      <c r="H153" s="2" t="s">
        <v>36</v>
      </c>
      <c r="I153" s="2" t="s">
        <v>2687</v>
      </c>
      <c r="J153" s="2" t="s">
        <v>2688</v>
      </c>
      <c r="K153" s="28" t="s">
        <v>3808</v>
      </c>
      <c r="L153" s="10">
        <v>1</v>
      </c>
      <c r="M153" s="10">
        <v>55</v>
      </c>
      <c r="N153" s="11">
        <v>1</v>
      </c>
      <c r="O153" s="10">
        <v>55</v>
      </c>
      <c r="P153" s="12">
        <v>1</v>
      </c>
      <c r="Q153" s="10" t="s">
        <v>3651</v>
      </c>
      <c r="R153" s="13">
        <v>0</v>
      </c>
      <c r="S153" s="10" t="s">
        <v>3653</v>
      </c>
      <c r="T153" s="14">
        <v>2</v>
      </c>
      <c r="U153" s="10" t="s">
        <v>3653</v>
      </c>
      <c r="V153" s="10">
        <v>1</v>
      </c>
      <c r="W153" s="10">
        <v>0</v>
      </c>
      <c r="X153" s="11">
        <v>1</v>
      </c>
      <c r="Y153" s="10">
        <v>0</v>
      </c>
      <c r="Z153" s="13">
        <v>1</v>
      </c>
      <c r="AA153" s="10">
        <v>0</v>
      </c>
      <c r="AB153" s="12">
        <v>1</v>
      </c>
      <c r="AC153" s="10" t="s">
        <v>3651</v>
      </c>
      <c r="AD153" s="14">
        <v>1</v>
      </c>
      <c r="AE153" s="10" t="s">
        <v>3653</v>
      </c>
      <c r="AF153" s="10">
        <v>1</v>
      </c>
      <c r="AG153" s="10">
        <v>0</v>
      </c>
      <c r="AH153" s="11">
        <v>1</v>
      </c>
      <c r="AI153" s="10">
        <v>0</v>
      </c>
      <c r="AJ153" s="36">
        <v>2567000</v>
      </c>
    </row>
    <row r="154" spans="1:36" ht="20.45" customHeight="1" x14ac:dyDescent="0.25">
      <c r="A154" s="3">
        <v>140</v>
      </c>
      <c r="B154" s="3" t="s">
        <v>4477</v>
      </c>
      <c r="C154" s="3" t="s">
        <v>415</v>
      </c>
      <c r="D154" s="3" t="s">
        <v>18</v>
      </c>
      <c r="E154" s="3" t="s">
        <v>262</v>
      </c>
      <c r="F154" s="4">
        <v>120</v>
      </c>
      <c r="G154" s="4">
        <v>26</v>
      </c>
      <c r="H154" s="3" t="s">
        <v>36</v>
      </c>
      <c r="I154" s="3" t="s">
        <v>811</v>
      </c>
      <c r="J154" s="3" t="s">
        <v>812</v>
      </c>
      <c r="K154" s="6" t="s">
        <v>3706</v>
      </c>
      <c r="L154" s="42">
        <v>1</v>
      </c>
      <c r="M154" s="10">
        <v>45</v>
      </c>
      <c r="N154" s="42">
        <v>1</v>
      </c>
      <c r="O154" s="10">
        <v>45</v>
      </c>
      <c r="P154" s="42">
        <v>1</v>
      </c>
      <c r="Q154" s="10" t="s">
        <v>3650</v>
      </c>
      <c r="R154" s="42">
        <v>0</v>
      </c>
      <c r="S154" s="10">
        <v>0</v>
      </c>
      <c r="T154" s="42">
        <v>2</v>
      </c>
      <c r="U154" s="10">
        <v>0</v>
      </c>
      <c r="V154" s="42">
        <v>1</v>
      </c>
      <c r="W154" s="10">
        <v>0</v>
      </c>
      <c r="X154" s="42">
        <v>2</v>
      </c>
      <c r="Y154" s="10">
        <v>0</v>
      </c>
      <c r="Z154" s="42">
        <v>1</v>
      </c>
      <c r="AA154" s="10">
        <v>0</v>
      </c>
      <c r="AB154" s="42">
        <v>1</v>
      </c>
      <c r="AC154" s="10" t="s">
        <v>3650</v>
      </c>
      <c r="AD154" s="42">
        <v>1</v>
      </c>
      <c r="AE154" s="10">
        <v>0</v>
      </c>
      <c r="AF154" s="10">
        <v>1</v>
      </c>
      <c r="AG154" s="10">
        <v>1</v>
      </c>
      <c r="AH154" s="42">
        <v>1</v>
      </c>
      <c r="AI154" s="10">
        <v>0</v>
      </c>
      <c r="AJ154" s="36">
        <v>2751000</v>
      </c>
    </row>
    <row r="155" spans="1:36" ht="20.45" customHeight="1" x14ac:dyDescent="0.25">
      <c r="A155" s="3">
        <v>141</v>
      </c>
      <c r="B155" s="3" t="s">
        <v>4478</v>
      </c>
      <c r="C155" s="2" t="s">
        <v>1909</v>
      </c>
      <c r="D155" s="2" t="s">
        <v>44</v>
      </c>
      <c r="E155" s="3" t="s">
        <v>262</v>
      </c>
      <c r="F155" s="2">
        <v>124</v>
      </c>
      <c r="G155" s="2">
        <v>23.5</v>
      </c>
      <c r="H155" s="2" t="s">
        <v>36</v>
      </c>
      <c r="I155" s="2" t="s">
        <v>2690</v>
      </c>
      <c r="J155" s="2" t="s">
        <v>2691</v>
      </c>
      <c r="K155" s="28" t="s">
        <v>3745</v>
      </c>
      <c r="L155" s="10">
        <v>1</v>
      </c>
      <c r="M155" s="10">
        <v>45</v>
      </c>
      <c r="N155" s="11">
        <v>1</v>
      </c>
      <c r="O155" s="10">
        <v>45</v>
      </c>
      <c r="P155" s="12">
        <v>0</v>
      </c>
      <c r="Q155" s="10" t="s">
        <v>3650</v>
      </c>
      <c r="R155" s="13">
        <v>2</v>
      </c>
      <c r="S155" s="10">
        <v>0</v>
      </c>
      <c r="T155" s="14">
        <v>0</v>
      </c>
      <c r="U155" s="10">
        <v>0</v>
      </c>
      <c r="V155" s="10">
        <v>0</v>
      </c>
      <c r="W155" s="10">
        <v>0</v>
      </c>
      <c r="X155" s="11">
        <v>2</v>
      </c>
      <c r="Y155" s="10">
        <v>0</v>
      </c>
      <c r="Z155" s="13">
        <v>1</v>
      </c>
      <c r="AA155" s="10">
        <v>0</v>
      </c>
      <c r="AB155" s="12">
        <v>1</v>
      </c>
      <c r="AC155" s="10" t="s">
        <v>3650</v>
      </c>
      <c r="AD155" s="14">
        <v>1</v>
      </c>
      <c r="AE155" s="10">
        <v>0</v>
      </c>
      <c r="AF155" s="10">
        <v>1</v>
      </c>
      <c r="AG155" s="10">
        <v>1</v>
      </c>
      <c r="AH155" s="11">
        <v>1</v>
      </c>
      <c r="AI155" s="10">
        <v>0</v>
      </c>
      <c r="AJ155" s="36">
        <v>2214000</v>
      </c>
    </row>
    <row r="156" spans="1:36" ht="20.45" customHeight="1" x14ac:dyDescent="0.25">
      <c r="A156" s="3">
        <v>142</v>
      </c>
      <c r="B156" s="3" t="s">
        <v>4479</v>
      </c>
      <c r="C156" s="2" t="s">
        <v>2353</v>
      </c>
      <c r="D156" s="2" t="s">
        <v>18</v>
      </c>
      <c r="E156" s="3" t="s">
        <v>262</v>
      </c>
      <c r="F156" s="2">
        <v>125</v>
      </c>
      <c r="G156" s="2">
        <v>27</v>
      </c>
      <c r="H156" s="2" t="s">
        <v>36</v>
      </c>
      <c r="I156" s="2" t="s">
        <v>2693</v>
      </c>
      <c r="J156" s="2" t="s">
        <v>2694</v>
      </c>
      <c r="K156" s="28" t="s">
        <v>3809</v>
      </c>
      <c r="L156" s="10">
        <v>1</v>
      </c>
      <c r="M156" s="10">
        <v>0</v>
      </c>
      <c r="N156" s="11">
        <v>2</v>
      </c>
      <c r="O156" s="10">
        <v>0</v>
      </c>
      <c r="P156" s="12">
        <v>2</v>
      </c>
      <c r="Q156" s="10">
        <v>0</v>
      </c>
      <c r="R156" s="13">
        <v>0</v>
      </c>
      <c r="S156" s="10">
        <v>0</v>
      </c>
      <c r="T156" s="14">
        <v>2</v>
      </c>
      <c r="U156" s="10">
        <v>0</v>
      </c>
      <c r="V156" s="10">
        <v>1</v>
      </c>
      <c r="W156" s="10">
        <v>0</v>
      </c>
      <c r="X156" s="11">
        <v>1</v>
      </c>
      <c r="Y156" s="10">
        <v>0</v>
      </c>
      <c r="Z156" s="13">
        <v>1</v>
      </c>
      <c r="AA156" s="10">
        <v>0</v>
      </c>
      <c r="AB156" s="12">
        <v>1</v>
      </c>
      <c r="AC156" s="10">
        <v>0</v>
      </c>
      <c r="AD156" s="14">
        <v>1</v>
      </c>
      <c r="AE156" s="10">
        <v>0</v>
      </c>
      <c r="AF156" s="10">
        <v>1</v>
      </c>
      <c r="AG156" s="10">
        <v>0</v>
      </c>
      <c r="AH156" s="11">
        <v>0</v>
      </c>
      <c r="AI156" s="10">
        <v>0</v>
      </c>
      <c r="AJ156" s="36">
        <v>2675000</v>
      </c>
    </row>
    <row r="157" spans="1:36" ht="20.45" customHeight="1" x14ac:dyDescent="0.25">
      <c r="A157" s="3">
        <v>143</v>
      </c>
      <c r="B157" s="3" t="s">
        <v>4480</v>
      </c>
      <c r="C157" s="3" t="s">
        <v>1886</v>
      </c>
      <c r="D157" s="3" t="s">
        <v>44</v>
      </c>
      <c r="E157" s="3" t="s">
        <v>262</v>
      </c>
      <c r="F157" s="4">
        <v>118</v>
      </c>
      <c r="G157" s="4">
        <v>19</v>
      </c>
      <c r="H157" s="3" t="s">
        <v>36</v>
      </c>
      <c r="I157" s="3" t="s">
        <v>1888</v>
      </c>
      <c r="J157" s="3" t="s">
        <v>1889</v>
      </c>
      <c r="K157" s="6" t="s">
        <v>3758</v>
      </c>
      <c r="L157" s="42">
        <v>1</v>
      </c>
      <c r="M157" s="10">
        <v>0</v>
      </c>
      <c r="N157" s="42">
        <v>1</v>
      </c>
      <c r="O157" s="10">
        <v>0</v>
      </c>
      <c r="P157" s="42">
        <v>0</v>
      </c>
      <c r="Q157" s="10">
        <v>1</v>
      </c>
      <c r="R157" s="42">
        <v>3</v>
      </c>
      <c r="S157" s="10">
        <v>1</v>
      </c>
      <c r="T157" s="42">
        <v>0</v>
      </c>
      <c r="U157" s="10">
        <v>1</v>
      </c>
      <c r="V157" s="42">
        <v>1</v>
      </c>
      <c r="W157" s="10">
        <v>1</v>
      </c>
      <c r="X157" s="42">
        <v>2</v>
      </c>
      <c r="Y157" s="10">
        <v>1</v>
      </c>
      <c r="Z157" s="42">
        <v>1</v>
      </c>
      <c r="AA157" s="10">
        <v>1</v>
      </c>
      <c r="AB157" s="42">
        <v>1</v>
      </c>
      <c r="AC157" s="10">
        <v>1</v>
      </c>
      <c r="AD157" s="42">
        <v>1</v>
      </c>
      <c r="AE157" s="10">
        <v>1</v>
      </c>
      <c r="AF157" s="10">
        <v>1</v>
      </c>
      <c r="AG157" s="10">
        <v>0</v>
      </c>
      <c r="AH157" s="42">
        <v>1</v>
      </c>
      <c r="AI157" s="10">
        <v>1</v>
      </c>
      <c r="AJ157" s="36">
        <v>2592000</v>
      </c>
    </row>
    <row r="158" spans="1:36" ht="20.45" customHeight="1" x14ac:dyDescent="0.25">
      <c r="A158" s="3">
        <v>144</v>
      </c>
      <c r="B158" s="3" t="s">
        <v>4481</v>
      </c>
      <c r="C158" s="2" t="s">
        <v>1111</v>
      </c>
      <c r="D158" s="2" t="s">
        <v>44</v>
      </c>
      <c r="E158" s="3" t="s">
        <v>262</v>
      </c>
      <c r="F158" s="2">
        <v>115</v>
      </c>
      <c r="G158" s="2">
        <v>23</v>
      </c>
      <c r="H158" s="2" t="s">
        <v>36</v>
      </c>
      <c r="I158" s="2" t="s">
        <v>2696</v>
      </c>
      <c r="J158" s="2" t="s">
        <v>2697</v>
      </c>
      <c r="K158" s="28" t="s">
        <v>3810</v>
      </c>
      <c r="L158" s="10">
        <v>1</v>
      </c>
      <c r="M158" s="10">
        <v>0</v>
      </c>
      <c r="N158" s="11">
        <v>2</v>
      </c>
      <c r="O158" s="10">
        <v>0</v>
      </c>
      <c r="P158" s="12">
        <v>1</v>
      </c>
      <c r="Q158" s="10">
        <v>1</v>
      </c>
      <c r="R158" s="13">
        <v>1</v>
      </c>
      <c r="S158" s="10">
        <v>0</v>
      </c>
      <c r="T158" s="14">
        <v>0</v>
      </c>
      <c r="U158" s="10">
        <v>0</v>
      </c>
      <c r="V158" s="10">
        <v>1</v>
      </c>
      <c r="W158" s="10">
        <v>0</v>
      </c>
      <c r="X158" s="11">
        <v>1</v>
      </c>
      <c r="Y158" s="10">
        <v>0</v>
      </c>
      <c r="Z158" s="13">
        <v>1</v>
      </c>
      <c r="AA158" s="10">
        <v>0</v>
      </c>
      <c r="AB158" s="12">
        <v>1</v>
      </c>
      <c r="AC158" s="10">
        <v>1</v>
      </c>
      <c r="AD158" s="14">
        <v>1</v>
      </c>
      <c r="AE158" s="10">
        <v>0</v>
      </c>
      <c r="AF158" s="10">
        <v>1</v>
      </c>
      <c r="AG158" s="10">
        <v>0</v>
      </c>
      <c r="AH158" s="11">
        <v>1</v>
      </c>
      <c r="AI158" s="10">
        <v>0</v>
      </c>
      <c r="AJ158" s="36">
        <v>2520000</v>
      </c>
    </row>
    <row r="159" spans="1:36" ht="20.45" customHeight="1" x14ac:dyDescent="0.25">
      <c r="A159" s="3">
        <v>809</v>
      </c>
      <c r="B159" s="3" t="s">
        <v>4482</v>
      </c>
      <c r="C159" s="15" t="s">
        <v>3574</v>
      </c>
      <c r="D159" s="15" t="s">
        <v>18</v>
      </c>
      <c r="E159" s="3" t="s">
        <v>262</v>
      </c>
      <c r="F159" s="15">
        <v>122</v>
      </c>
      <c r="G159" s="15">
        <v>32</v>
      </c>
      <c r="H159" s="15" t="s">
        <v>36</v>
      </c>
      <c r="I159" s="15" t="s">
        <v>3458</v>
      </c>
      <c r="J159" s="15" t="s">
        <v>3459</v>
      </c>
      <c r="K159" s="47" t="s">
        <v>4307</v>
      </c>
      <c r="L159" s="10">
        <v>1</v>
      </c>
      <c r="M159" s="10">
        <v>0</v>
      </c>
      <c r="N159" s="11">
        <v>1</v>
      </c>
      <c r="O159" s="10">
        <v>0</v>
      </c>
      <c r="P159" s="12">
        <v>3</v>
      </c>
      <c r="Q159" s="10">
        <v>0</v>
      </c>
      <c r="R159" s="13">
        <v>0</v>
      </c>
      <c r="S159" s="10">
        <v>0</v>
      </c>
      <c r="T159" s="14">
        <v>2</v>
      </c>
      <c r="U159" s="10">
        <v>0</v>
      </c>
      <c r="V159" s="10">
        <v>1</v>
      </c>
      <c r="W159" s="10">
        <v>0</v>
      </c>
      <c r="X159" s="11">
        <v>3</v>
      </c>
      <c r="Y159" s="10">
        <v>0</v>
      </c>
      <c r="Z159" s="12">
        <v>1</v>
      </c>
      <c r="AA159" s="10">
        <v>0</v>
      </c>
      <c r="AB159" s="13">
        <v>1</v>
      </c>
      <c r="AC159" s="10">
        <v>0</v>
      </c>
      <c r="AD159" s="14">
        <v>1</v>
      </c>
      <c r="AE159" s="10">
        <v>0</v>
      </c>
      <c r="AF159" s="10">
        <v>1</v>
      </c>
      <c r="AG159" s="10">
        <v>0</v>
      </c>
      <c r="AH159" s="11">
        <v>1</v>
      </c>
      <c r="AI159" s="10">
        <v>0</v>
      </c>
      <c r="AJ159" s="36">
        <v>3491000</v>
      </c>
    </row>
    <row r="160" spans="1:36" ht="20.45" customHeight="1" x14ac:dyDescent="0.25">
      <c r="A160" s="3">
        <v>145</v>
      </c>
      <c r="B160" s="3" t="s">
        <v>4483</v>
      </c>
      <c r="C160" s="3" t="s">
        <v>1650</v>
      </c>
      <c r="D160" s="3" t="s">
        <v>44</v>
      </c>
      <c r="E160" s="3" t="s">
        <v>110</v>
      </c>
      <c r="F160" s="4">
        <v>116</v>
      </c>
      <c r="G160" s="4">
        <v>18</v>
      </c>
      <c r="H160" s="3" t="s">
        <v>36</v>
      </c>
      <c r="I160" s="3" t="s">
        <v>1652</v>
      </c>
      <c r="J160" s="3" t="s">
        <v>1653</v>
      </c>
      <c r="K160" s="6" t="s">
        <v>3742</v>
      </c>
      <c r="L160" s="42">
        <v>1</v>
      </c>
      <c r="M160" s="10">
        <v>0</v>
      </c>
      <c r="N160" s="42">
        <v>1</v>
      </c>
      <c r="O160" s="10">
        <v>0</v>
      </c>
      <c r="P160" s="42">
        <v>0</v>
      </c>
      <c r="Q160" s="10">
        <v>0</v>
      </c>
      <c r="R160" s="42">
        <v>2</v>
      </c>
      <c r="S160" s="10">
        <v>0</v>
      </c>
      <c r="T160" s="42">
        <v>0</v>
      </c>
      <c r="U160" s="10">
        <v>0</v>
      </c>
      <c r="V160" s="42">
        <v>2</v>
      </c>
      <c r="W160" s="10">
        <v>0</v>
      </c>
      <c r="X160" s="42">
        <v>2</v>
      </c>
      <c r="Y160" s="10">
        <v>0</v>
      </c>
      <c r="Z160" s="42">
        <v>1</v>
      </c>
      <c r="AA160" s="10">
        <v>0</v>
      </c>
      <c r="AB160" s="42">
        <v>1</v>
      </c>
      <c r="AC160" s="10">
        <v>0</v>
      </c>
      <c r="AD160" s="42">
        <v>1</v>
      </c>
      <c r="AE160" s="10">
        <v>0</v>
      </c>
      <c r="AF160" s="10">
        <v>1</v>
      </c>
      <c r="AG160" s="10">
        <v>0</v>
      </c>
      <c r="AH160" s="42">
        <v>1</v>
      </c>
      <c r="AI160" s="10">
        <v>0</v>
      </c>
      <c r="AJ160" s="36">
        <v>2604000</v>
      </c>
    </row>
    <row r="161" spans="1:36" ht="20.45" customHeight="1" x14ac:dyDescent="0.25">
      <c r="A161" s="3">
        <v>146</v>
      </c>
      <c r="B161" s="3" t="s">
        <v>4484</v>
      </c>
      <c r="C161" s="3" t="s">
        <v>1266</v>
      </c>
      <c r="D161" s="3" t="s">
        <v>44</v>
      </c>
      <c r="E161" s="3" t="s">
        <v>110</v>
      </c>
      <c r="F161" s="4">
        <v>120</v>
      </c>
      <c r="G161" s="4">
        <v>25</v>
      </c>
      <c r="H161" s="3" t="s">
        <v>36</v>
      </c>
      <c r="I161" s="3" t="s">
        <v>1268</v>
      </c>
      <c r="J161" s="3" t="s">
        <v>1269</v>
      </c>
      <c r="K161" s="6" t="s">
        <v>3811</v>
      </c>
      <c r="L161" s="42">
        <v>1</v>
      </c>
      <c r="M161" s="10">
        <v>0</v>
      </c>
      <c r="N161" s="42">
        <v>1</v>
      </c>
      <c r="O161" s="10">
        <v>0</v>
      </c>
      <c r="P161" s="42">
        <v>1</v>
      </c>
      <c r="Q161" s="10" t="s">
        <v>3653</v>
      </c>
      <c r="R161" s="42">
        <v>2</v>
      </c>
      <c r="S161" s="10" t="s">
        <v>3652</v>
      </c>
      <c r="T161" s="42">
        <v>1</v>
      </c>
      <c r="U161" s="10" t="s">
        <v>3652</v>
      </c>
      <c r="V161" s="42">
        <v>2</v>
      </c>
      <c r="W161" s="10">
        <v>0</v>
      </c>
      <c r="X161" s="42">
        <v>3</v>
      </c>
      <c r="Y161" s="10">
        <v>0</v>
      </c>
      <c r="Z161" s="42">
        <v>1</v>
      </c>
      <c r="AA161" s="10">
        <v>0</v>
      </c>
      <c r="AB161" s="42">
        <v>1</v>
      </c>
      <c r="AC161" s="10" t="s">
        <v>3653</v>
      </c>
      <c r="AD161" s="42">
        <v>1</v>
      </c>
      <c r="AE161" s="10" t="s">
        <v>3652</v>
      </c>
      <c r="AF161" s="10">
        <v>1</v>
      </c>
      <c r="AG161" s="10">
        <v>0</v>
      </c>
      <c r="AH161" s="42">
        <v>1</v>
      </c>
      <c r="AI161" s="10">
        <v>0</v>
      </c>
      <c r="AJ161" s="36">
        <v>3281000</v>
      </c>
    </row>
    <row r="162" spans="1:36" ht="20.45" customHeight="1" x14ac:dyDescent="0.25">
      <c r="A162" s="3">
        <v>147</v>
      </c>
      <c r="B162" s="3" t="s">
        <v>4485</v>
      </c>
      <c r="C162" s="3" t="s">
        <v>1565</v>
      </c>
      <c r="D162" s="3" t="s">
        <v>44</v>
      </c>
      <c r="E162" s="3" t="s">
        <v>110</v>
      </c>
      <c r="F162" s="4">
        <v>110</v>
      </c>
      <c r="G162" s="4">
        <v>15</v>
      </c>
      <c r="H162" s="3" t="s">
        <v>36</v>
      </c>
      <c r="I162" s="3" t="s">
        <v>1567</v>
      </c>
      <c r="J162" s="3" t="s">
        <v>1568</v>
      </c>
      <c r="K162" s="6" t="s">
        <v>3812</v>
      </c>
      <c r="L162" s="42">
        <v>1</v>
      </c>
      <c r="M162" s="10">
        <v>0</v>
      </c>
      <c r="N162" s="42">
        <v>1</v>
      </c>
      <c r="O162" s="10">
        <v>0</v>
      </c>
      <c r="P162" s="42">
        <v>1</v>
      </c>
      <c r="Q162" s="10">
        <v>0</v>
      </c>
      <c r="R162" s="42">
        <v>1</v>
      </c>
      <c r="S162" s="10">
        <v>0</v>
      </c>
      <c r="T162" s="42">
        <v>1</v>
      </c>
      <c r="U162" s="10">
        <v>0</v>
      </c>
      <c r="V162" s="42">
        <v>1</v>
      </c>
      <c r="W162" s="10">
        <v>0</v>
      </c>
      <c r="X162" s="42">
        <v>1</v>
      </c>
      <c r="Y162" s="10">
        <v>0</v>
      </c>
      <c r="Z162" s="42">
        <v>1</v>
      </c>
      <c r="AA162" s="10">
        <v>0</v>
      </c>
      <c r="AB162" s="42">
        <v>1</v>
      </c>
      <c r="AC162" s="10">
        <v>0</v>
      </c>
      <c r="AD162" s="42">
        <v>1</v>
      </c>
      <c r="AE162" s="10">
        <v>0</v>
      </c>
      <c r="AF162" s="10">
        <v>1</v>
      </c>
      <c r="AG162" s="10">
        <v>0</v>
      </c>
      <c r="AH162" s="42">
        <v>1</v>
      </c>
      <c r="AI162" s="10">
        <v>0</v>
      </c>
      <c r="AJ162" s="36">
        <v>2535000</v>
      </c>
    </row>
    <row r="163" spans="1:36" ht="20.45" customHeight="1" x14ac:dyDescent="0.25">
      <c r="A163" s="3">
        <v>148</v>
      </c>
      <c r="B163" s="3" t="s">
        <v>624</v>
      </c>
      <c r="C163" s="2" t="s">
        <v>764</v>
      </c>
      <c r="D163" s="2" t="s">
        <v>18</v>
      </c>
      <c r="E163" s="3" t="s">
        <v>110</v>
      </c>
      <c r="F163" s="2">
        <v>127</v>
      </c>
      <c r="G163" s="2">
        <v>30</v>
      </c>
      <c r="H163" s="2" t="s">
        <v>36</v>
      </c>
      <c r="I163" s="2" t="s">
        <v>2698</v>
      </c>
      <c r="J163" s="2" t="s">
        <v>2699</v>
      </c>
      <c r="K163" s="28" t="s">
        <v>3813</v>
      </c>
      <c r="L163" s="10">
        <v>1</v>
      </c>
      <c r="M163" s="10">
        <v>55</v>
      </c>
      <c r="N163" s="11">
        <v>2</v>
      </c>
      <c r="O163" s="10">
        <v>55</v>
      </c>
      <c r="P163" s="12">
        <v>2</v>
      </c>
      <c r="Q163" s="10" t="s">
        <v>3651</v>
      </c>
      <c r="R163" s="13">
        <v>0</v>
      </c>
      <c r="S163" s="10">
        <v>0</v>
      </c>
      <c r="T163" s="14">
        <v>2</v>
      </c>
      <c r="U163" s="10" t="s">
        <v>3651</v>
      </c>
      <c r="V163" s="10">
        <v>1</v>
      </c>
      <c r="W163" s="10">
        <v>0</v>
      </c>
      <c r="X163" s="11">
        <v>3</v>
      </c>
      <c r="Y163" s="10">
        <v>0</v>
      </c>
      <c r="Z163" s="13">
        <v>1</v>
      </c>
      <c r="AA163" s="10">
        <v>0</v>
      </c>
      <c r="AB163" s="12">
        <v>1</v>
      </c>
      <c r="AC163" s="10" t="s">
        <v>3651</v>
      </c>
      <c r="AD163" s="14">
        <v>1</v>
      </c>
      <c r="AE163" s="10" t="s">
        <v>3651</v>
      </c>
      <c r="AF163" s="10">
        <v>1</v>
      </c>
      <c r="AG163" s="10">
        <v>2</v>
      </c>
      <c r="AH163" s="11">
        <v>0</v>
      </c>
      <c r="AI163" s="10">
        <v>0</v>
      </c>
      <c r="AJ163" s="36">
        <v>3043000</v>
      </c>
    </row>
    <row r="164" spans="1:36" ht="20.45" customHeight="1" x14ac:dyDescent="0.25">
      <c r="A164" s="3">
        <v>149</v>
      </c>
      <c r="B164" s="3" t="s">
        <v>4486</v>
      </c>
      <c r="C164" s="3" t="s">
        <v>669</v>
      </c>
      <c r="D164" s="3" t="s">
        <v>18</v>
      </c>
      <c r="E164" s="3" t="s">
        <v>110</v>
      </c>
      <c r="F164" s="4">
        <v>124</v>
      </c>
      <c r="G164" s="4">
        <v>26</v>
      </c>
      <c r="H164" s="3" t="s">
        <v>36</v>
      </c>
      <c r="I164" s="3" t="s">
        <v>671</v>
      </c>
      <c r="J164" s="3" t="s">
        <v>672</v>
      </c>
      <c r="K164" s="6" t="s">
        <v>3814</v>
      </c>
      <c r="L164" s="42">
        <v>0</v>
      </c>
      <c r="M164" s="10">
        <v>45</v>
      </c>
      <c r="N164" s="42">
        <v>1</v>
      </c>
      <c r="O164" s="10">
        <v>45</v>
      </c>
      <c r="P164" s="42">
        <v>0</v>
      </c>
      <c r="Q164" s="10">
        <v>0</v>
      </c>
      <c r="R164" s="42">
        <v>0</v>
      </c>
      <c r="S164" s="10">
        <v>0</v>
      </c>
      <c r="T164" s="42">
        <v>1</v>
      </c>
      <c r="U164" s="10">
        <v>0</v>
      </c>
      <c r="V164" s="42">
        <v>1</v>
      </c>
      <c r="W164" s="10">
        <v>0</v>
      </c>
      <c r="X164" s="42">
        <v>0</v>
      </c>
      <c r="Y164" s="10">
        <v>0</v>
      </c>
      <c r="Z164" s="42">
        <v>1</v>
      </c>
      <c r="AA164" s="10">
        <v>0</v>
      </c>
      <c r="AB164" s="42">
        <v>1</v>
      </c>
      <c r="AC164" s="10">
        <v>0</v>
      </c>
      <c r="AD164" s="42">
        <v>1</v>
      </c>
      <c r="AE164" s="10">
        <v>0</v>
      </c>
      <c r="AF164" s="10">
        <v>1</v>
      </c>
      <c r="AG164" s="10">
        <v>1</v>
      </c>
      <c r="AH164" s="42">
        <v>0</v>
      </c>
      <c r="AI164" s="10">
        <v>0</v>
      </c>
      <c r="AJ164" s="36">
        <v>1320000</v>
      </c>
    </row>
    <row r="165" spans="1:36" ht="20.45" customHeight="1" x14ac:dyDescent="0.25">
      <c r="A165" s="3">
        <v>150</v>
      </c>
      <c r="B165" s="3" t="s">
        <v>4487</v>
      </c>
      <c r="C165" s="3" t="s">
        <v>1770</v>
      </c>
      <c r="D165" s="3" t="s">
        <v>18</v>
      </c>
      <c r="E165" s="3" t="s">
        <v>110</v>
      </c>
      <c r="F165" s="4">
        <v>130</v>
      </c>
      <c r="G165" s="4">
        <v>21</v>
      </c>
      <c r="H165" s="3" t="s">
        <v>36</v>
      </c>
      <c r="I165" s="3" t="s">
        <v>1772</v>
      </c>
      <c r="J165" s="3" t="s">
        <v>1773</v>
      </c>
      <c r="K165" s="6" t="s">
        <v>3815</v>
      </c>
      <c r="L165" s="42">
        <v>2</v>
      </c>
      <c r="M165" s="10">
        <v>0</v>
      </c>
      <c r="N165" s="42">
        <v>2</v>
      </c>
      <c r="O165" s="10">
        <v>0</v>
      </c>
      <c r="P165" s="42">
        <v>1</v>
      </c>
      <c r="Q165" s="10" t="s">
        <v>3651</v>
      </c>
      <c r="R165" s="42">
        <v>0</v>
      </c>
      <c r="S165" s="10">
        <v>0</v>
      </c>
      <c r="T165" s="42">
        <v>1</v>
      </c>
      <c r="U165" s="10">
        <v>0</v>
      </c>
      <c r="V165" s="42">
        <v>1</v>
      </c>
      <c r="W165" s="10">
        <v>0</v>
      </c>
      <c r="X165" s="42">
        <v>1</v>
      </c>
      <c r="Y165" s="10">
        <v>0</v>
      </c>
      <c r="Z165" s="42">
        <v>1</v>
      </c>
      <c r="AA165" s="10">
        <v>0</v>
      </c>
      <c r="AB165" s="42">
        <v>1</v>
      </c>
      <c r="AC165" s="10" t="s">
        <v>3651</v>
      </c>
      <c r="AD165" s="42">
        <v>1</v>
      </c>
      <c r="AE165" s="10">
        <v>0</v>
      </c>
      <c r="AF165" s="10">
        <v>2</v>
      </c>
      <c r="AG165" s="10">
        <v>0</v>
      </c>
      <c r="AH165" s="42">
        <v>1</v>
      </c>
      <c r="AI165" s="10">
        <v>0</v>
      </c>
      <c r="AJ165" s="36">
        <v>3032000</v>
      </c>
    </row>
    <row r="166" spans="1:36" ht="20.45" customHeight="1" x14ac:dyDescent="0.25">
      <c r="A166" s="3">
        <v>151</v>
      </c>
      <c r="B166" s="3" t="s">
        <v>4488</v>
      </c>
      <c r="C166" s="26" t="s">
        <v>109</v>
      </c>
      <c r="D166" s="26" t="s">
        <v>44</v>
      </c>
      <c r="E166" s="3" t="s">
        <v>110</v>
      </c>
      <c r="F166" s="4">
        <v>125</v>
      </c>
      <c r="G166" s="4">
        <v>24</v>
      </c>
      <c r="H166" s="26" t="s">
        <v>36</v>
      </c>
      <c r="I166" s="26" t="s">
        <v>112</v>
      </c>
      <c r="J166" s="26" t="s">
        <v>113</v>
      </c>
      <c r="K166" s="27" t="s">
        <v>3816</v>
      </c>
      <c r="L166" s="42">
        <v>1</v>
      </c>
      <c r="M166" s="10">
        <v>55</v>
      </c>
      <c r="N166" s="42">
        <v>1</v>
      </c>
      <c r="O166" s="10">
        <v>55</v>
      </c>
      <c r="P166" s="42">
        <v>0</v>
      </c>
      <c r="Q166" s="10" t="s">
        <v>3651</v>
      </c>
      <c r="R166" s="42">
        <v>3</v>
      </c>
      <c r="S166" s="10">
        <v>0</v>
      </c>
      <c r="T166" s="42">
        <v>0</v>
      </c>
      <c r="U166" s="10" t="s">
        <v>3651</v>
      </c>
      <c r="V166" s="42">
        <v>1</v>
      </c>
      <c r="W166" s="10">
        <v>0</v>
      </c>
      <c r="X166" s="42">
        <v>3</v>
      </c>
      <c r="Y166" s="10">
        <v>0</v>
      </c>
      <c r="Z166" s="42">
        <v>1</v>
      </c>
      <c r="AA166" s="10">
        <v>0</v>
      </c>
      <c r="AB166" s="42">
        <v>1</v>
      </c>
      <c r="AC166" s="10" t="s">
        <v>3651</v>
      </c>
      <c r="AD166" s="42">
        <v>1</v>
      </c>
      <c r="AE166" s="10" t="s">
        <v>3651</v>
      </c>
      <c r="AF166" s="10">
        <v>2</v>
      </c>
      <c r="AG166" s="10">
        <v>2</v>
      </c>
      <c r="AH166" s="42">
        <v>1</v>
      </c>
      <c r="AI166" s="10">
        <v>0</v>
      </c>
      <c r="AJ166" s="36">
        <v>3056000</v>
      </c>
    </row>
    <row r="167" spans="1:36" ht="20.45" customHeight="1" x14ac:dyDescent="0.25">
      <c r="A167" s="3">
        <v>152</v>
      </c>
      <c r="B167" s="3" t="s">
        <v>4489</v>
      </c>
      <c r="C167" s="2" t="s">
        <v>261</v>
      </c>
      <c r="D167" s="2" t="s">
        <v>44</v>
      </c>
      <c r="E167" s="3" t="s">
        <v>110</v>
      </c>
      <c r="F167" s="2">
        <v>120</v>
      </c>
      <c r="G167" s="2">
        <v>21</v>
      </c>
      <c r="H167" s="2" t="s">
        <v>36</v>
      </c>
      <c r="I167" s="2" t="s">
        <v>2701</v>
      </c>
      <c r="J167" s="2" t="s">
        <v>2702</v>
      </c>
      <c r="K167" s="28" t="s">
        <v>3817</v>
      </c>
      <c r="L167" s="10">
        <v>2</v>
      </c>
      <c r="M167" s="10">
        <v>45</v>
      </c>
      <c r="N167" s="11">
        <v>2</v>
      </c>
      <c r="O167" s="10">
        <v>45</v>
      </c>
      <c r="P167" s="12">
        <v>1</v>
      </c>
      <c r="Q167" s="10" t="s">
        <v>3650</v>
      </c>
      <c r="R167" s="13">
        <v>2</v>
      </c>
      <c r="S167" s="10">
        <v>0</v>
      </c>
      <c r="T167" s="14">
        <v>0</v>
      </c>
      <c r="U167" s="10">
        <v>0</v>
      </c>
      <c r="V167" s="10">
        <v>2</v>
      </c>
      <c r="W167" s="10">
        <v>0</v>
      </c>
      <c r="X167" s="11">
        <v>2</v>
      </c>
      <c r="Y167" s="10">
        <v>0</v>
      </c>
      <c r="Z167" s="13">
        <v>1</v>
      </c>
      <c r="AA167" s="10">
        <v>0</v>
      </c>
      <c r="AB167" s="12">
        <v>1</v>
      </c>
      <c r="AC167" s="10" t="s">
        <v>3650</v>
      </c>
      <c r="AD167" s="14">
        <v>1</v>
      </c>
      <c r="AE167" s="10">
        <v>0</v>
      </c>
      <c r="AF167" s="10">
        <v>1</v>
      </c>
      <c r="AG167" s="10">
        <v>1</v>
      </c>
      <c r="AH167" s="11">
        <v>1</v>
      </c>
      <c r="AI167" s="10">
        <v>0</v>
      </c>
      <c r="AJ167" s="36">
        <v>3282000</v>
      </c>
    </row>
    <row r="168" spans="1:36" ht="20.45" customHeight="1" x14ac:dyDescent="0.25">
      <c r="A168" s="3">
        <v>153</v>
      </c>
      <c r="B168" s="3" t="s">
        <v>4490</v>
      </c>
      <c r="C168" s="2" t="s">
        <v>2358</v>
      </c>
      <c r="D168" s="2" t="s">
        <v>18</v>
      </c>
      <c r="E168" s="3" t="s">
        <v>110</v>
      </c>
      <c r="F168" s="2">
        <v>125</v>
      </c>
      <c r="G168" s="2">
        <v>25</v>
      </c>
      <c r="H168" s="2" t="s">
        <v>36</v>
      </c>
      <c r="I168" s="2" t="s">
        <v>2704</v>
      </c>
      <c r="J168" s="2" t="s">
        <v>2705</v>
      </c>
      <c r="K168" s="28" t="s">
        <v>3818</v>
      </c>
      <c r="L168" s="10">
        <v>1</v>
      </c>
      <c r="M168" s="10">
        <v>55</v>
      </c>
      <c r="N168" s="11">
        <v>1</v>
      </c>
      <c r="O168" s="10">
        <v>55</v>
      </c>
      <c r="P168" s="12">
        <v>1</v>
      </c>
      <c r="Q168" s="10" t="s">
        <v>3651</v>
      </c>
      <c r="R168" s="13">
        <v>0</v>
      </c>
      <c r="S168" s="10" t="s">
        <v>3653</v>
      </c>
      <c r="T168" s="14">
        <v>2</v>
      </c>
      <c r="U168" s="10" t="s">
        <v>3653</v>
      </c>
      <c r="V168" s="10">
        <v>1</v>
      </c>
      <c r="W168" s="10">
        <v>0</v>
      </c>
      <c r="X168" s="11">
        <v>2</v>
      </c>
      <c r="Y168" s="10">
        <v>0</v>
      </c>
      <c r="Z168" s="13">
        <v>1</v>
      </c>
      <c r="AA168" s="10">
        <v>0</v>
      </c>
      <c r="AB168" s="12">
        <v>1</v>
      </c>
      <c r="AC168" s="10" t="s">
        <v>3651</v>
      </c>
      <c r="AD168" s="14">
        <v>1</v>
      </c>
      <c r="AE168" s="10" t="s">
        <v>3653</v>
      </c>
      <c r="AF168" s="10">
        <v>0</v>
      </c>
      <c r="AG168" s="10">
        <v>0</v>
      </c>
      <c r="AH168" s="11">
        <v>0</v>
      </c>
      <c r="AI168" s="10">
        <v>0</v>
      </c>
      <c r="AJ168" s="36">
        <v>2101000</v>
      </c>
    </row>
    <row r="169" spans="1:36" ht="20.45" customHeight="1" x14ac:dyDescent="0.25">
      <c r="A169" s="3">
        <v>770</v>
      </c>
      <c r="B169" s="3" t="s">
        <v>4491</v>
      </c>
      <c r="C169" s="15" t="s">
        <v>1517</v>
      </c>
      <c r="D169" s="15" t="s">
        <v>18</v>
      </c>
      <c r="E169" s="3" t="s">
        <v>110</v>
      </c>
      <c r="F169" s="15">
        <v>120</v>
      </c>
      <c r="G169" s="15">
        <v>28</v>
      </c>
      <c r="H169" s="15" t="s">
        <v>36</v>
      </c>
      <c r="I169" s="15" t="s">
        <v>3586</v>
      </c>
      <c r="J169" s="15" t="s">
        <v>3587</v>
      </c>
      <c r="K169" s="31" t="s">
        <v>4284</v>
      </c>
      <c r="L169" s="10">
        <v>1</v>
      </c>
      <c r="M169" s="10">
        <v>0</v>
      </c>
      <c r="N169" s="11">
        <v>1</v>
      </c>
      <c r="O169" s="10">
        <v>0</v>
      </c>
      <c r="P169" s="12">
        <v>1</v>
      </c>
      <c r="Q169" s="10">
        <v>0</v>
      </c>
      <c r="R169" s="13">
        <v>0</v>
      </c>
      <c r="S169" s="10">
        <v>0</v>
      </c>
      <c r="T169" s="14">
        <v>2</v>
      </c>
      <c r="U169" s="10">
        <v>0</v>
      </c>
      <c r="V169" s="10">
        <v>1</v>
      </c>
      <c r="W169" s="10">
        <v>0</v>
      </c>
      <c r="X169" s="11">
        <v>3</v>
      </c>
      <c r="Y169" s="10">
        <v>0</v>
      </c>
      <c r="Z169" s="12">
        <v>1</v>
      </c>
      <c r="AA169" s="10">
        <v>0</v>
      </c>
      <c r="AB169" s="13">
        <v>1</v>
      </c>
      <c r="AC169" s="10">
        <v>0</v>
      </c>
      <c r="AD169" s="14">
        <v>1</v>
      </c>
      <c r="AE169" s="10">
        <v>0</v>
      </c>
      <c r="AF169" s="10">
        <v>1</v>
      </c>
      <c r="AG169" s="10">
        <v>0</v>
      </c>
      <c r="AH169" s="11">
        <v>0</v>
      </c>
      <c r="AI169" s="10">
        <v>0</v>
      </c>
      <c r="AJ169" s="36">
        <v>2565000</v>
      </c>
    </row>
    <row r="170" spans="1:36" ht="20.45" customHeight="1" x14ac:dyDescent="0.25">
      <c r="A170" s="3">
        <v>154</v>
      </c>
      <c r="B170" s="3" t="s">
        <v>4492</v>
      </c>
      <c r="C170" s="2" t="s">
        <v>2359</v>
      </c>
      <c r="D170" s="2" t="s">
        <v>18</v>
      </c>
      <c r="E170" s="3" t="s">
        <v>110</v>
      </c>
      <c r="F170" s="2">
        <v>95</v>
      </c>
      <c r="G170" s="2">
        <v>25</v>
      </c>
      <c r="H170" s="2" t="s">
        <v>36</v>
      </c>
      <c r="I170" s="2" t="s">
        <v>2707</v>
      </c>
      <c r="J170" s="2" t="s">
        <v>2708</v>
      </c>
      <c r="K170" s="28" t="s">
        <v>3819</v>
      </c>
      <c r="L170" s="10">
        <v>1</v>
      </c>
      <c r="M170" s="10">
        <v>0</v>
      </c>
      <c r="N170" s="11">
        <v>2</v>
      </c>
      <c r="O170" s="10">
        <v>0</v>
      </c>
      <c r="P170" s="12">
        <v>2</v>
      </c>
      <c r="Q170" s="10">
        <v>0</v>
      </c>
      <c r="R170" s="13">
        <v>0</v>
      </c>
      <c r="S170" s="10">
        <v>0</v>
      </c>
      <c r="T170" s="14">
        <v>1</v>
      </c>
      <c r="U170" s="10">
        <v>0</v>
      </c>
      <c r="V170" s="10">
        <v>1</v>
      </c>
      <c r="W170" s="10">
        <v>0</v>
      </c>
      <c r="X170" s="11">
        <v>1</v>
      </c>
      <c r="Y170" s="10">
        <v>0</v>
      </c>
      <c r="Z170" s="13">
        <v>1</v>
      </c>
      <c r="AA170" s="10">
        <v>0</v>
      </c>
      <c r="AB170" s="12">
        <v>1</v>
      </c>
      <c r="AC170" s="10">
        <v>0</v>
      </c>
      <c r="AD170" s="14">
        <v>1</v>
      </c>
      <c r="AE170" s="10">
        <v>0</v>
      </c>
      <c r="AF170" s="10">
        <v>1</v>
      </c>
      <c r="AG170" s="10">
        <v>0</v>
      </c>
      <c r="AH170" s="11">
        <v>1</v>
      </c>
      <c r="AI170" s="10">
        <v>0</v>
      </c>
      <c r="AJ170" s="36">
        <v>2830000</v>
      </c>
    </row>
    <row r="171" spans="1:36" ht="20.45" customHeight="1" x14ac:dyDescent="0.25">
      <c r="A171" s="3">
        <v>772</v>
      </c>
      <c r="B171" s="3" t="s">
        <v>4492</v>
      </c>
      <c r="C171" s="15" t="s">
        <v>2359</v>
      </c>
      <c r="D171" s="15" t="s">
        <v>18</v>
      </c>
      <c r="E171" s="3" t="s">
        <v>110</v>
      </c>
      <c r="F171" s="15">
        <v>125</v>
      </c>
      <c r="G171" s="15">
        <v>28</v>
      </c>
      <c r="H171" s="15" t="s">
        <v>36</v>
      </c>
      <c r="I171" s="15" t="s">
        <v>2707</v>
      </c>
      <c r="J171" s="15" t="s">
        <v>2708</v>
      </c>
      <c r="K171" s="31" t="s">
        <v>4285</v>
      </c>
      <c r="L171" s="10">
        <v>1</v>
      </c>
      <c r="M171" s="10">
        <v>55</v>
      </c>
      <c r="N171" s="11">
        <v>2</v>
      </c>
      <c r="O171" s="10">
        <v>55</v>
      </c>
      <c r="P171" s="12">
        <v>1</v>
      </c>
      <c r="Q171" s="10" t="s">
        <v>3653</v>
      </c>
      <c r="R171" s="13">
        <v>0</v>
      </c>
      <c r="S171" s="10" t="s">
        <v>3653</v>
      </c>
      <c r="T171" s="14">
        <v>1</v>
      </c>
      <c r="U171" s="10" t="s">
        <v>3653</v>
      </c>
      <c r="V171" s="10">
        <v>1</v>
      </c>
      <c r="W171" s="10">
        <v>0</v>
      </c>
      <c r="X171" s="11">
        <v>1</v>
      </c>
      <c r="Y171" s="10">
        <v>0</v>
      </c>
      <c r="Z171" s="12">
        <v>1</v>
      </c>
      <c r="AA171" s="10">
        <v>0</v>
      </c>
      <c r="AB171" s="13">
        <v>1</v>
      </c>
      <c r="AC171" s="10" t="s">
        <v>3653</v>
      </c>
      <c r="AD171" s="14">
        <v>1</v>
      </c>
      <c r="AE171" s="10" t="s">
        <v>3653</v>
      </c>
      <c r="AF171" s="10">
        <v>1</v>
      </c>
      <c r="AG171" s="10">
        <v>0</v>
      </c>
      <c r="AH171" s="11">
        <v>1</v>
      </c>
      <c r="AI171" s="10">
        <v>0</v>
      </c>
      <c r="AJ171" s="36">
        <v>2552000</v>
      </c>
    </row>
    <row r="172" spans="1:36" ht="20.45" customHeight="1" x14ac:dyDescent="0.25">
      <c r="A172" s="3">
        <v>155</v>
      </c>
      <c r="B172" s="3" t="s">
        <v>4493</v>
      </c>
      <c r="C172" s="2" t="s">
        <v>2360</v>
      </c>
      <c r="D172" s="2" t="s">
        <v>18</v>
      </c>
      <c r="E172" s="3" t="s">
        <v>110</v>
      </c>
      <c r="F172" s="2">
        <v>122</v>
      </c>
      <c r="G172" s="2">
        <v>27.5</v>
      </c>
      <c r="H172" s="2" t="s">
        <v>36</v>
      </c>
      <c r="I172" s="2" t="s">
        <v>2710</v>
      </c>
      <c r="J172" s="2" t="s">
        <v>2711</v>
      </c>
      <c r="K172" s="28" t="s">
        <v>3820</v>
      </c>
      <c r="L172" s="10">
        <v>1</v>
      </c>
      <c r="M172" s="10">
        <v>50</v>
      </c>
      <c r="N172" s="11">
        <v>1</v>
      </c>
      <c r="O172" s="10">
        <v>50</v>
      </c>
      <c r="P172" s="12">
        <v>1</v>
      </c>
      <c r="Q172" s="10" t="s">
        <v>3650</v>
      </c>
      <c r="R172" s="13">
        <v>0</v>
      </c>
      <c r="S172" s="10" t="s">
        <v>3650</v>
      </c>
      <c r="T172" s="14">
        <v>1</v>
      </c>
      <c r="U172" s="10" t="s">
        <v>3650</v>
      </c>
      <c r="V172" s="10">
        <v>2</v>
      </c>
      <c r="W172" s="10">
        <v>2</v>
      </c>
      <c r="X172" s="11">
        <v>2</v>
      </c>
      <c r="Y172" s="10">
        <v>2</v>
      </c>
      <c r="Z172" s="13">
        <v>1</v>
      </c>
      <c r="AA172" s="10">
        <v>2</v>
      </c>
      <c r="AB172" s="12">
        <v>1</v>
      </c>
      <c r="AC172" s="10" t="s">
        <v>3650</v>
      </c>
      <c r="AD172" s="14">
        <v>1</v>
      </c>
      <c r="AE172" s="10" t="s">
        <v>3650</v>
      </c>
      <c r="AF172" s="10">
        <v>1</v>
      </c>
      <c r="AG172" s="10">
        <v>0</v>
      </c>
      <c r="AH172" s="11">
        <v>0</v>
      </c>
      <c r="AI172" s="10">
        <v>2</v>
      </c>
      <c r="AJ172" s="36">
        <v>2361000</v>
      </c>
    </row>
    <row r="173" spans="1:36" ht="20.45" customHeight="1" x14ac:dyDescent="0.25">
      <c r="A173" s="3">
        <v>779</v>
      </c>
      <c r="B173" s="3" t="s">
        <v>4494</v>
      </c>
      <c r="C173" s="15" t="s">
        <v>3523</v>
      </c>
      <c r="D173" s="15" t="s">
        <v>18</v>
      </c>
      <c r="E173" s="3" t="s">
        <v>110</v>
      </c>
      <c r="F173" s="15">
        <v>125</v>
      </c>
      <c r="G173" s="15">
        <v>27</v>
      </c>
      <c r="H173" s="15" t="s">
        <v>36</v>
      </c>
      <c r="I173" s="15" t="s">
        <v>3525</v>
      </c>
      <c r="J173" s="15" t="s">
        <v>3526</v>
      </c>
      <c r="K173" s="31" t="s">
        <v>4290</v>
      </c>
      <c r="L173" s="10">
        <v>1</v>
      </c>
      <c r="M173" s="10">
        <v>0</v>
      </c>
      <c r="N173" s="11">
        <v>1</v>
      </c>
      <c r="O173" s="10">
        <v>0</v>
      </c>
      <c r="P173" s="12">
        <v>1</v>
      </c>
      <c r="Q173" s="10">
        <v>0</v>
      </c>
      <c r="R173" s="13">
        <v>0</v>
      </c>
      <c r="S173" s="10">
        <v>0</v>
      </c>
      <c r="T173" s="14">
        <v>2</v>
      </c>
      <c r="U173" s="10">
        <v>0</v>
      </c>
      <c r="V173" s="10">
        <v>2</v>
      </c>
      <c r="W173" s="10">
        <v>0</v>
      </c>
      <c r="X173" s="11">
        <v>2</v>
      </c>
      <c r="Y173" s="10">
        <v>0</v>
      </c>
      <c r="Z173" s="12">
        <v>1</v>
      </c>
      <c r="AA173" s="10">
        <v>0</v>
      </c>
      <c r="AB173" s="13">
        <v>1</v>
      </c>
      <c r="AC173" s="10">
        <v>0</v>
      </c>
      <c r="AD173" s="14">
        <v>1</v>
      </c>
      <c r="AE173" s="10">
        <v>0</v>
      </c>
      <c r="AF173" s="10">
        <v>1</v>
      </c>
      <c r="AG173" s="10">
        <v>0</v>
      </c>
      <c r="AH173" s="11">
        <v>1</v>
      </c>
      <c r="AI173" s="10">
        <v>0</v>
      </c>
      <c r="AJ173" s="36">
        <v>2946000</v>
      </c>
    </row>
    <row r="174" spans="1:36" ht="20.45" customHeight="1" x14ac:dyDescent="0.25">
      <c r="A174" s="3">
        <v>156</v>
      </c>
      <c r="B174" s="3" t="s">
        <v>4495</v>
      </c>
      <c r="C174" s="3" t="s">
        <v>320</v>
      </c>
      <c r="D174" s="3" t="s">
        <v>18</v>
      </c>
      <c r="E174" s="3" t="s">
        <v>110</v>
      </c>
      <c r="F174" s="4">
        <v>115</v>
      </c>
      <c r="G174" s="4">
        <v>19</v>
      </c>
      <c r="H174" s="3" t="s">
        <v>36</v>
      </c>
      <c r="I174" s="3" t="s">
        <v>1402</v>
      </c>
      <c r="J174" s="3" t="s">
        <v>1403</v>
      </c>
      <c r="K174" s="6" t="s">
        <v>3821</v>
      </c>
      <c r="L174" s="42">
        <v>1</v>
      </c>
      <c r="M174" s="10">
        <v>0</v>
      </c>
      <c r="N174" s="42">
        <v>1</v>
      </c>
      <c r="O174" s="10">
        <v>0</v>
      </c>
      <c r="P174" s="42">
        <v>1</v>
      </c>
      <c r="Q174" s="10">
        <v>1</v>
      </c>
      <c r="R174" s="42">
        <v>0</v>
      </c>
      <c r="S174" s="10">
        <v>1</v>
      </c>
      <c r="T174" s="42">
        <v>2</v>
      </c>
      <c r="U174" s="10">
        <v>1</v>
      </c>
      <c r="V174" s="42">
        <v>1</v>
      </c>
      <c r="W174" s="10">
        <v>1</v>
      </c>
      <c r="X174" s="42">
        <v>2</v>
      </c>
      <c r="Y174" s="10">
        <v>1</v>
      </c>
      <c r="Z174" s="42">
        <v>2</v>
      </c>
      <c r="AA174" s="10">
        <v>1</v>
      </c>
      <c r="AB174" s="42">
        <v>1</v>
      </c>
      <c r="AC174" s="10">
        <v>1</v>
      </c>
      <c r="AD174" s="42">
        <v>2</v>
      </c>
      <c r="AE174" s="10">
        <v>1</v>
      </c>
      <c r="AF174" s="10">
        <v>1</v>
      </c>
      <c r="AG174" s="10">
        <v>0</v>
      </c>
      <c r="AH174" s="42">
        <v>0</v>
      </c>
      <c r="AI174" s="10">
        <v>1</v>
      </c>
      <c r="AJ174" s="36">
        <v>2641000</v>
      </c>
    </row>
    <row r="175" spans="1:36" ht="20.45" customHeight="1" x14ac:dyDescent="0.25">
      <c r="A175" s="3">
        <v>157</v>
      </c>
      <c r="B175" s="3" t="s">
        <v>1842</v>
      </c>
      <c r="C175" s="2" t="s">
        <v>641</v>
      </c>
      <c r="D175" s="2" t="s">
        <v>18</v>
      </c>
      <c r="E175" s="3" t="s">
        <v>110</v>
      </c>
      <c r="F175" s="2">
        <v>125</v>
      </c>
      <c r="G175" s="2">
        <v>32</v>
      </c>
      <c r="H175" s="2" t="s">
        <v>36</v>
      </c>
      <c r="I175" s="2" t="s">
        <v>643</v>
      </c>
      <c r="J175" s="2" t="s">
        <v>644</v>
      </c>
      <c r="K175" s="28" t="s">
        <v>3822</v>
      </c>
      <c r="L175" s="10">
        <v>1</v>
      </c>
      <c r="M175" s="10">
        <v>55</v>
      </c>
      <c r="N175" s="11">
        <v>2</v>
      </c>
      <c r="O175" s="10">
        <v>55</v>
      </c>
      <c r="P175" s="12">
        <v>2</v>
      </c>
      <c r="Q175" s="10" t="s">
        <v>3651</v>
      </c>
      <c r="R175" s="13">
        <v>0</v>
      </c>
      <c r="S175" s="10">
        <v>0</v>
      </c>
      <c r="T175" s="14">
        <v>3</v>
      </c>
      <c r="U175" s="10" t="s">
        <v>3651</v>
      </c>
      <c r="V175" s="10">
        <v>2</v>
      </c>
      <c r="W175" s="10">
        <v>0</v>
      </c>
      <c r="X175" s="11">
        <v>4</v>
      </c>
      <c r="Y175" s="10">
        <v>0</v>
      </c>
      <c r="Z175" s="13">
        <v>1</v>
      </c>
      <c r="AA175" s="10">
        <v>0</v>
      </c>
      <c r="AB175" s="12">
        <v>1</v>
      </c>
      <c r="AC175" s="10" t="s">
        <v>3651</v>
      </c>
      <c r="AD175" s="14">
        <v>1</v>
      </c>
      <c r="AE175" s="10" t="s">
        <v>3651</v>
      </c>
      <c r="AF175" s="10">
        <v>1</v>
      </c>
      <c r="AG175" s="10">
        <v>2</v>
      </c>
      <c r="AH175" s="11">
        <v>1</v>
      </c>
      <c r="AI175" s="10">
        <v>0</v>
      </c>
      <c r="AJ175" s="36">
        <v>4007000</v>
      </c>
    </row>
    <row r="176" spans="1:36" ht="20.45" customHeight="1" x14ac:dyDescent="0.25">
      <c r="A176" s="3">
        <v>158</v>
      </c>
      <c r="B176" s="3" t="s">
        <v>4496</v>
      </c>
      <c r="C176" s="3" t="s">
        <v>1545</v>
      </c>
      <c r="D176" s="3" t="s">
        <v>18</v>
      </c>
      <c r="E176" s="3" t="s">
        <v>110</v>
      </c>
      <c r="F176" s="4">
        <v>130</v>
      </c>
      <c r="G176" s="4">
        <v>23</v>
      </c>
      <c r="H176" s="3" t="s">
        <v>36</v>
      </c>
      <c r="I176" s="3" t="s">
        <v>1547</v>
      </c>
      <c r="J176" s="3" t="s">
        <v>1548</v>
      </c>
      <c r="K176" s="28" t="s">
        <v>4317</v>
      </c>
      <c r="L176" s="42">
        <v>1</v>
      </c>
      <c r="M176" s="10">
        <v>58</v>
      </c>
      <c r="N176" s="42">
        <v>1</v>
      </c>
      <c r="O176" s="10">
        <v>58</v>
      </c>
      <c r="P176" s="42">
        <v>2</v>
      </c>
      <c r="Q176" s="10">
        <v>0</v>
      </c>
      <c r="R176" s="42">
        <v>0</v>
      </c>
      <c r="S176" s="10" t="s">
        <v>3654</v>
      </c>
      <c r="T176" s="42">
        <v>1</v>
      </c>
      <c r="U176" s="10" t="s">
        <v>3657</v>
      </c>
      <c r="V176" s="42">
        <v>1</v>
      </c>
      <c r="W176" s="10">
        <v>0</v>
      </c>
      <c r="X176" s="42">
        <v>2</v>
      </c>
      <c r="Y176" s="10">
        <v>0</v>
      </c>
      <c r="Z176" s="42">
        <v>1</v>
      </c>
      <c r="AA176" s="10">
        <v>0</v>
      </c>
      <c r="AB176" s="42">
        <v>1</v>
      </c>
      <c r="AC176" s="10">
        <v>0</v>
      </c>
      <c r="AD176" s="42">
        <v>1</v>
      </c>
      <c r="AE176" s="10" t="s">
        <v>3657</v>
      </c>
      <c r="AF176" s="10">
        <v>1</v>
      </c>
      <c r="AG176" s="10">
        <v>0</v>
      </c>
      <c r="AH176" s="42">
        <v>1</v>
      </c>
      <c r="AI176" s="10">
        <v>0</v>
      </c>
      <c r="AJ176" s="36">
        <v>2814000</v>
      </c>
    </row>
    <row r="177" spans="1:36" ht="20.45" customHeight="1" x14ac:dyDescent="0.25">
      <c r="A177" s="3">
        <v>789</v>
      </c>
      <c r="B177" s="3" t="s">
        <v>4497</v>
      </c>
      <c r="C177" s="15" t="s">
        <v>1310</v>
      </c>
      <c r="D177" s="15" t="s">
        <v>18</v>
      </c>
      <c r="E177" s="3" t="s">
        <v>110</v>
      </c>
      <c r="F177" s="15">
        <v>120</v>
      </c>
      <c r="G177" s="15">
        <v>23</v>
      </c>
      <c r="H177" s="15" t="s">
        <v>36</v>
      </c>
      <c r="I177" s="15" t="s">
        <v>3562</v>
      </c>
      <c r="J177" s="15" t="s">
        <v>3563</v>
      </c>
      <c r="K177" s="31" t="s">
        <v>3727</v>
      </c>
      <c r="L177" s="10">
        <v>1</v>
      </c>
      <c r="M177" s="10">
        <v>0</v>
      </c>
      <c r="N177" s="11">
        <v>1</v>
      </c>
      <c r="O177" s="10">
        <v>0</v>
      </c>
      <c r="P177" s="12">
        <v>2</v>
      </c>
      <c r="Q177" s="10">
        <v>0</v>
      </c>
      <c r="R177" s="13">
        <v>0</v>
      </c>
      <c r="S177" s="10">
        <v>0</v>
      </c>
      <c r="T177" s="14">
        <v>2</v>
      </c>
      <c r="U177" s="10">
        <v>0</v>
      </c>
      <c r="V177" s="10">
        <v>2</v>
      </c>
      <c r="W177" s="10">
        <v>0</v>
      </c>
      <c r="X177" s="11">
        <v>2</v>
      </c>
      <c r="Y177" s="10">
        <v>0</v>
      </c>
      <c r="Z177" s="12">
        <v>1</v>
      </c>
      <c r="AA177" s="10">
        <v>0</v>
      </c>
      <c r="AB177" s="13">
        <v>1</v>
      </c>
      <c r="AC177" s="10">
        <v>0</v>
      </c>
      <c r="AD177" s="14">
        <v>1</v>
      </c>
      <c r="AE177" s="10">
        <v>0</v>
      </c>
      <c r="AF177" s="10">
        <v>1</v>
      </c>
      <c r="AG177" s="10">
        <v>0</v>
      </c>
      <c r="AH177" s="11">
        <v>1</v>
      </c>
      <c r="AI177" s="10">
        <v>0</v>
      </c>
      <c r="AJ177" s="36">
        <v>3224000</v>
      </c>
    </row>
    <row r="178" spans="1:36" ht="20.45" customHeight="1" x14ac:dyDescent="0.25">
      <c r="A178" s="3">
        <v>795</v>
      </c>
      <c r="B178" s="3" t="s">
        <v>4498</v>
      </c>
      <c r="C178" s="15" t="s">
        <v>635</v>
      </c>
      <c r="D178" s="15" t="s">
        <v>44</v>
      </c>
      <c r="E178" s="3" t="s">
        <v>110</v>
      </c>
      <c r="F178" s="15">
        <v>120</v>
      </c>
      <c r="G178" s="15">
        <v>22</v>
      </c>
      <c r="H178" s="15" t="s">
        <v>36</v>
      </c>
      <c r="I178" s="15" t="s">
        <v>3529</v>
      </c>
      <c r="J178" s="15" t="s">
        <v>3530</v>
      </c>
      <c r="K178" s="31" t="s">
        <v>4300</v>
      </c>
      <c r="L178" s="10">
        <v>1</v>
      </c>
      <c r="M178" s="10">
        <v>0</v>
      </c>
      <c r="N178" s="11">
        <v>1</v>
      </c>
      <c r="O178" s="10">
        <v>0</v>
      </c>
      <c r="P178" s="12">
        <v>0</v>
      </c>
      <c r="Q178" s="10" t="s">
        <v>3652</v>
      </c>
      <c r="R178" s="13">
        <v>2</v>
      </c>
      <c r="S178" s="10">
        <v>0</v>
      </c>
      <c r="T178" s="14">
        <v>0</v>
      </c>
      <c r="U178" s="10" t="s">
        <v>3652</v>
      </c>
      <c r="V178" s="10">
        <v>1</v>
      </c>
      <c r="W178" s="10">
        <v>0</v>
      </c>
      <c r="X178" s="11">
        <v>3</v>
      </c>
      <c r="Y178" s="10">
        <v>0</v>
      </c>
      <c r="Z178" s="12">
        <v>1</v>
      </c>
      <c r="AA178" s="10">
        <v>0</v>
      </c>
      <c r="AB178" s="13">
        <v>1</v>
      </c>
      <c r="AC178" s="10" t="s">
        <v>3652</v>
      </c>
      <c r="AD178" s="14">
        <v>1</v>
      </c>
      <c r="AE178" s="10" t="s">
        <v>3652</v>
      </c>
      <c r="AF178" s="10">
        <v>1</v>
      </c>
      <c r="AG178" s="10">
        <v>0</v>
      </c>
      <c r="AH178" s="11">
        <v>0</v>
      </c>
      <c r="AI178" s="10">
        <v>0</v>
      </c>
      <c r="AJ178" s="36">
        <v>2223000</v>
      </c>
    </row>
    <row r="179" spans="1:36" ht="20.45" customHeight="1" x14ac:dyDescent="0.25">
      <c r="A179" s="3">
        <v>159</v>
      </c>
      <c r="B179" s="3" t="s">
        <v>4499</v>
      </c>
      <c r="C179" s="3" t="s">
        <v>369</v>
      </c>
      <c r="D179" s="3" t="s">
        <v>44</v>
      </c>
      <c r="E179" s="3" t="s">
        <v>110</v>
      </c>
      <c r="F179" s="4">
        <v>112</v>
      </c>
      <c r="G179" s="4">
        <v>19</v>
      </c>
      <c r="H179" s="3" t="s">
        <v>36</v>
      </c>
      <c r="I179" s="3" t="s">
        <v>371</v>
      </c>
      <c r="J179" s="3" t="s">
        <v>372</v>
      </c>
      <c r="K179" s="6" t="s">
        <v>3823</v>
      </c>
      <c r="L179" s="42">
        <v>1</v>
      </c>
      <c r="M179" s="10">
        <v>45</v>
      </c>
      <c r="N179" s="42">
        <v>1</v>
      </c>
      <c r="O179" s="10">
        <v>45</v>
      </c>
      <c r="P179" s="42">
        <v>1</v>
      </c>
      <c r="Q179" s="10">
        <v>1</v>
      </c>
      <c r="R179" s="42">
        <v>1</v>
      </c>
      <c r="S179" s="10">
        <v>1</v>
      </c>
      <c r="T179" s="42">
        <v>0</v>
      </c>
      <c r="U179" s="10">
        <v>1</v>
      </c>
      <c r="V179" s="42">
        <v>1</v>
      </c>
      <c r="W179" s="10">
        <v>1</v>
      </c>
      <c r="X179" s="42">
        <v>1</v>
      </c>
      <c r="Y179" s="10">
        <v>1</v>
      </c>
      <c r="Z179" s="42">
        <v>1</v>
      </c>
      <c r="AA179" s="10">
        <v>1</v>
      </c>
      <c r="AB179" s="42">
        <v>1</v>
      </c>
      <c r="AC179" s="10">
        <v>1</v>
      </c>
      <c r="AD179" s="42">
        <v>0</v>
      </c>
      <c r="AE179" s="10">
        <v>1</v>
      </c>
      <c r="AF179" s="10">
        <v>1</v>
      </c>
      <c r="AG179" s="10">
        <v>0</v>
      </c>
      <c r="AH179" s="42">
        <v>1</v>
      </c>
      <c r="AI179" s="10">
        <v>1</v>
      </c>
      <c r="AJ179" s="36">
        <v>2200000</v>
      </c>
    </row>
    <row r="180" spans="1:36" ht="20.45" customHeight="1" x14ac:dyDescent="0.25">
      <c r="A180" s="3">
        <v>160</v>
      </c>
      <c r="B180" s="3" t="s">
        <v>4500</v>
      </c>
      <c r="C180" s="3" t="s">
        <v>1673</v>
      </c>
      <c r="D180" s="3" t="s">
        <v>18</v>
      </c>
      <c r="E180" s="3" t="s">
        <v>110</v>
      </c>
      <c r="F180" s="4">
        <v>124</v>
      </c>
      <c r="G180" s="4">
        <v>32</v>
      </c>
      <c r="H180" s="3" t="s">
        <v>36</v>
      </c>
      <c r="I180" s="3" t="s">
        <v>1675</v>
      </c>
      <c r="J180" s="3" t="s">
        <v>1676</v>
      </c>
      <c r="K180" s="6" t="s">
        <v>3824</v>
      </c>
      <c r="L180" s="42">
        <v>2</v>
      </c>
      <c r="M180" s="10">
        <v>50</v>
      </c>
      <c r="N180" s="42">
        <v>2</v>
      </c>
      <c r="O180" s="10">
        <v>50</v>
      </c>
      <c r="P180" s="42">
        <v>2</v>
      </c>
      <c r="Q180" s="10" t="s">
        <v>3650</v>
      </c>
      <c r="R180" s="42">
        <v>0</v>
      </c>
      <c r="S180" s="10" t="s">
        <v>3650</v>
      </c>
      <c r="T180" s="42">
        <v>2</v>
      </c>
      <c r="U180" s="10" t="s">
        <v>3650</v>
      </c>
      <c r="V180" s="42">
        <v>2</v>
      </c>
      <c r="W180" s="10">
        <v>2</v>
      </c>
      <c r="X180" s="42">
        <v>2</v>
      </c>
      <c r="Y180" s="10">
        <v>2</v>
      </c>
      <c r="Z180" s="42">
        <v>2</v>
      </c>
      <c r="AA180" s="10">
        <v>2</v>
      </c>
      <c r="AB180" s="42">
        <v>2</v>
      </c>
      <c r="AC180" s="10" t="s">
        <v>3650</v>
      </c>
      <c r="AD180" s="42">
        <v>2</v>
      </c>
      <c r="AE180" s="10" t="s">
        <v>3650</v>
      </c>
      <c r="AF180" s="10">
        <v>2</v>
      </c>
      <c r="AG180" s="10">
        <v>0</v>
      </c>
      <c r="AH180" s="42">
        <v>2</v>
      </c>
      <c r="AI180" s="10">
        <v>2</v>
      </c>
      <c r="AJ180" s="36">
        <v>4704000</v>
      </c>
    </row>
    <row r="181" spans="1:36" ht="20.45" customHeight="1" x14ac:dyDescent="0.25">
      <c r="A181" s="3">
        <v>161</v>
      </c>
      <c r="B181" s="3" t="s">
        <v>4501</v>
      </c>
      <c r="C181" s="2" t="s">
        <v>1733</v>
      </c>
      <c r="D181" s="2" t="s">
        <v>44</v>
      </c>
      <c r="E181" s="3" t="s">
        <v>110</v>
      </c>
      <c r="F181" s="2">
        <v>115</v>
      </c>
      <c r="G181" s="2">
        <v>18</v>
      </c>
      <c r="H181" s="2" t="s">
        <v>36</v>
      </c>
      <c r="I181" s="2" t="s">
        <v>1735</v>
      </c>
      <c r="J181" s="2" t="s">
        <v>1736</v>
      </c>
      <c r="K181" s="28" t="s">
        <v>3786</v>
      </c>
      <c r="L181" s="10">
        <v>1</v>
      </c>
      <c r="M181" s="10">
        <v>45</v>
      </c>
      <c r="N181" s="11">
        <v>1</v>
      </c>
      <c r="O181" s="10">
        <v>45</v>
      </c>
      <c r="P181" s="12">
        <v>0</v>
      </c>
      <c r="Q181" s="10">
        <v>1</v>
      </c>
      <c r="R181" s="13">
        <v>2</v>
      </c>
      <c r="S181" s="10">
        <v>1</v>
      </c>
      <c r="T181" s="14">
        <v>0</v>
      </c>
      <c r="U181" s="10">
        <v>1</v>
      </c>
      <c r="V181" s="10">
        <v>1</v>
      </c>
      <c r="W181" s="10">
        <v>1</v>
      </c>
      <c r="X181" s="11">
        <v>2</v>
      </c>
      <c r="Y181" s="10">
        <v>1</v>
      </c>
      <c r="Z181" s="13">
        <v>2</v>
      </c>
      <c r="AA181" s="10">
        <v>1</v>
      </c>
      <c r="AB181" s="12">
        <v>1</v>
      </c>
      <c r="AC181" s="10">
        <v>1</v>
      </c>
      <c r="AD181" s="14">
        <v>1</v>
      </c>
      <c r="AE181" s="10">
        <v>1</v>
      </c>
      <c r="AF181" s="10">
        <v>1</v>
      </c>
      <c r="AG181" s="10">
        <v>0</v>
      </c>
      <c r="AH181" s="11">
        <v>1</v>
      </c>
      <c r="AI181" s="10">
        <v>1</v>
      </c>
      <c r="AJ181" s="36">
        <v>2549000</v>
      </c>
    </row>
    <row r="182" spans="1:36" ht="20.45" customHeight="1" x14ac:dyDescent="0.25">
      <c r="A182" s="3">
        <v>162</v>
      </c>
      <c r="B182" s="3" t="s">
        <v>4502</v>
      </c>
      <c r="C182" s="7" t="s">
        <v>2361</v>
      </c>
      <c r="D182" s="7" t="s">
        <v>18</v>
      </c>
      <c r="E182" s="3" t="s">
        <v>110</v>
      </c>
      <c r="F182" s="7">
        <v>115</v>
      </c>
      <c r="G182" s="7">
        <v>23</v>
      </c>
      <c r="H182" s="7" t="s">
        <v>36</v>
      </c>
      <c r="I182" s="7" t="s">
        <v>2713</v>
      </c>
      <c r="J182" s="7" t="s">
        <v>2714</v>
      </c>
      <c r="K182" s="29" t="s">
        <v>3740</v>
      </c>
      <c r="L182" s="45">
        <v>1</v>
      </c>
      <c r="M182" s="10">
        <v>0</v>
      </c>
      <c r="N182" s="45">
        <v>1</v>
      </c>
      <c r="O182" s="10">
        <v>0</v>
      </c>
      <c r="P182" s="45">
        <v>1</v>
      </c>
      <c r="Q182" s="10">
        <v>0</v>
      </c>
      <c r="R182" s="45">
        <v>0</v>
      </c>
      <c r="S182" s="10">
        <v>0</v>
      </c>
      <c r="T182" s="45">
        <v>2</v>
      </c>
      <c r="U182" s="10">
        <v>0</v>
      </c>
      <c r="V182" s="45">
        <v>1</v>
      </c>
      <c r="W182" s="10">
        <v>0</v>
      </c>
      <c r="X182" s="45">
        <v>2</v>
      </c>
      <c r="Y182" s="10">
        <v>0</v>
      </c>
      <c r="Z182" s="45">
        <v>1</v>
      </c>
      <c r="AA182" s="10">
        <v>0</v>
      </c>
      <c r="AB182" s="45">
        <v>1</v>
      </c>
      <c r="AC182" s="10">
        <v>0</v>
      </c>
      <c r="AD182" s="45">
        <v>1</v>
      </c>
      <c r="AE182" s="10">
        <v>0</v>
      </c>
      <c r="AF182" s="10">
        <v>1</v>
      </c>
      <c r="AG182" s="10">
        <v>0</v>
      </c>
      <c r="AH182" s="45">
        <v>0</v>
      </c>
      <c r="AI182" s="10">
        <v>0</v>
      </c>
      <c r="AJ182" s="36">
        <v>2381000</v>
      </c>
    </row>
    <row r="183" spans="1:36" ht="20.45" customHeight="1" x14ac:dyDescent="0.25">
      <c r="A183" s="3">
        <v>163</v>
      </c>
      <c r="B183" s="3" t="s">
        <v>4503</v>
      </c>
      <c r="C183" s="3" t="s">
        <v>1020</v>
      </c>
      <c r="D183" s="3" t="s">
        <v>18</v>
      </c>
      <c r="E183" s="3" t="s">
        <v>110</v>
      </c>
      <c r="F183" s="4">
        <v>125</v>
      </c>
      <c r="G183" s="4">
        <v>23</v>
      </c>
      <c r="H183" s="3" t="s">
        <v>36</v>
      </c>
      <c r="I183" s="3" t="s">
        <v>1022</v>
      </c>
      <c r="J183" s="3" t="s">
        <v>1023</v>
      </c>
      <c r="K183" s="6" t="s">
        <v>3824</v>
      </c>
      <c r="L183" s="42">
        <v>2</v>
      </c>
      <c r="M183" s="10">
        <v>55</v>
      </c>
      <c r="N183" s="42">
        <v>2</v>
      </c>
      <c r="O183" s="10">
        <v>55</v>
      </c>
      <c r="P183" s="42">
        <v>2</v>
      </c>
      <c r="Q183" s="10" t="s">
        <v>3651</v>
      </c>
      <c r="R183" s="42">
        <v>0</v>
      </c>
      <c r="S183" s="10" t="s">
        <v>3653</v>
      </c>
      <c r="T183" s="42">
        <v>2</v>
      </c>
      <c r="U183" s="10" t="s">
        <v>3653</v>
      </c>
      <c r="V183" s="42">
        <v>2</v>
      </c>
      <c r="W183" s="10">
        <v>0</v>
      </c>
      <c r="X183" s="42">
        <v>2</v>
      </c>
      <c r="Y183" s="10">
        <v>0</v>
      </c>
      <c r="Z183" s="42">
        <v>2</v>
      </c>
      <c r="AA183" s="10">
        <v>0</v>
      </c>
      <c r="AB183" s="42">
        <v>2</v>
      </c>
      <c r="AC183" s="10" t="s">
        <v>3651</v>
      </c>
      <c r="AD183" s="42">
        <v>2</v>
      </c>
      <c r="AE183" s="10" t="s">
        <v>3653</v>
      </c>
      <c r="AF183" s="10">
        <v>2</v>
      </c>
      <c r="AG183" s="10">
        <v>0</v>
      </c>
      <c r="AH183" s="42">
        <v>2</v>
      </c>
      <c r="AI183" s="10">
        <v>0</v>
      </c>
      <c r="AJ183" s="36">
        <v>4704000</v>
      </c>
    </row>
    <row r="184" spans="1:36" ht="20.45" customHeight="1" x14ac:dyDescent="0.25">
      <c r="A184" s="3">
        <v>164</v>
      </c>
      <c r="B184" s="3" t="s">
        <v>4504</v>
      </c>
      <c r="C184" s="3" t="s">
        <v>620</v>
      </c>
      <c r="D184" s="3" t="s">
        <v>44</v>
      </c>
      <c r="E184" s="3" t="s">
        <v>110</v>
      </c>
      <c r="F184" s="4">
        <v>120</v>
      </c>
      <c r="G184" s="4">
        <v>25</v>
      </c>
      <c r="H184" s="3" t="s">
        <v>36</v>
      </c>
      <c r="I184" s="3" t="s">
        <v>622</v>
      </c>
      <c r="J184" s="3" t="s">
        <v>623</v>
      </c>
      <c r="K184" s="6" t="s">
        <v>3812</v>
      </c>
      <c r="L184" s="42">
        <v>1</v>
      </c>
      <c r="M184" s="10">
        <v>45</v>
      </c>
      <c r="N184" s="42">
        <v>1</v>
      </c>
      <c r="O184" s="10">
        <v>45</v>
      </c>
      <c r="P184" s="42">
        <v>1</v>
      </c>
      <c r="Q184" s="10" t="s">
        <v>3650</v>
      </c>
      <c r="R184" s="42">
        <v>1</v>
      </c>
      <c r="S184" s="10">
        <v>0</v>
      </c>
      <c r="T184" s="42">
        <v>1</v>
      </c>
      <c r="U184" s="10">
        <v>0</v>
      </c>
      <c r="V184" s="42">
        <v>1</v>
      </c>
      <c r="W184" s="10">
        <v>0</v>
      </c>
      <c r="X184" s="42">
        <v>1</v>
      </c>
      <c r="Y184" s="10">
        <v>0</v>
      </c>
      <c r="Z184" s="42">
        <v>1</v>
      </c>
      <c r="AA184" s="10">
        <v>0</v>
      </c>
      <c r="AB184" s="42">
        <v>1</v>
      </c>
      <c r="AC184" s="10" t="s">
        <v>3650</v>
      </c>
      <c r="AD184" s="42">
        <v>1</v>
      </c>
      <c r="AE184" s="10">
        <v>0</v>
      </c>
      <c r="AF184" s="10">
        <v>1</v>
      </c>
      <c r="AG184" s="10">
        <v>1</v>
      </c>
      <c r="AH184" s="42">
        <v>1</v>
      </c>
      <c r="AI184" s="10">
        <v>0</v>
      </c>
      <c r="AJ184" s="36">
        <v>2535000</v>
      </c>
    </row>
    <row r="185" spans="1:36" ht="20.45" customHeight="1" x14ac:dyDescent="0.25">
      <c r="A185" s="3">
        <v>165</v>
      </c>
      <c r="B185" s="3" t="s">
        <v>4505</v>
      </c>
      <c r="C185" s="2" t="s">
        <v>1350</v>
      </c>
      <c r="D185" s="2" t="s">
        <v>44</v>
      </c>
      <c r="E185" s="3" t="s">
        <v>110</v>
      </c>
      <c r="F185" s="2">
        <v>120</v>
      </c>
      <c r="G185" s="2">
        <v>23</v>
      </c>
      <c r="H185" s="2" t="s">
        <v>36</v>
      </c>
      <c r="I185" s="2" t="s">
        <v>2716</v>
      </c>
      <c r="J185" s="2" t="s">
        <v>2717</v>
      </c>
      <c r="K185" s="28" t="s">
        <v>3734</v>
      </c>
      <c r="L185" s="10">
        <v>1</v>
      </c>
      <c r="M185" s="10">
        <v>45</v>
      </c>
      <c r="N185" s="11">
        <v>1</v>
      </c>
      <c r="O185" s="10">
        <v>45</v>
      </c>
      <c r="P185" s="12">
        <v>1</v>
      </c>
      <c r="Q185" s="10" t="s">
        <v>3650</v>
      </c>
      <c r="R185" s="13">
        <v>2</v>
      </c>
      <c r="S185" s="10" t="s">
        <v>3650</v>
      </c>
      <c r="T185" s="14">
        <v>0</v>
      </c>
      <c r="U185" s="10" t="s">
        <v>3650</v>
      </c>
      <c r="V185" s="10">
        <v>1</v>
      </c>
      <c r="W185" s="10">
        <v>0</v>
      </c>
      <c r="X185" s="11">
        <v>2</v>
      </c>
      <c r="Y185" s="10">
        <v>0</v>
      </c>
      <c r="Z185" s="13">
        <v>1</v>
      </c>
      <c r="AA185" s="10">
        <v>0</v>
      </c>
      <c r="AB185" s="12">
        <v>1</v>
      </c>
      <c r="AC185" s="10" t="s">
        <v>3650</v>
      </c>
      <c r="AD185" s="14">
        <v>1</v>
      </c>
      <c r="AE185" s="10" t="s">
        <v>3650</v>
      </c>
      <c r="AF185" s="10">
        <v>1</v>
      </c>
      <c r="AG185" s="10">
        <v>0</v>
      </c>
      <c r="AH185" s="11">
        <v>1</v>
      </c>
      <c r="AI185" s="10">
        <v>0</v>
      </c>
      <c r="AJ185" s="36">
        <v>2687000</v>
      </c>
    </row>
    <row r="186" spans="1:36" ht="20.45" customHeight="1" x14ac:dyDescent="0.25">
      <c r="A186" s="3">
        <v>166</v>
      </c>
      <c r="B186" s="3" t="s">
        <v>4506</v>
      </c>
      <c r="C186" s="2" t="s">
        <v>2362</v>
      </c>
      <c r="D186" s="2" t="s">
        <v>44</v>
      </c>
      <c r="E186" s="3" t="s">
        <v>110</v>
      </c>
      <c r="F186" s="2">
        <v>120</v>
      </c>
      <c r="G186" s="2">
        <v>20</v>
      </c>
      <c r="H186" s="2" t="s">
        <v>36</v>
      </c>
      <c r="I186" s="2" t="s">
        <v>2719</v>
      </c>
      <c r="J186" s="2" t="s">
        <v>2720</v>
      </c>
      <c r="K186" s="28" t="s">
        <v>3825</v>
      </c>
      <c r="L186" s="10">
        <v>1</v>
      </c>
      <c r="M186" s="10">
        <v>45</v>
      </c>
      <c r="N186" s="11">
        <v>1</v>
      </c>
      <c r="O186" s="10">
        <v>45</v>
      </c>
      <c r="P186" s="12">
        <v>0</v>
      </c>
      <c r="Q186" s="10" t="s">
        <v>3650</v>
      </c>
      <c r="R186" s="13">
        <v>2</v>
      </c>
      <c r="S186" s="10">
        <v>0</v>
      </c>
      <c r="T186" s="14">
        <v>0</v>
      </c>
      <c r="U186" s="10">
        <v>0</v>
      </c>
      <c r="V186" s="10">
        <v>0</v>
      </c>
      <c r="W186" s="10">
        <v>0</v>
      </c>
      <c r="X186" s="11">
        <v>1</v>
      </c>
      <c r="Y186" s="10">
        <v>0</v>
      </c>
      <c r="Z186" s="13">
        <v>1</v>
      </c>
      <c r="AA186" s="10">
        <v>0</v>
      </c>
      <c r="AB186" s="12">
        <v>1</v>
      </c>
      <c r="AC186" s="10" t="s">
        <v>3650</v>
      </c>
      <c r="AD186" s="14">
        <v>1</v>
      </c>
      <c r="AE186" s="10">
        <v>0</v>
      </c>
      <c r="AF186" s="10">
        <v>1</v>
      </c>
      <c r="AG186" s="10">
        <v>1</v>
      </c>
      <c r="AH186" s="11">
        <v>0</v>
      </c>
      <c r="AI186" s="10">
        <v>0</v>
      </c>
      <c r="AJ186" s="36">
        <v>1660000</v>
      </c>
    </row>
    <row r="187" spans="1:36" ht="20.45" customHeight="1" x14ac:dyDescent="0.25">
      <c r="A187" s="3">
        <v>167</v>
      </c>
      <c r="B187" s="3" t="s">
        <v>4507</v>
      </c>
      <c r="C187" s="2" t="s">
        <v>534</v>
      </c>
      <c r="D187" s="2" t="s">
        <v>18</v>
      </c>
      <c r="E187" s="3" t="s">
        <v>37</v>
      </c>
      <c r="F187" s="2">
        <v>131</v>
      </c>
      <c r="G187" s="2">
        <v>33</v>
      </c>
      <c r="H187" s="2" t="s">
        <v>36</v>
      </c>
      <c r="I187" s="2" t="s">
        <v>2722</v>
      </c>
      <c r="J187" s="2" t="s">
        <v>2723</v>
      </c>
      <c r="K187" s="28" t="s">
        <v>3740</v>
      </c>
      <c r="L187" s="10">
        <v>1</v>
      </c>
      <c r="M187" s="10">
        <v>0</v>
      </c>
      <c r="N187" s="11">
        <v>1</v>
      </c>
      <c r="O187" s="10">
        <v>0</v>
      </c>
      <c r="P187" s="12">
        <v>1</v>
      </c>
      <c r="Q187" s="10" t="s">
        <v>3652</v>
      </c>
      <c r="R187" s="13">
        <v>0</v>
      </c>
      <c r="S187" s="10">
        <v>0</v>
      </c>
      <c r="T187" s="14">
        <v>2</v>
      </c>
      <c r="U187" s="10" t="s">
        <v>3653</v>
      </c>
      <c r="V187" s="10">
        <v>1</v>
      </c>
      <c r="W187" s="10">
        <v>0</v>
      </c>
      <c r="X187" s="11">
        <v>2</v>
      </c>
      <c r="Y187" s="10">
        <v>0</v>
      </c>
      <c r="Z187" s="13">
        <v>1</v>
      </c>
      <c r="AA187" s="10">
        <v>0</v>
      </c>
      <c r="AB187" s="12">
        <v>1</v>
      </c>
      <c r="AC187" s="10" t="s">
        <v>3652</v>
      </c>
      <c r="AD187" s="14">
        <v>1</v>
      </c>
      <c r="AE187" s="10" t="s">
        <v>3653</v>
      </c>
      <c r="AF187" s="10">
        <v>1</v>
      </c>
      <c r="AG187" s="10">
        <v>0</v>
      </c>
      <c r="AH187" s="11">
        <v>0</v>
      </c>
      <c r="AI187" s="10">
        <v>0</v>
      </c>
      <c r="AJ187" s="36">
        <v>2381000</v>
      </c>
    </row>
    <row r="188" spans="1:36" ht="20.45" customHeight="1" x14ac:dyDescent="0.25">
      <c r="A188" s="3">
        <v>168</v>
      </c>
      <c r="B188" s="3" t="s">
        <v>4508</v>
      </c>
      <c r="C188" s="3" t="s">
        <v>800</v>
      </c>
      <c r="D188" s="3" t="s">
        <v>44</v>
      </c>
      <c r="E188" s="3" t="s">
        <v>37</v>
      </c>
      <c r="F188" s="4">
        <v>126</v>
      </c>
      <c r="G188" s="4">
        <v>30</v>
      </c>
      <c r="H188" s="3" t="s">
        <v>36</v>
      </c>
      <c r="I188" s="3" t="s">
        <v>802</v>
      </c>
      <c r="J188" s="3" t="s">
        <v>803</v>
      </c>
      <c r="K188" s="6" t="s">
        <v>3826</v>
      </c>
      <c r="L188" s="42">
        <v>1</v>
      </c>
      <c r="M188" s="10">
        <v>55</v>
      </c>
      <c r="N188" s="42">
        <v>0</v>
      </c>
      <c r="O188" s="10">
        <v>55</v>
      </c>
      <c r="P188" s="42">
        <v>0</v>
      </c>
      <c r="Q188" s="10" t="s">
        <v>3653</v>
      </c>
      <c r="R188" s="42">
        <v>1</v>
      </c>
      <c r="S188" s="10" t="s">
        <v>3653</v>
      </c>
      <c r="T188" s="42">
        <v>0</v>
      </c>
      <c r="U188" s="10" t="s">
        <v>3653</v>
      </c>
      <c r="V188" s="42">
        <v>1</v>
      </c>
      <c r="W188" s="10">
        <v>0</v>
      </c>
      <c r="X188" s="42">
        <v>1</v>
      </c>
      <c r="Y188" s="10">
        <v>0</v>
      </c>
      <c r="Z188" s="42">
        <v>1</v>
      </c>
      <c r="AA188" s="10">
        <v>0</v>
      </c>
      <c r="AB188" s="42">
        <v>1</v>
      </c>
      <c r="AC188" s="10" t="s">
        <v>3653</v>
      </c>
      <c r="AD188" s="42">
        <v>0</v>
      </c>
      <c r="AE188" s="10" t="s">
        <v>3653</v>
      </c>
      <c r="AF188" s="10">
        <v>1</v>
      </c>
      <c r="AG188" s="10">
        <v>0</v>
      </c>
      <c r="AH188" s="42">
        <v>0</v>
      </c>
      <c r="AI188" s="10">
        <v>0</v>
      </c>
      <c r="AJ188" s="36">
        <v>1352000</v>
      </c>
    </row>
    <row r="189" spans="1:36" ht="20.45" customHeight="1" x14ac:dyDescent="0.25">
      <c r="A189" s="3">
        <v>169</v>
      </c>
      <c r="B189" s="3" t="s">
        <v>4509</v>
      </c>
      <c r="C189" s="2" t="s">
        <v>1341</v>
      </c>
      <c r="D189" s="2" t="s">
        <v>18</v>
      </c>
      <c r="E189" s="3" t="s">
        <v>37</v>
      </c>
      <c r="F189" s="2">
        <v>115</v>
      </c>
      <c r="G189" s="2">
        <v>19</v>
      </c>
      <c r="H189" s="2" t="s">
        <v>36</v>
      </c>
      <c r="I189" s="2" t="s">
        <v>2725</v>
      </c>
      <c r="J189" s="2" t="s">
        <v>2726</v>
      </c>
      <c r="K189" s="28" t="s">
        <v>3765</v>
      </c>
      <c r="L189" s="10">
        <v>1</v>
      </c>
      <c r="M189" s="10">
        <v>0</v>
      </c>
      <c r="N189" s="11">
        <v>1</v>
      </c>
      <c r="O189" s="10">
        <v>0</v>
      </c>
      <c r="P189" s="12">
        <v>2</v>
      </c>
      <c r="Q189" s="10">
        <v>0</v>
      </c>
      <c r="R189" s="13">
        <v>0</v>
      </c>
      <c r="S189" s="10">
        <v>0</v>
      </c>
      <c r="T189" s="14">
        <v>2</v>
      </c>
      <c r="U189" s="10">
        <v>0</v>
      </c>
      <c r="V189" s="10">
        <v>2</v>
      </c>
      <c r="W189" s="10">
        <v>0</v>
      </c>
      <c r="X189" s="11">
        <v>2</v>
      </c>
      <c r="Y189" s="10">
        <v>0</v>
      </c>
      <c r="Z189" s="13">
        <v>1</v>
      </c>
      <c r="AA189" s="10">
        <v>0</v>
      </c>
      <c r="AB189" s="12">
        <v>1</v>
      </c>
      <c r="AC189" s="10">
        <v>0</v>
      </c>
      <c r="AD189" s="14">
        <v>1</v>
      </c>
      <c r="AE189" s="10">
        <v>0</v>
      </c>
      <c r="AF189" s="10">
        <v>1</v>
      </c>
      <c r="AG189" s="10">
        <v>0</v>
      </c>
      <c r="AH189" s="11">
        <v>0</v>
      </c>
      <c r="AI189" s="10">
        <v>0</v>
      </c>
      <c r="AJ189" s="36">
        <v>2854000</v>
      </c>
    </row>
    <row r="190" spans="1:36" ht="20.45" customHeight="1" x14ac:dyDescent="0.25">
      <c r="A190" s="3">
        <v>170</v>
      </c>
      <c r="B190" s="3" t="s">
        <v>4458</v>
      </c>
      <c r="C190" s="3" t="s">
        <v>1350</v>
      </c>
      <c r="D190" s="3" t="s">
        <v>44</v>
      </c>
      <c r="E190" s="3" t="s">
        <v>37</v>
      </c>
      <c r="F190" s="4">
        <v>130</v>
      </c>
      <c r="G190" s="4">
        <v>20</v>
      </c>
      <c r="H190" s="3" t="s">
        <v>36</v>
      </c>
      <c r="I190" s="3" t="s">
        <v>1352</v>
      </c>
      <c r="J190" s="3" t="s">
        <v>1353</v>
      </c>
      <c r="K190" s="6" t="s">
        <v>3827</v>
      </c>
      <c r="L190" s="42">
        <v>1</v>
      </c>
      <c r="M190" s="10">
        <v>55</v>
      </c>
      <c r="N190" s="42">
        <v>1</v>
      </c>
      <c r="O190" s="10">
        <v>55</v>
      </c>
      <c r="P190" s="42">
        <v>1</v>
      </c>
      <c r="Q190" s="10" t="s">
        <v>3653</v>
      </c>
      <c r="R190" s="42">
        <v>2</v>
      </c>
      <c r="S190" s="10">
        <v>0</v>
      </c>
      <c r="T190" s="42">
        <v>0</v>
      </c>
      <c r="U190" s="10" t="s">
        <v>3653</v>
      </c>
      <c r="V190" s="42">
        <v>2</v>
      </c>
      <c r="W190" s="10">
        <v>0</v>
      </c>
      <c r="X190" s="42">
        <v>2</v>
      </c>
      <c r="Y190" s="10">
        <v>0</v>
      </c>
      <c r="Z190" s="42">
        <v>1</v>
      </c>
      <c r="AA190" s="10">
        <v>0</v>
      </c>
      <c r="AB190" s="42">
        <v>1</v>
      </c>
      <c r="AC190" s="10" t="s">
        <v>3653</v>
      </c>
      <c r="AD190" s="42">
        <v>1</v>
      </c>
      <c r="AE190" s="10" t="s">
        <v>3653</v>
      </c>
      <c r="AF190" s="10">
        <v>1</v>
      </c>
      <c r="AG190" s="10">
        <v>0</v>
      </c>
      <c r="AH190" s="42">
        <v>1</v>
      </c>
      <c r="AI190" s="10">
        <v>0</v>
      </c>
      <c r="AJ190" s="36">
        <v>2882000</v>
      </c>
    </row>
    <row r="191" spans="1:36" ht="20.45" customHeight="1" x14ac:dyDescent="0.25">
      <c r="A191" s="3">
        <v>755</v>
      </c>
      <c r="B191" s="3" t="s">
        <v>4510</v>
      </c>
      <c r="C191" s="15" t="s">
        <v>3432</v>
      </c>
      <c r="D191" s="15" t="s">
        <v>18</v>
      </c>
      <c r="E191" s="3" t="s">
        <v>37</v>
      </c>
      <c r="F191" s="15">
        <v>112</v>
      </c>
      <c r="G191" s="15">
        <v>20.5</v>
      </c>
      <c r="H191" s="15" t="s">
        <v>36</v>
      </c>
      <c r="I191" s="15" t="s">
        <v>3434</v>
      </c>
      <c r="J191" s="15" t="s">
        <v>3435</v>
      </c>
      <c r="K191" s="31" t="s">
        <v>3787</v>
      </c>
      <c r="L191" s="10">
        <v>1</v>
      </c>
      <c r="M191" s="10">
        <v>0</v>
      </c>
      <c r="N191" s="11">
        <v>1</v>
      </c>
      <c r="O191" s="10">
        <v>0</v>
      </c>
      <c r="P191" s="12">
        <v>2</v>
      </c>
      <c r="Q191" s="10">
        <v>0</v>
      </c>
      <c r="R191" s="13">
        <v>0</v>
      </c>
      <c r="S191" s="10">
        <v>0</v>
      </c>
      <c r="T191" s="14">
        <v>2</v>
      </c>
      <c r="U191" s="10">
        <v>0</v>
      </c>
      <c r="V191" s="10">
        <v>2</v>
      </c>
      <c r="W191" s="10">
        <v>0</v>
      </c>
      <c r="X191" s="11">
        <v>2</v>
      </c>
      <c r="Y191" s="10">
        <v>0</v>
      </c>
      <c r="Z191" s="12">
        <v>2</v>
      </c>
      <c r="AA191" s="10">
        <v>0</v>
      </c>
      <c r="AB191" s="13">
        <v>2</v>
      </c>
      <c r="AC191" s="10">
        <v>0</v>
      </c>
      <c r="AD191" s="14">
        <v>2</v>
      </c>
      <c r="AE191" s="10">
        <v>0</v>
      </c>
      <c r="AF191" s="10">
        <v>1</v>
      </c>
      <c r="AG191" s="10">
        <v>0</v>
      </c>
      <c r="AH191" s="11">
        <v>1</v>
      </c>
      <c r="AI191" s="10">
        <v>0</v>
      </c>
      <c r="AJ191" s="36">
        <v>3654000</v>
      </c>
    </row>
    <row r="192" spans="1:36" ht="20.45" customHeight="1" x14ac:dyDescent="0.25">
      <c r="A192" s="3">
        <v>759</v>
      </c>
      <c r="B192" s="3" t="s">
        <v>4511</v>
      </c>
      <c r="C192" s="15" t="s">
        <v>3518</v>
      </c>
      <c r="D192" s="15" t="s">
        <v>44</v>
      </c>
      <c r="E192" s="3" t="s">
        <v>37</v>
      </c>
      <c r="F192" s="15">
        <v>130</v>
      </c>
      <c r="G192" s="15">
        <v>26</v>
      </c>
      <c r="H192" s="15" t="s">
        <v>36</v>
      </c>
      <c r="I192" s="15" t="s">
        <v>3520</v>
      </c>
      <c r="J192" s="15" t="s">
        <v>3521</v>
      </c>
      <c r="K192" s="31" t="s">
        <v>4276</v>
      </c>
      <c r="L192" s="10">
        <v>1</v>
      </c>
      <c r="M192" s="10">
        <v>0</v>
      </c>
      <c r="N192" s="11">
        <v>0</v>
      </c>
      <c r="O192" s="10">
        <v>0</v>
      </c>
      <c r="P192" s="12">
        <v>0</v>
      </c>
      <c r="Q192" s="10">
        <v>0</v>
      </c>
      <c r="R192" s="13">
        <v>1</v>
      </c>
      <c r="S192" s="10">
        <v>0</v>
      </c>
      <c r="T192" s="14">
        <v>0</v>
      </c>
      <c r="U192" s="10">
        <v>0</v>
      </c>
      <c r="V192" s="10">
        <v>0</v>
      </c>
      <c r="W192" s="10">
        <v>0</v>
      </c>
      <c r="X192" s="11">
        <v>1</v>
      </c>
      <c r="Y192" s="10">
        <v>0</v>
      </c>
      <c r="Z192" s="12">
        <v>1</v>
      </c>
      <c r="AA192" s="10">
        <v>0</v>
      </c>
      <c r="AB192" s="13">
        <v>1</v>
      </c>
      <c r="AC192" s="10">
        <v>0</v>
      </c>
      <c r="AD192" s="14">
        <v>0</v>
      </c>
      <c r="AE192" s="10">
        <v>0</v>
      </c>
      <c r="AF192" s="10">
        <v>1</v>
      </c>
      <c r="AG192" s="10">
        <v>0</v>
      </c>
      <c r="AH192" s="11">
        <v>0</v>
      </c>
      <c r="AI192" s="10">
        <v>0</v>
      </c>
      <c r="AJ192" s="36">
        <v>1157000</v>
      </c>
    </row>
    <row r="193" spans="1:36" ht="20.45" customHeight="1" x14ac:dyDescent="0.25">
      <c r="A193" s="3">
        <v>171</v>
      </c>
      <c r="B193" s="3" t="s">
        <v>4512</v>
      </c>
      <c r="C193" s="3" t="s">
        <v>1490</v>
      </c>
      <c r="D193" s="3" t="s">
        <v>44</v>
      </c>
      <c r="E193" s="3" t="s">
        <v>37</v>
      </c>
      <c r="F193" s="4">
        <v>125</v>
      </c>
      <c r="G193" s="4">
        <v>26</v>
      </c>
      <c r="H193" s="3" t="s">
        <v>36</v>
      </c>
      <c r="I193" s="3" t="s">
        <v>1492</v>
      </c>
      <c r="J193" s="3" t="s">
        <v>1493</v>
      </c>
      <c r="K193" s="6" t="s">
        <v>3828</v>
      </c>
      <c r="L193" s="42">
        <v>1</v>
      </c>
      <c r="M193" s="10">
        <v>55</v>
      </c>
      <c r="N193" s="42">
        <v>1</v>
      </c>
      <c r="O193" s="10">
        <v>55</v>
      </c>
      <c r="P193" s="42">
        <v>1</v>
      </c>
      <c r="Q193" s="10" t="s">
        <v>3651</v>
      </c>
      <c r="R193" s="42">
        <v>1</v>
      </c>
      <c r="S193" s="10" t="s">
        <v>3653</v>
      </c>
      <c r="T193" s="42">
        <v>1</v>
      </c>
      <c r="U193" s="10" t="s">
        <v>3653</v>
      </c>
      <c r="V193" s="42">
        <v>2</v>
      </c>
      <c r="W193" s="10">
        <v>0</v>
      </c>
      <c r="X193" s="42">
        <v>2</v>
      </c>
      <c r="Y193" s="10">
        <v>0</v>
      </c>
      <c r="Z193" s="42">
        <v>1</v>
      </c>
      <c r="AA193" s="10">
        <v>0</v>
      </c>
      <c r="AB193" s="42">
        <v>1</v>
      </c>
      <c r="AC193" s="10" t="s">
        <v>3651</v>
      </c>
      <c r="AD193" s="42">
        <v>1</v>
      </c>
      <c r="AE193" s="10" t="s">
        <v>3653</v>
      </c>
      <c r="AF193" s="10">
        <v>1</v>
      </c>
      <c r="AG193" s="10">
        <v>0</v>
      </c>
      <c r="AH193" s="42">
        <v>1</v>
      </c>
      <c r="AI193" s="10">
        <v>0</v>
      </c>
      <c r="AJ193" s="36">
        <v>2914000</v>
      </c>
    </row>
    <row r="194" spans="1:36" ht="20.45" customHeight="1" x14ac:dyDescent="0.25">
      <c r="A194" s="3">
        <v>172</v>
      </c>
      <c r="B194" s="3" t="s">
        <v>4389</v>
      </c>
      <c r="C194" s="2" t="s">
        <v>2368</v>
      </c>
      <c r="D194" s="2" t="s">
        <v>44</v>
      </c>
      <c r="E194" s="3" t="s">
        <v>37</v>
      </c>
      <c r="F194" s="2">
        <v>125</v>
      </c>
      <c r="G194" s="2">
        <v>23</v>
      </c>
      <c r="H194" s="2" t="s">
        <v>36</v>
      </c>
      <c r="I194" s="2" t="s">
        <v>2728</v>
      </c>
      <c r="J194" s="2" t="s">
        <v>2729</v>
      </c>
      <c r="K194" s="28" t="s">
        <v>3829</v>
      </c>
      <c r="L194" s="10">
        <v>1</v>
      </c>
      <c r="M194" s="10">
        <v>55</v>
      </c>
      <c r="N194" s="11">
        <v>1</v>
      </c>
      <c r="O194" s="10">
        <v>55</v>
      </c>
      <c r="P194" s="12">
        <v>1</v>
      </c>
      <c r="Q194" s="10" t="s">
        <v>3651</v>
      </c>
      <c r="R194" s="13">
        <v>2</v>
      </c>
      <c r="S194" s="10" t="s">
        <v>3653</v>
      </c>
      <c r="T194" s="14">
        <v>1</v>
      </c>
      <c r="U194" s="10" t="s">
        <v>3653</v>
      </c>
      <c r="V194" s="10">
        <v>2</v>
      </c>
      <c r="W194" s="10">
        <v>0</v>
      </c>
      <c r="X194" s="11">
        <v>2</v>
      </c>
      <c r="Y194" s="10">
        <v>0</v>
      </c>
      <c r="Z194" s="13">
        <v>1</v>
      </c>
      <c r="AA194" s="10">
        <v>0</v>
      </c>
      <c r="AB194" s="12">
        <v>1</v>
      </c>
      <c r="AC194" s="10" t="s">
        <v>3651</v>
      </c>
      <c r="AD194" s="14">
        <v>1</v>
      </c>
      <c r="AE194" s="10" t="s">
        <v>3653</v>
      </c>
      <c r="AF194" s="10">
        <v>1</v>
      </c>
      <c r="AG194" s="10">
        <v>0</v>
      </c>
      <c r="AH194" s="11">
        <v>1</v>
      </c>
      <c r="AI194" s="10">
        <v>0</v>
      </c>
      <c r="AJ194" s="36">
        <v>3097000</v>
      </c>
    </row>
    <row r="195" spans="1:36" ht="20.45" customHeight="1" x14ac:dyDescent="0.25">
      <c r="A195" s="3">
        <v>173</v>
      </c>
      <c r="B195" s="3" t="s">
        <v>4513</v>
      </c>
      <c r="C195" s="2" t="s">
        <v>1881</v>
      </c>
      <c r="D195" s="2" t="s">
        <v>18</v>
      </c>
      <c r="E195" s="3" t="s">
        <v>37</v>
      </c>
      <c r="F195" s="2">
        <v>115</v>
      </c>
      <c r="G195" s="2">
        <v>19</v>
      </c>
      <c r="H195" s="2" t="s">
        <v>36</v>
      </c>
      <c r="I195" s="2" t="s">
        <v>1897</v>
      </c>
      <c r="J195" s="2" t="s">
        <v>1898</v>
      </c>
      <c r="K195" s="28" t="s">
        <v>3727</v>
      </c>
      <c r="L195" s="10">
        <v>1</v>
      </c>
      <c r="M195" s="10">
        <v>0</v>
      </c>
      <c r="N195" s="11">
        <v>1</v>
      </c>
      <c r="O195" s="10">
        <v>0</v>
      </c>
      <c r="P195" s="12">
        <v>2</v>
      </c>
      <c r="Q195" s="10">
        <v>1</v>
      </c>
      <c r="R195" s="13">
        <v>0</v>
      </c>
      <c r="S195" s="10">
        <v>1</v>
      </c>
      <c r="T195" s="14">
        <v>2</v>
      </c>
      <c r="U195" s="10">
        <v>1</v>
      </c>
      <c r="V195" s="10">
        <v>2</v>
      </c>
      <c r="W195" s="10">
        <v>1</v>
      </c>
      <c r="X195" s="11">
        <v>2</v>
      </c>
      <c r="Y195" s="10">
        <v>1</v>
      </c>
      <c r="Z195" s="13">
        <v>1</v>
      </c>
      <c r="AA195" s="10">
        <v>1</v>
      </c>
      <c r="AB195" s="12">
        <v>1</v>
      </c>
      <c r="AC195" s="10">
        <v>1</v>
      </c>
      <c r="AD195" s="14">
        <v>1</v>
      </c>
      <c r="AE195" s="10">
        <v>1</v>
      </c>
      <c r="AF195" s="10">
        <v>1</v>
      </c>
      <c r="AG195" s="10">
        <v>0</v>
      </c>
      <c r="AH195" s="11">
        <v>1</v>
      </c>
      <c r="AI195" s="10">
        <v>1</v>
      </c>
      <c r="AJ195" s="36">
        <v>3224000</v>
      </c>
    </row>
    <row r="196" spans="1:36" ht="20.45" customHeight="1" x14ac:dyDescent="0.25">
      <c r="A196" s="3">
        <v>773</v>
      </c>
      <c r="B196" s="3" t="s">
        <v>4514</v>
      </c>
      <c r="C196" s="15" t="s">
        <v>485</v>
      </c>
      <c r="D196" s="15" t="s">
        <v>18</v>
      </c>
      <c r="E196" s="3" t="s">
        <v>37</v>
      </c>
      <c r="F196" s="15">
        <v>118</v>
      </c>
      <c r="G196" s="15">
        <v>19</v>
      </c>
      <c r="H196" s="15" t="s">
        <v>36</v>
      </c>
      <c r="I196" s="15" t="s">
        <v>3555</v>
      </c>
      <c r="J196" s="15" t="s">
        <v>3556</v>
      </c>
      <c r="K196" s="31" t="s">
        <v>3819</v>
      </c>
      <c r="L196" s="10">
        <v>1</v>
      </c>
      <c r="M196" s="10">
        <v>0</v>
      </c>
      <c r="N196" s="11">
        <v>2</v>
      </c>
      <c r="O196" s="10">
        <v>0</v>
      </c>
      <c r="P196" s="12">
        <v>2</v>
      </c>
      <c r="Q196" s="10">
        <v>0</v>
      </c>
      <c r="R196" s="13">
        <v>0</v>
      </c>
      <c r="S196" s="10">
        <v>0</v>
      </c>
      <c r="T196" s="14">
        <v>1</v>
      </c>
      <c r="U196" s="10">
        <v>0</v>
      </c>
      <c r="V196" s="10">
        <v>1</v>
      </c>
      <c r="W196" s="10">
        <v>0</v>
      </c>
      <c r="X196" s="11">
        <v>1</v>
      </c>
      <c r="Y196" s="10">
        <v>0</v>
      </c>
      <c r="Z196" s="12">
        <v>1</v>
      </c>
      <c r="AA196" s="10">
        <v>0</v>
      </c>
      <c r="AB196" s="13">
        <v>1</v>
      </c>
      <c r="AC196" s="10">
        <v>0</v>
      </c>
      <c r="AD196" s="14">
        <v>1</v>
      </c>
      <c r="AE196" s="10">
        <v>0</v>
      </c>
      <c r="AF196" s="10">
        <v>1</v>
      </c>
      <c r="AG196" s="10">
        <v>0</v>
      </c>
      <c r="AH196" s="11">
        <v>1</v>
      </c>
      <c r="AI196" s="10">
        <v>0</v>
      </c>
      <c r="AJ196" s="36">
        <v>2830000</v>
      </c>
    </row>
    <row r="197" spans="1:36" ht="20.45" customHeight="1" x14ac:dyDescent="0.25">
      <c r="A197" s="3">
        <v>174</v>
      </c>
      <c r="B197" s="3" t="s">
        <v>4515</v>
      </c>
      <c r="C197" s="3" t="s">
        <v>65</v>
      </c>
      <c r="D197" s="3" t="s">
        <v>18</v>
      </c>
      <c r="E197" s="3" t="s">
        <v>37</v>
      </c>
      <c r="F197" s="4">
        <v>125</v>
      </c>
      <c r="G197" s="4">
        <v>24</v>
      </c>
      <c r="H197" s="3" t="s">
        <v>36</v>
      </c>
      <c r="I197" s="3" t="s">
        <v>67</v>
      </c>
      <c r="J197" s="3" t="s">
        <v>68</v>
      </c>
      <c r="K197" s="6" t="s">
        <v>3746</v>
      </c>
      <c r="L197" s="42">
        <v>1</v>
      </c>
      <c r="M197" s="10">
        <v>58</v>
      </c>
      <c r="N197" s="42">
        <v>1</v>
      </c>
      <c r="O197" s="10">
        <v>58</v>
      </c>
      <c r="P197" s="42">
        <v>1</v>
      </c>
      <c r="Q197" s="10">
        <v>0</v>
      </c>
      <c r="R197" s="42">
        <v>0</v>
      </c>
      <c r="S197" s="10" t="s">
        <v>3654</v>
      </c>
      <c r="T197" s="42">
        <v>1</v>
      </c>
      <c r="U197" s="10" t="s">
        <v>3654</v>
      </c>
      <c r="V197" s="42">
        <v>1</v>
      </c>
      <c r="W197" s="10">
        <v>0</v>
      </c>
      <c r="X197" s="42">
        <v>2</v>
      </c>
      <c r="Y197" s="10">
        <v>0</v>
      </c>
      <c r="Z197" s="42">
        <v>1</v>
      </c>
      <c r="AA197" s="10">
        <v>0</v>
      </c>
      <c r="AB197" s="42">
        <v>1</v>
      </c>
      <c r="AC197" s="10">
        <v>0</v>
      </c>
      <c r="AD197" s="42">
        <v>1</v>
      </c>
      <c r="AE197" s="10" t="s">
        <v>3654</v>
      </c>
      <c r="AF197" s="10">
        <v>1</v>
      </c>
      <c r="AG197" s="10">
        <v>0</v>
      </c>
      <c r="AH197" s="42">
        <v>1</v>
      </c>
      <c r="AI197" s="10">
        <v>0</v>
      </c>
      <c r="AJ197" s="36">
        <v>2536000</v>
      </c>
    </row>
    <row r="198" spans="1:36" ht="20.45" customHeight="1" x14ac:dyDescent="0.25">
      <c r="A198" s="3">
        <v>175</v>
      </c>
      <c r="B198" s="3" t="s">
        <v>4516</v>
      </c>
      <c r="C198" s="2" t="s">
        <v>791</v>
      </c>
      <c r="D198" s="2" t="s">
        <v>18</v>
      </c>
      <c r="E198" s="3" t="s">
        <v>37</v>
      </c>
      <c r="F198" s="2">
        <v>135</v>
      </c>
      <c r="G198" s="2">
        <v>30.5</v>
      </c>
      <c r="H198" s="2" t="s">
        <v>36</v>
      </c>
      <c r="I198" s="2" t="s">
        <v>793</v>
      </c>
      <c r="J198" s="2" t="s">
        <v>794</v>
      </c>
      <c r="K198" s="28" t="s">
        <v>3830</v>
      </c>
      <c r="L198" s="10">
        <v>1</v>
      </c>
      <c r="M198" s="10">
        <v>0</v>
      </c>
      <c r="N198" s="11">
        <v>1</v>
      </c>
      <c r="O198" s="10">
        <v>0</v>
      </c>
      <c r="P198" s="12">
        <v>1</v>
      </c>
      <c r="Q198" s="10" t="s">
        <v>3651</v>
      </c>
      <c r="R198" s="13">
        <v>0</v>
      </c>
      <c r="S198" s="10">
        <v>0</v>
      </c>
      <c r="T198" s="14">
        <v>1</v>
      </c>
      <c r="U198" s="10">
        <v>0</v>
      </c>
      <c r="V198" s="10">
        <v>1</v>
      </c>
      <c r="W198" s="10">
        <v>0</v>
      </c>
      <c r="X198" s="11">
        <v>2</v>
      </c>
      <c r="Y198" s="10">
        <v>0</v>
      </c>
      <c r="Z198" s="13">
        <v>1</v>
      </c>
      <c r="AA198" s="10">
        <v>0</v>
      </c>
      <c r="AB198" s="12">
        <v>1</v>
      </c>
      <c r="AC198" s="10" t="s">
        <v>3651</v>
      </c>
      <c r="AD198" s="14">
        <v>1</v>
      </c>
      <c r="AE198" s="10">
        <v>0</v>
      </c>
      <c r="AF198" s="10">
        <v>1</v>
      </c>
      <c r="AG198" s="10">
        <v>0</v>
      </c>
      <c r="AH198" s="11">
        <v>0</v>
      </c>
      <c r="AI198" s="10">
        <v>0</v>
      </c>
      <c r="AJ198" s="36">
        <v>2166000</v>
      </c>
    </row>
    <row r="199" spans="1:36" ht="20.45" customHeight="1" x14ac:dyDescent="0.25">
      <c r="A199" s="3">
        <v>777</v>
      </c>
      <c r="B199" s="3" t="s">
        <v>4517</v>
      </c>
      <c r="C199" s="15" t="s">
        <v>3611</v>
      </c>
      <c r="D199" s="15" t="s">
        <v>44</v>
      </c>
      <c r="E199" s="3" t="s">
        <v>37</v>
      </c>
      <c r="F199" s="15">
        <v>130</v>
      </c>
      <c r="G199" s="15">
        <v>34</v>
      </c>
      <c r="H199" s="15" t="s">
        <v>36</v>
      </c>
      <c r="I199" s="15" t="s">
        <v>3613</v>
      </c>
      <c r="J199" s="15" t="s">
        <v>3614</v>
      </c>
      <c r="K199" s="31" t="s">
        <v>4288</v>
      </c>
      <c r="L199" s="10">
        <v>2</v>
      </c>
      <c r="M199" s="10">
        <v>0</v>
      </c>
      <c r="N199" s="11">
        <v>2</v>
      </c>
      <c r="O199" s="10">
        <v>0</v>
      </c>
      <c r="P199" s="12">
        <v>1</v>
      </c>
      <c r="Q199" s="10">
        <v>0</v>
      </c>
      <c r="R199" s="13">
        <v>2</v>
      </c>
      <c r="S199" s="10">
        <v>0</v>
      </c>
      <c r="T199" s="14">
        <v>0</v>
      </c>
      <c r="U199" s="10">
        <v>0</v>
      </c>
      <c r="V199" s="10">
        <v>1</v>
      </c>
      <c r="W199" s="10">
        <v>0</v>
      </c>
      <c r="X199" s="11">
        <v>1</v>
      </c>
      <c r="Y199" s="10">
        <v>0</v>
      </c>
      <c r="Z199" s="12">
        <v>1</v>
      </c>
      <c r="AA199" s="10">
        <v>0</v>
      </c>
      <c r="AB199" s="13">
        <v>1</v>
      </c>
      <c r="AC199" s="10">
        <v>0</v>
      </c>
      <c r="AD199" s="14">
        <v>1</v>
      </c>
      <c r="AE199" s="10">
        <v>0</v>
      </c>
      <c r="AF199" s="10">
        <v>1</v>
      </c>
      <c r="AG199" s="10">
        <v>0</v>
      </c>
      <c r="AH199" s="11">
        <v>0</v>
      </c>
      <c r="AI199" s="10">
        <v>0</v>
      </c>
      <c r="AJ199" s="36">
        <v>2533000</v>
      </c>
    </row>
    <row r="200" spans="1:36" ht="20.45" customHeight="1" x14ac:dyDescent="0.25">
      <c r="A200" s="3">
        <v>176</v>
      </c>
      <c r="B200" s="3" t="s">
        <v>4518</v>
      </c>
      <c r="C200" s="3" t="s">
        <v>130</v>
      </c>
      <c r="D200" s="3" t="s">
        <v>18</v>
      </c>
      <c r="E200" s="3" t="s">
        <v>37</v>
      </c>
      <c r="F200" s="4">
        <v>126</v>
      </c>
      <c r="G200" s="4">
        <v>26</v>
      </c>
      <c r="H200" s="3" t="s">
        <v>36</v>
      </c>
      <c r="I200" s="3" t="s">
        <v>132</v>
      </c>
      <c r="J200" s="3" t="s">
        <v>133</v>
      </c>
      <c r="K200" s="6" t="s">
        <v>3831</v>
      </c>
      <c r="L200" s="42">
        <v>1</v>
      </c>
      <c r="M200" s="10">
        <v>55</v>
      </c>
      <c r="N200" s="42">
        <v>1</v>
      </c>
      <c r="O200" s="10">
        <v>55</v>
      </c>
      <c r="P200" s="42">
        <v>1</v>
      </c>
      <c r="Q200" s="10" t="s">
        <v>3651</v>
      </c>
      <c r="R200" s="42">
        <v>0</v>
      </c>
      <c r="S200" s="10">
        <v>0</v>
      </c>
      <c r="T200" s="42">
        <v>2</v>
      </c>
      <c r="U200" s="10" t="s">
        <v>3651</v>
      </c>
      <c r="V200" s="42">
        <v>2</v>
      </c>
      <c r="W200" s="10">
        <v>0</v>
      </c>
      <c r="X200" s="42">
        <v>2</v>
      </c>
      <c r="Y200" s="10">
        <v>0</v>
      </c>
      <c r="Z200" s="42">
        <v>1</v>
      </c>
      <c r="AA200" s="10">
        <v>0</v>
      </c>
      <c r="AB200" s="42">
        <v>2</v>
      </c>
      <c r="AC200" s="10" t="s">
        <v>3651</v>
      </c>
      <c r="AD200" s="42">
        <v>1</v>
      </c>
      <c r="AE200" s="10" t="s">
        <v>3651</v>
      </c>
      <c r="AF200" s="10">
        <v>1</v>
      </c>
      <c r="AG200" s="10">
        <v>2</v>
      </c>
      <c r="AH200" s="42">
        <v>1</v>
      </c>
      <c r="AI200" s="10">
        <v>0</v>
      </c>
      <c r="AJ200" s="36">
        <v>3116000</v>
      </c>
    </row>
    <row r="201" spans="1:36" ht="20.45" customHeight="1" x14ac:dyDescent="0.25">
      <c r="A201" s="3">
        <v>177</v>
      </c>
      <c r="B201" s="3" t="s">
        <v>2355</v>
      </c>
      <c r="C201" s="3" t="s">
        <v>1341</v>
      </c>
      <c r="D201" s="3" t="s">
        <v>44</v>
      </c>
      <c r="E201" s="3" t="s">
        <v>37</v>
      </c>
      <c r="F201" s="4">
        <v>117</v>
      </c>
      <c r="G201" s="4">
        <v>21</v>
      </c>
      <c r="H201" s="3" t="s">
        <v>36</v>
      </c>
      <c r="I201" s="3" t="s">
        <v>1343</v>
      </c>
      <c r="J201" s="3" t="s">
        <v>1344</v>
      </c>
      <c r="K201" s="6" t="s">
        <v>3832</v>
      </c>
      <c r="L201" s="42">
        <v>1</v>
      </c>
      <c r="M201" s="10">
        <v>0</v>
      </c>
      <c r="N201" s="42">
        <v>1</v>
      </c>
      <c r="O201" s="10">
        <v>0</v>
      </c>
      <c r="P201" s="42">
        <v>0</v>
      </c>
      <c r="Q201" s="10">
        <v>1</v>
      </c>
      <c r="R201" s="42">
        <v>2</v>
      </c>
      <c r="S201" s="10">
        <v>1</v>
      </c>
      <c r="T201" s="42">
        <v>1</v>
      </c>
      <c r="U201" s="10">
        <v>1</v>
      </c>
      <c r="V201" s="42">
        <v>0</v>
      </c>
      <c r="W201" s="10">
        <v>1</v>
      </c>
      <c r="X201" s="42">
        <v>2</v>
      </c>
      <c r="Y201" s="10">
        <v>1</v>
      </c>
      <c r="Z201" s="42">
        <v>1</v>
      </c>
      <c r="AA201" s="10">
        <v>1</v>
      </c>
      <c r="AB201" s="42">
        <v>1</v>
      </c>
      <c r="AC201" s="10">
        <v>1</v>
      </c>
      <c r="AD201" s="42">
        <v>1</v>
      </c>
      <c r="AE201" s="10">
        <v>1</v>
      </c>
      <c r="AF201" s="10">
        <v>1</v>
      </c>
      <c r="AG201" s="10">
        <v>0</v>
      </c>
      <c r="AH201" s="42">
        <v>0</v>
      </c>
      <c r="AI201" s="10">
        <v>1</v>
      </c>
      <c r="AJ201" s="36">
        <v>2059000</v>
      </c>
    </row>
    <row r="202" spans="1:36" ht="20.45" customHeight="1" x14ac:dyDescent="0.25">
      <c r="A202" s="3">
        <v>178</v>
      </c>
      <c r="B202" s="3" t="s">
        <v>4519</v>
      </c>
      <c r="C202" s="2" t="s">
        <v>2369</v>
      </c>
      <c r="D202" s="2" t="s">
        <v>44</v>
      </c>
      <c r="E202" s="3" t="s">
        <v>37</v>
      </c>
      <c r="F202" s="2">
        <v>115</v>
      </c>
      <c r="G202" s="2">
        <v>25</v>
      </c>
      <c r="H202" s="2" t="s">
        <v>36</v>
      </c>
      <c r="I202" s="2" t="s">
        <v>2731</v>
      </c>
      <c r="J202" s="2" t="s">
        <v>2732</v>
      </c>
      <c r="K202" s="28" t="s">
        <v>3833</v>
      </c>
      <c r="L202" s="10">
        <v>1</v>
      </c>
      <c r="M202" s="10">
        <v>0</v>
      </c>
      <c r="N202" s="11">
        <v>1</v>
      </c>
      <c r="O202" s="10">
        <v>0</v>
      </c>
      <c r="P202" s="12">
        <v>2</v>
      </c>
      <c r="Q202" s="10">
        <v>1</v>
      </c>
      <c r="R202" s="13">
        <v>1</v>
      </c>
      <c r="S202" s="10">
        <v>1</v>
      </c>
      <c r="T202" s="14">
        <v>2</v>
      </c>
      <c r="U202" s="10">
        <v>1</v>
      </c>
      <c r="V202" s="10">
        <v>2</v>
      </c>
      <c r="W202" s="10">
        <v>1</v>
      </c>
      <c r="X202" s="11">
        <v>2</v>
      </c>
      <c r="Y202" s="10">
        <v>1</v>
      </c>
      <c r="Z202" s="13">
        <v>1</v>
      </c>
      <c r="AA202" s="10">
        <v>1</v>
      </c>
      <c r="AB202" s="12">
        <v>1</v>
      </c>
      <c r="AC202" s="10">
        <v>1</v>
      </c>
      <c r="AD202" s="14">
        <v>1</v>
      </c>
      <c r="AE202" s="10">
        <v>1</v>
      </c>
      <c r="AF202" s="10">
        <v>1</v>
      </c>
      <c r="AG202" s="10">
        <v>0</v>
      </c>
      <c r="AH202" s="11">
        <v>1</v>
      </c>
      <c r="AI202" s="10">
        <v>1</v>
      </c>
      <c r="AJ202" s="36">
        <v>3407000</v>
      </c>
    </row>
    <row r="203" spans="1:36" ht="20.45" customHeight="1" x14ac:dyDescent="0.25">
      <c r="A203" s="3">
        <v>179</v>
      </c>
      <c r="B203" s="3" t="s">
        <v>4520</v>
      </c>
      <c r="C203" s="3" t="s">
        <v>237</v>
      </c>
      <c r="D203" s="3" t="s">
        <v>18</v>
      </c>
      <c r="E203" s="3" t="s">
        <v>37</v>
      </c>
      <c r="F203" s="4">
        <v>120</v>
      </c>
      <c r="G203" s="4">
        <v>25</v>
      </c>
      <c r="H203" s="3" t="s">
        <v>36</v>
      </c>
      <c r="I203" s="3" t="s">
        <v>239</v>
      </c>
      <c r="J203" s="3" t="s">
        <v>240</v>
      </c>
      <c r="K203" s="6" t="s">
        <v>3834</v>
      </c>
      <c r="L203" s="42">
        <v>2</v>
      </c>
      <c r="M203" s="10">
        <v>0</v>
      </c>
      <c r="N203" s="42">
        <v>2</v>
      </c>
      <c r="O203" s="10">
        <v>0</v>
      </c>
      <c r="P203" s="42">
        <v>2</v>
      </c>
      <c r="Q203" s="10" t="s">
        <v>3652</v>
      </c>
      <c r="R203" s="42">
        <v>0</v>
      </c>
      <c r="S203" s="10">
        <v>0</v>
      </c>
      <c r="T203" s="42">
        <v>2</v>
      </c>
      <c r="U203" s="10" t="s">
        <v>3652</v>
      </c>
      <c r="V203" s="42">
        <v>1</v>
      </c>
      <c r="W203" s="10">
        <v>0</v>
      </c>
      <c r="X203" s="42">
        <v>2</v>
      </c>
      <c r="Y203" s="10">
        <v>0</v>
      </c>
      <c r="Z203" s="42">
        <v>2</v>
      </c>
      <c r="AA203" s="10">
        <v>0</v>
      </c>
      <c r="AB203" s="42">
        <v>1</v>
      </c>
      <c r="AC203" s="10" t="s">
        <v>3652</v>
      </c>
      <c r="AD203" s="42">
        <v>2</v>
      </c>
      <c r="AE203" s="10" t="s">
        <v>3652</v>
      </c>
      <c r="AF203" s="10">
        <v>1</v>
      </c>
      <c r="AG203" s="10">
        <v>0</v>
      </c>
      <c r="AH203" s="42">
        <v>1</v>
      </c>
      <c r="AI203" s="10">
        <v>0</v>
      </c>
      <c r="AJ203" s="36">
        <v>3689000</v>
      </c>
    </row>
    <row r="204" spans="1:36" ht="20.45" customHeight="1" x14ac:dyDescent="0.25">
      <c r="A204" s="3">
        <v>180</v>
      </c>
      <c r="B204" s="3" t="s">
        <v>4521</v>
      </c>
      <c r="C204" s="2" t="s">
        <v>2370</v>
      </c>
      <c r="D204" s="2" t="s">
        <v>44</v>
      </c>
      <c r="E204" s="3" t="s">
        <v>37</v>
      </c>
      <c r="F204" s="2">
        <v>120</v>
      </c>
      <c r="G204" s="2">
        <v>24</v>
      </c>
      <c r="H204" s="2" t="s">
        <v>36</v>
      </c>
      <c r="I204" s="2" t="s">
        <v>2734</v>
      </c>
      <c r="J204" s="2" t="s">
        <v>2735</v>
      </c>
      <c r="K204" s="28" t="s">
        <v>3835</v>
      </c>
      <c r="L204" s="10">
        <v>1</v>
      </c>
      <c r="M204" s="10">
        <v>45</v>
      </c>
      <c r="N204" s="11">
        <v>1</v>
      </c>
      <c r="O204" s="10">
        <v>45</v>
      </c>
      <c r="P204" s="12">
        <v>1</v>
      </c>
      <c r="Q204" s="10">
        <v>0</v>
      </c>
      <c r="R204" s="13">
        <v>1</v>
      </c>
      <c r="S204" s="10">
        <v>0</v>
      </c>
      <c r="T204" s="14">
        <v>0</v>
      </c>
      <c r="U204" s="10">
        <v>0</v>
      </c>
      <c r="V204" s="10">
        <v>0</v>
      </c>
      <c r="W204" s="10">
        <v>0</v>
      </c>
      <c r="X204" s="11">
        <v>0</v>
      </c>
      <c r="Y204" s="10">
        <v>0</v>
      </c>
      <c r="Z204" s="13">
        <v>1</v>
      </c>
      <c r="AA204" s="10">
        <v>0</v>
      </c>
      <c r="AB204" s="12">
        <v>1</v>
      </c>
      <c r="AC204" s="10">
        <v>0</v>
      </c>
      <c r="AD204" s="14">
        <v>0</v>
      </c>
      <c r="AE204" s="10">
        <v>0</v>
      </c>
      <c r="AF204" s="10">
        <v>1</v>
      </c>
      <c r="AG204" s="10">
        <v>1</v>
      </c>
      <c r="AH204" s="11">
        <v>0</v>
      </c>
      <c r="AI204" s="10">
        <v>0</v>
      </c>
      <c r="AJ204" s="36">
        <v>1451000</v>
      </c>
    </row>
    <row r="205" spans="1:36" ht="20.45" customHeight="1" x14ac:dyDescent="0.25">
      <c r="A205" s="3">
        <v>181</v>
      </c>
      <c r="B205" s="3" t="s">
        <v>4522</v>
      </c>
      <c r="C205" s="3" t="s">
        <v>59</v>
      </c>
      <c r="D205" s="3" t="s">
        <v>18</v>
      </c>
      <c r="E205" s="3" t="s">
        <v>37</v>
      </c>
      <c r="F205" s="4">
        <v>112</v>
      </c>
      <c r="G205" s="4">
        <v>22</v>
      </c>
      <c r="H205" s="3" t="s">
        <v>36</v>
      </c>
      <c r="I205" s="3" t="s">
        <v>61</v>
      </c>
      <c r="J205" s="3" t="s">
        <v>62</v>
      </c>
      <c r="K205" s="6" t="s">
        <v>3836</v>
      </c>
      <c r="L205" s="42">
        <v>1</v>
      </c>
      <c r="M205" s="10">
        <v>0</v>
      </c>
      <c r="N205" s="42">
        <v>1</v>
      </c>
      <c r="O205" s="10">
        <v>0</v>
      </c>
      <c r="P205" s="42">
        <v>2</v>
      </c>
      <c r="Q205" s="10">
        <v>1</v>
      </c>
      <c r="R205" s="42">
        <v>0</v>
      </c>
      <c r="S205" s="10">
        <v>0</v>
      </c>
      <c r="T205" s="42">
        <v>3</v>
      </c>
      <c r="U205" s="10">
        <v>0</v>
      </c>
      <c r="V205" s="42">
        <v>2</v>
      </c>
      <c r="W205" s="10">
        <v>0</v>
      </c>
      <c r="X205" s="42">
        <v>2</v>
      </c>
      <c r="Y205" s="10">
        <v>0</v>
      </c>
      <c r="Z205" s="42">
        <v>1</v>
      </c>
      <c r="AA205" s="10">
        <v>0</v>
      </c>
      <c r="AB205" s="42">
        <v>1</v>
      </c>
      <c r="AC205" s="10">
        <v>1</v>
      </c>
      <c r="AD205" s="42">
        <v>1</v>
      </c>
      <c r="AE205" s="10">
        <v>0</v>
      </c>
      <c r="AF205" s="10">
        <v>1</v>
      </c>
      <c r="AG205" s="10">
        <v>0</v>
      </c>
      <c r="AH205" s="42">
        <v>1</v>
      </c>
      <c r="AI205" s="10">
        <v>0</v>
      </c>
      <c r="AJ205" s="36">
        <v>3439000</v>
      </c>
    </row>
    <row r="206" spans="1:36" ht="20.45" customHeight="1" x14ac:dyDescent="0.25">
      <c r="A206" s="3">
        <v>182</v>
      </c>
      <c r="B206" s="3" t="s">
        <v>1574</v>
      </c>
      <c r="C206" s="3" t="s">
        <v>405</v>
      </c>
      <c r="D206" s="3" t="s">
        <v>18</v>
      </c>
      <c r="E206" s="3" t="s">
        <v>37</v>
      </c>
      <c r="F206" s="4">
        <v>130</v>
      </c>
      <c r="G206" s="4">
        <v>26</v>
      </c>
      <c r="H206" s="3" t="s">
        <v>36</v>
      </c>
      <c r="I206" s="3" t="s">
        <v>1575</v>
      </c>
      <c r="J206" s="3" t="s">
        <v>1576</v>
      </c>
      <c r="K206" s="6" t="s">
        <v>3782</v>
      </c>
      <c r="L206" s="42">
        <v>2</v>
      </c>
      <c r="M206" s="10">
        <v>0</v>
      </c>
      <c r="N206" s="42">
        <v>2</v>
      </c>
      <c r="O206" s="10">
        <v>0</v>
      </c>
      <c r="P206" s="42">
        <v>2</v>
      </c>
      <c r="Q206" s="10" t="s">
        <v>3651</v>
      </c>
      <c r="R206" s="42">
        <v>0</v>
      </c>
      <c r="S206" s="10">
        <v>0</v>
      </c>
      <c r="T206" s="42">
        <v>2</v>
      </c>
      <c r="U206" s="10">
        <v>0</v>
      </c>
      <c r="V206" s="42">
        <v>1</v>
      </c>
      <c r="W206" s="10">
        <v>0</v>
      </c>
      <c r="X206" s="42">
        <v>1</v>
      </c>
      <c r="Y206" s="10">
        <v>0</v>
      </c>
      <c r="Z206" s="42">
        <v>1</v>
      </c>
      <c r="AA206" s="10">
        <v>0</v>
      </c>
      <c r="AB206" s="42">
        <v>1</v>
      </c>
      <c r="AC206" s="10" t="s">
        <v>3651</v>
      </c>
      <c r="AD206" s="42">
        <v>1</v>
      </c>
      <c r="AE206" s="10">
        <v>0</v>
      </c>
      <c r="AF206" s="10">
        <v>1</v>
      </c>
      <c r="AG206" s="10">
        <v>0</v>
      </c>
      <c r="AH206" s="42">
        <v>0</v>
      </c>
      <c r="AI206" s="10">
        <v>0</v>
      </c>
      <c r="AJ206" s="36">
        <v>2875000</v>
      </c>
    </row>
    <row r="207" spans="1:36" ht="20.45" customHeight="1" x14ac:dyDescent="0.25">
      <c r="A207" s="3">
        <v>183</v>
      </c>
      <c r="B207" s="3" t="s">
        <v>4523</v>
      </c>
      <c r="C207" s="2" t="s">
        <v>2358</v>
      </c>
      <c r="D207" s="2" t="s">
        <v>18</v>
      </c>
      <c r="E207" s="3" t="s">
        <v>37</v>
      </c>
      <c r="F207" s="2">
        <v>118</v>
      </c>
      <c r="G207" s="2">
        <v>23</v>
      </c>
      <c r="H207" s="2" t="s">
        <v>36</v>
      </c>
      <c r="I207" s="2" t="s">
        <v>2737</v>
      </c>
      <c r="J207" s="2" t="s">
        <v>2738</v>
      </c>
      <c r="K207" s="28" t="s">
        <v>3740</v>
      </c>
      <c r="L207" s="10">
        <v>1</v>
      </c>
      <c r="M207" s="10">
        <v>0</v>
      </c>
      <c r="N207" s="11">
        <v>1</v>
      </c>
      <c r="O207" s="10">
        <v>0</v>
      </c>
      <c r="P207" s="12">
        <v>1</v>
      </c>
      <c r="Q207" s="10">
        <v>0</v>
      </c>
      <c r="R207" s="13">
        <v>0</v>
      </c>
      <c r="S207" s="10">
        <v>0</v>
      </c>
      <c r="T207" s="14">
        <v>2</v>
      </c>
      <c r="U207" s="10">
        <v>0</v>
      </c>
      <c r="V207" s="10">
        <v>1</v>
      </c>
      <c r="W207" s="10">
        <v>0</v>
      </c>
      <c r="X207" s="11">
        <v>2</v>
      </c>
      <c r="Y207" s="10">
        <v>0</v>
      </c>
      <c r="Z207" s="13">
        <v>1</v>
      </c>
      <c r="AA207" s="10">
        <v>0</v>
      </c>
      <c r="AB207" s="12">
        <v>1</v>
      </c>
      <c r="AC207" s="10">
        <v>0</v>
      </c>
      <c r="AD207" s="14">
        <v>1</v>
      </c>
      <c r="AE207" s="10">
        <v>0</v>
      </c>
      <c r="AF207" s="10">
        <v>1</v>
      </c>
      <c r="AG207" s="10">
        <v>0</v>
      </c>
      <c r="AH207" s="11">
        <v>0</v>
      </c>
      <c r="AI207" s="10">
        <v>0</v>
      </c>
      <c r="AJ207" s="36">
        <v>2381000</v>
      </c>
    </row>
    <row r="208" spans="1:36" ht="20.45" customHeight="1" x14ac:dyDescent="0.25">
      <c r="A208" s="3">
        <v>184</v>
      </c>
      <c r="B208" s="3" t="s">
        <v>4524</v>
      </c>
      <c r="C208" s="3" t="s">
        <v>786</v>
      </c>
      <c r="D208" s="3" t="s">
        <v>18</v>
      </c>
      <c r="E208" s="3" t="s">
        <v>37</v>
      </c>
      <c r="F208" s="4">
        <v>116</v>
      </c>
      <c r="G208" s="4">
        <v>26</v>
      </c>
      <c r="H208" s="3" t="s">
        <v>36</v>
      </c>
      <c r="I208" s="3" t="s">
        <v>788</v>
      </c>
      <c r="J208" s="3" t="s">
        <v>789</v>
      </c>
      <c r="K208" s="6" t="s">
        <v>3837</v>
      </c>
      <c r="L208" s="42">
        <v>1</v>
      </c>
      <c r="M208" s="10">
        <v>0</v>
      </c>
      <c r="N208" s="42">
        <v>0</v>
      </c>
      <c r="O208" s="10">
        <v>0</v>
      </c>
      <c r="P208" s="42">
        <v>2</v>
      </c>
      <c r="Q208" s="10">
        <v>1</v>
      </c>
      <c r="R208" s="42">
        <v>0</v>
      </c>
      <c r="S208" s="10">
        <v>0</v>
      </c>
      <c r="T208" s="42">
        <v>2</v>
      </c>
      <c r="U208" s="10">
        <v>0</v>
      </c>
      <c r="V208" s="42">
        <v>2</v>
      </c>
      <c r="W208" s="10">
        <v>0</v>
      </c>
      <c r="X208" s="42">
        <v>2</v>
      </c>
      <c r="Y208" s="10">
        <v>0</v>
      </c>
      <c r="Z208" s="42">
        <v>1</v>
      </c>
      <c r="AA208" s="10">
        <v>0</v>
      </c>
      <c r="AB208" s="42">
        <v>1</v>
      </c>
      <c r="AC208" s="10">
        <v>1</v>
      </c>
      <c r="AD208" s="42">
        <v>1</v>
      </c>
      <c r="AE208" s="10">
        <v>0</v>
      </c>
      <c r="AF208" s="10">
        <v>1</v>
      </c>
      <c r="AG208" s="10">
        <v>0</v>
      </c>
      <c r="AH208" s="42">
        <v>1</v>
      </c>
      <c r="AI208" s="10">
        <v>0</v>
      </c>
      <c r="AJ208" s="36">
        <v>3024000</v>
      </c>
    </row>
    <row r="209" spans="1:36" ht="20.45" customHeight="1" x14ac:dyDescent="0.25">
      <c r="A209" s="3">
        <v>185</v>
      </c>
      <c r="B209" s="3" t="s">
        <v>4525</v>
      </c>
      <c r="C209" s="3" t="s">
        <v>534</v>
      </c>
      <c r="D209" s="3" t="s">
        <v>44</v>
      </c>
      <c r="E209" s="3" t="s">
        <v>37</v>
      </c>
      <c r="F209" s="4">
        <v>120</v>
      </c>
      <c r="G209" s="4">
        <v>19</v>
      </c>
      <c r="H209" s="3" t="s">
        <v>36</v>
      </c>
      <c r="I209" s="3" t="s">
        <v>936</v>
      </c>
      <c r="J209" s="3" t="s">
        <v>937</v>
      </c>
      <c r="K209" s="6" t="s">
        <v>3827</v>
      </c>
      <c r="L209" s="42">
        <v>1</v>
      </c>
      <c r="M209" s="10">
        <v>45</v>
      </c>
      <c r="N209" s="42">
        <v>1</v>
      </c>
      <c r="O209" s="10">
        <v>45</v>
      </c>
      <c r="P209" s="42">
        <v>1</v>
      </c>
      <c r="Q209" s="10" t="s">
        <v>3650</v>
      </c>
      <c r="R209" s="42">
        <v>2</v>
      </c>
      <c r="S209" s="10">
        <v>0</v>
      </c>
      <c r="T209" s="42">
        <v>0</v>
      </c>
      <c r="U209" s="10">
        <v>0</v>
      </c>
      <c r="V209" s="42">
        <v>2</v>
      </c>
      <c r="W209" s="10">
        <v>0</v>
      </c>
      <c r="X209" s="42">
        <v>2</v>
      </c>
      <c r="Y209" s="10">
        <v>0</v>
      </c>
      <c r="Z209" s="42">
        <v>1</v>
      </c>
      <c r="AA209" s="10">
        <v>0</v>
      </c>
      <c r="AB209" s="42">
        <v>1</v>
      </c>
      <c r="AC209" s="10" t="s">
        <v>3650</v>
      </c>
      <c r="AD209" s="42">
        <v>1</v>
      </c>
      <c r="AE209" s="10">
        <v>0</v>
      </c>
      <c r="AF209" s="10">
        <v>1</v>
      </c>
      <c r="AG209" s="10">
        <v>1</v>
      </c>
      <c r="AH209" s="42">
        <v>1</v>
      </c>
      <c r="AI209" s="10">
        <v>0</v>
      </c>
      <c r="AJ209" s="36">
        <v>2882000</v>
      </c>
    </row>
    <row r="210" spans="1:36" ht="20.45" customHeight="1" x14ac:dyDescent="0.25">
      <c r="A210" s="3">
        <v>186</v>
      </c>
      <c r="B210" s="3" t="s">
        <v>4526</v>
      </c>
      <c r="C210" s="3" t="s">
        <v>796</v>
      </c>
      <c r="D210" s="3" t="s">
        <v>18</v>
      </c>
      <c r="E210" s="3" t="s">
        <v>37</v>
      </c>
      <c r="F210" s="4">
        <v>120</v>
      </c>
      <c r="G210" s="4">
        <v>23</v>
      </c>
      <c r="H210" s="3" t="s">
        <v>36</v>
      </c>
      <c r="I210" s="3" t="s">
        <v>798</v>
      </c>
      <c r="J210" s="3" t="s">
        <v>799</v>
      </c>
      <c r="K210" s="6" t="s">
        <v>3838</v>
      </c>
      <c r="L210" s="42">
        <v>1</v>
      </c>
      <c r="M210" s="10">
        <v>0</v>
      </c>
      <c r="N210" s="42">
        <v>2</v>
      </c>
      <c r="O210" s="10">
        <v>0</v>
      </c>
      <c r="P210" s="42">
        <v>2</v>
      </c>
      <c r="Q210" s="10">
        <v>0</v>
      </c>
      <c r="R210" s="42">
        <v>0</v>
      </c>
      <c r="S210" s="10">
        <v>0</v>
      </c>
      <c r="T210" s="42">
        <v>1</v>
      </c>
      <c r="U210" s="10">
        <v>0</v>
      </c>
      <c r="V210" s="42">
        <v>1</v>
      </c>
      <c r="W210" s="10">
        <v>0</v>
      </c>
      <c r="X210" s="42">
        <v>2</v>
      </c>
      <c r="Y210" s="10">
        <v>0</v>
      </c>
      <c r="Z210" s="42">
        <v>1</v>
      </c>
      <c r="AA210" s="10">
        <v>0</v>
      </c>
      <c r="AB210" s="42">
        <v>1</v>
      </c>
      <c r="AC210" s="10">
        <v>0</v>
      </c>
      <c r="AD210" s="42">
        <v>1</v>
      </c>
      <c r="AE210" s="10">
        <v>0</v>
      </c>
      <c r="AF210" s="10">
        <v>1</v>
      </c>
      <c r="AG210" s="10">
        <v>0</v>
      </c>
      <c r="AH210" s="42">
        <v>1</v>
      </c>
      <c r="AI210" s="10">
        <v>0</v>
      </c>
      <c r="AJ210" s="36">
        <v>3014000</v>
      </c>
    </row>
    <row r="211" spans="1:36" ht="20.45" customHeight="1" x14ac:dyDescent="0.25">
      <c r="A211" s="3">
        <v>187</v>
      </c>
      <c r="B211" s="3" t="s">
        <v>4527</v>
      </c>
      <c r="C211" s="3" t="s">
        <v>725</v>
      </c>
      <c r="D211" s="3" t="s">
        <v>18</v>
      </c>
      <c r="E211" s="3" t="s">
        <v>37</v>
      </c>
      <c r="F211" s="4">
        <v>120</v>
      </c>
      <c r="G211" s="4">
        <v>23.5</v>
      </c>
      <c r="H211" s="3" t="s">
        <v>36</v>
      </c>
      <c r="I211" s="3" t="s">
        <v>1108</v>
      </c>
      <c r="J211" s="3" t="s">
        <v>1109</v>
      </c>
      <c r="K211" s="6" t="s">
        <v>3839</v>
      </c>
      <c r="L211" s="42">
        <v>0</v>
      </c>
      <c r="M211" s="10">
        <v>0</v>
      </c>
      <c r="N211" s="42">
        <v>1</v>
      </c>
      <c r="O211" s="10">
        <v>0</v>
      </c>
      <c r="P211" s="42">
        <v>1</v>
      </c>
      <c r="Q211" s="10" t="s">
        <v>3653</v>
      </c>
      <c r="R211" s="42">
        <v>0</v>
      </c>
      <c r="S211" s="10" t="s">
        <v>3652</v>
      </c>
      <c r="T211" s="42">
        <v>2</v>
      </c>
      <c r="U211" s="10" t="s">
        <v>3652</v>
      </c>
      <c r="V211" s="42">
        <v>1</v>
      </c>
      <c r="W211" s="10">
        <v>0</v>
      </c>
      <c r="X211" s="42">
        <v>2</v>
      </c>
      <c r="Y211" s="10">
        <v>0</v>
      </c>
      <c r="Z211" s="42">
        <v>2</v>
      </c>
      <c r="AA211" s="10">
        <v>0</v>
      </c>
      <c r="AB211" s="42">
        <v>2</v>
      </c>
      <c r="AC211" s="10" t="s">
        <v>3653</v>
      </c>
      <c r="AD211" s="42">
        <v>1</v>
      </c>
      <c r="AE211" s="10" t="s">
        <v>3652</v>
      </c>
      <c r="AF211" s="10">
        <v>1</v>
      </c>
      <c r="AG211" s="10">
        <v>0</v>
      </c>
      <c r="AH211" s="42">
        <v>1</v>
      </c>
      <c r="AI211" s="10">
        <v>0</v>
      </c>
      <c r="AJ211" s="36">
        <v>2861000</v>
      </c>
    </row>
    <row r="212" spans="1:36" ht="20.45" customHeight="1" x14ac:dyDescent="0.25">
      <c r="A212" s="3">
        <v>188</v>
      </c>
      <c r="B212" s="3" t="s">
        <v>4528</v>
      </c>
      <c r="C212" s="3" t="s">
        <v>588</v>
      </c>
      <c r="D212" s="3" t="s">
        <v>44</v>
      </c>
      <c r="E212" s="3" t="s">
        <v>37</v>
      </c>
      <c r="F212" s="4">
        <v>118</v>
      </c>
      <c r="G212" s="4">
        <v>22</v>
      </c>
      <c r="H212" s="3" t="s">
        <v>36</v>
      </c>
      <c r="I212" s="3" t="s">
        <v>590</v>
      </c>
      <c r="J212" s="3" t="s">
        <v>591</v>
      </c>
      <c r="K212" s="6" t="s">
        <v>3840</v>
      </c>
      <c r="L212" s="42">
        <v>1</v>
      </c>
      <c r="M212" s="10">
        <v>0</v>
      </c>
      <c r="N212" s="42">
        <v>1</v>
      </c>
      <c r="O212" s="10">
        <v>0</v>
      </c>
      <c r="P212" s="42">
        <v>1</v>
      </c>
      <c r="Q212" s="10">
        <v>1</v>
      </c>
      <c r="R212" s="42">
        <v>1</v>
      </c>
      <c r="S212" s="10">
        <v>1</v>
      </c>
      <c r="T212" s="42">
        <v>1</v>
      </c>
      <c r="U212" s="10">
        <v>1</v>
      </c>
      <c r="V212" s="42">
        <v>1</v>
      </c>
      <c r="W212" s="10">
        <v>1</v>
      </c>
      <c r="X212" s="42">
        <v>2</v>
      </c>
      <c r="Y212" s="10">
        <v>1</v>
      </c>
      <c r="Z212" s="42">
        <v>1</v>
      </c>
      <c r="AA212" s="10">
        <v>1</v>
      </c>
      <c r="AB212" s="42">
        <v>1</v>
      </c>
      <c r="AC212" s="10">
        <v>1</v>
      </c>
      <c r="AD212" s="42">
        <v>1</v>
      </c>
      <c r="AE212" s="10">
        <v>1</v>
      </c>
      <c r="AF212" s="10">
        <v>1</v>
      </c>
      <c r="AG212" s="10">
        <v>0</v>
      </c>
      <c r="AH212" s="42">
        <v>1</v>
      </c>
      <c r="AI212" s="10">
        <v>1</v>
      </c>
      <c r="AJ212" s="36">
        <v>2719000</v>
      </c>
    </row>
    <row r="213" spans="1:36" ht="20.45" customHeight="1" x14ac:dyDescent="0.25">
      <c r="A213" s="3">
        <v>189</v>
      </c>
      <c r="B213" s="3" t="s">
        <v>4529</v>
      </c>
      <c r="C213" s="3" t="s">
        <v>1465</v>
      </c>
      <c r="D213" s="3" t="s">
        <v>44</v>
      </c>
      <c r="E213" s="3" t="s">
        <v>227</v>
      </c>
      <c r="F213" s="4">
        <v>123</v>
      </c>
      <c r="G213" s="4">
        <v>26</v>
      </c>
      <c r="H213" s="3" t="s">
        <v>36</v>
      </c>
      <c r="I213" s="3" t="s">
        <v>1467</v>
      </c>
      <c r="J213" s="3" t="s">
        <v>1468</v>
      </c>
      <c r="K213" s="6" t="s">
        <v>3841</v>
      </c>
      <c r="L213" s="42">
        <v>0</v>
      </c>
      <c r="M213" s="10">
        <v>45</v>
      </c>
      <c r="N213" s="42">
        <v>1</v>
      </c>
      <c r="O213" s="10">
        <v>45</v>
      </c>
      <c r="P213" s="42">
        <v>0</v>
      </c>
      <c r="Q213" s="10" t="s">
        <v>3650</v>
      </c>
      <c r="R213" s="42">
        <v>2</v>
      </c>
      <c r="S213" s="10">
        <v>0</v>
      </c>
      <c r="T213" s="42">
        <v>0</v>
      </c>
      <c r="U213" s="10">
        <v>0</v>
      </c>
      <c r="V213" s="42">
        <v>1</v>
      </c>
      <c r="W213" s="10">
        <v>0</v>
      </c>
      <c r="X213" s="42">
        <v>2</v>
      </c>
      <c r="Y213" s="10">
        <v>0</v>
      </c>
      <c r="Z213" s="42">
        <v>1</v>
      </c>
      <c r="AA213" s="10">
        <v>0</v>
      </c>
      <c r="AB213" s="42">
        <v>1</v>
      </c>
      <c r="AC213" s="10" t="s">
        <v>3650</v>
      </c>
      <c r="AD213" s="42">
        <v>1</v>
      </c>
      <c r="AE213" s="10">
        <v>0</v>
      </c>
      <c r="AF213" s="10">
        <v>1</v>
      </c>
      <c r="AG213" s="10">
        <v>1</v>
      </c>
      <c r="AH213" s="42">
        <v>1</v>
      </c>
      <c r="AI213" s="10">
        <v>0</v>
      </c>
      <c r="AJ213" s="36">
        <v>2209000</v>
      </c>
    </row>
    <row r="214" spans="1:36" ht="20.45" customHeight="1" x14ac:dyDescent="0.25">
      <c r="A214" s="3">
        <v>190</v>
      </c>
      <c r="B214" s="3" t="s">
        <v>4530</v>
      </c>
      <c r="C214" s="2" t="s">
        <v>2378</v>
      </c>
      <c r="D214" s="2" t="s">
        <v>44</v>
      </c>
      <c r="E214" s="3" t="s">
        <v>227</v>
      </c>
      <c r="F214" s="2">
        <v>120</v>
      </c>
      <c r="G214" s="2">
        <v>23</v>
      </c>
      <c r="H214" s="2" t="s">
        <v>36</v>
      </c>
      <c r="I214" s="2" t="s">
        <v>2740</v>
      </c>
      <c r="J214" s="2" t="s">
        <v>2741</v>
      </c>
      <c r="K214" s="28" t="s">
        <v>3757</v>
      </c>
      <c r="L214" s="10">
        <v>1</v>
      </c>
      <c r="M214" s="10">
        <v>45</v>
      </c>
      <c r="N214" s="11">
        <v>1</v>
      </c>
      <c r="O214" s="10">
        <v>45</v>
      </c>
      <c r="P214" s="12">
        <v>1</v>
      </c>
      <c r="Q214" s="10" t="s">
        <v>3650</v>
      </c>
      <c r="R214" s="13">
        <v>2</v>
      </c>
      <c r="S214" s="10">
        <v>0</v>
      </c>
      <c r="T214" s="14">
        <v>0</v>
      </c>
      <c r="U214" s="10">
        <v>0</v>
      </c>
      <c r="V214" s="10">
        <v>1</v>
      </c>
      <c r="W214" s="10">
        <v>0</v>
      </c>
      <c r="X214" s="11">
        <v>2</v>
      </c>
      <c r="Y214" s="10">
        <v>0</v>
      </c>
      <c r="Z214" s="13">
        <v>1</v>
      </c>
      <c r="AA214" s="10">
        <v>0</v>
      </c>
      <c r="AB214" s="12">
        <v>1</v>
      </c>
      <c r="AC214" s="10" t="s">
        <v>3650</v>
      </c>
      <c r="AD214" s="14">
        <v>1</v>
      </c>
      <c r="AE214" s="10">
        <v>0</v>
      </c>
      <c r="AF214" s="10">
        <v>1</v>
      </c>
      <c r="AG214" s="10">
        <v>1</v>
      </c>
      <c r="AH214" s="11">
        <v>0</v>
      </c>
      <c r="AI214" s="10">
        <v>0</v>
      </c>
      <c r="AJ214" s="36">
        <v>2317000</v>
      </c>
    </row>
    <row r="215" spans="1:36" ht="20.45" customHeight="1" x14ac:dyDescent="0.25">
      <c r="A215" s="3">
        <v>191</v>
      </c>
      <c r="B215" s="3" t="s">
        <v>4531</v>
      </c>
      <c r="C215" s="3" t="s">
        <v>853</v>
      </c>
      <c r="D215" s="3" t="s">
        <v>18</v>
      </c>
      <c r="E215" s="3" t="s">
        <v>227</v>
      </c>
      <c r="F215" s="4">
        <v>120</v>
      </c>
      <c r="G215" s="4">
        <v>22</v>
      </c>
      <c r="H215" s="3" t="s">
        <v>36</v>
      </c>
      <c r="I215" s="3" t="s">
        <v>855</v>
      </c>
      <c r="J215" s="3" t="s">
        <v>856</v>
      </c>
      <c r="K215" s="6" t="s">
        <v>3842</v>
      </c>
      <c r="L215" s="42">
        <v>1</v>
      </c>
      <c r="M215" s="10">
        <v>50</v>
      </c>
      <c r="N215" s="42">
        <v>1</v>
      </c>
      <c r="O215" s="10">
        <v>50</v>
      </c>
      <c r="P215" s="42">
        <v>1</v>
      </c>
      <c r="Q215" s="10" t="s">
        <v>3650</v>
      </c>
      <c r="R215" s="42">
        <v>0</v>
      </c>
      <c r="S215" s="10" t="s">
        <v>3650</v>
      </c>
      <c r="T215" s="42">
        <v>3</v>
      </c>
      <c r="U215" s="10" t="s">
        <v>3650</v>
      </c>
      <c r="V215" s="42">
        <v>0</v>
      </c>
      <c r="W215" s="10">
        <v>2</v>
      </c>
      <c r="X215" s="42">
        <v>3</v>
      </c>
      <c r="Y215" s="10">
        <v>2</v>
      </c>
      <c r="Z215" s="42">
        <v>1</v>
      </c>
      <c r="AA215" s="10">
        <v>2</v>
      </c>
      <c r="AB215" s="42">
        <v>1</v>
      </c>
      <c r="AC215" s="10" t="s">
        <v>3650</v>
      </c>
      <c r="AD215" s="42">
        <v>0</v>
      </c>
      <c r="AE215" s="10" t="s">
        <v>3650</v>
      </c>
      <c r="AF215" s="10">
        <v>1</v>
      </c>
      <c r="AG215" s="10">
        <v>0</v>
      </c>
      <c r="AH215" s="42">
        <v>0</v>
      </c>
      <c r="AI215" s="10">
        <v>2</v>
      </c>
      <c r="AJ215" s="36">
        <v>2465000</v>
      </c>
    </row>
    <row r="216" spans="1:36" ht="20.45" customHeight="1" x14ac:dyDescent="0.25">
      <c r="A216" s="3">
        <v>192</v>
      </c>
      <c r="B216" s="3" t="s">
        <v>4532</v>
      </c>
      <c r="C216" s="3" t="s">
        <v>445</v>
      </c>
      <c r="D216" s="3" t="s">
        <v>18</v>
      </c>
      <c r="E216" s="3" t="s">
        <v>227</v>
      </c>
      <c r="F216" s="4">
        <v>124</v>
      </c>
      <c r="G216" s="4">
        <v>22</v>
      </c>
      <c r="H216" s="3" t="s">
        <v>36</v>
      </c>
      <c r="I216" s="3" t="s">
        <v>1436</v>
      </c>
      <c r="J216" s="3" t="s">
        <v>1437</v>
      </c>
      <c r="K216" s="6" t="s">
        <v>3843</v>
      </c>
      <c r="L216" s="42">
        <v>1</v>
      </c>
      <c r="M216" s="10">
        <v>50</v>
      </c>
      <c r="N216" s="42">
        <v>1</v>
      </c>
      <c r="O216" s="10">
        <v>50</v>
      </c>
      <c r="P216" s="42">
        <v>3</v>
      </c>
      <c r="Q216" s="10" t="s">
        <v>3650</v>
      </c>
      <c r="R216" s="42">
        <v>0</v>
      </c>
      <c r="S216" s="10" t="s">
        <v>3650</v>
      </c>
      <c r="T216" s="42">
        <v>3</v>
      </c>
      <c r="U216" s="10" t="s">
        <v>3650</v>
      </c>
      <c r="V216" s="42">
        <v>3</v>
      </c>
      <c r="W216" s="10">
        <v>2</v>
      </c>
      <c r="X216" s="42">
        <v>3</v>
      </c>
      <c r="Y216" s="10">
        <v>2</v>
      </c>
      <c r="Z216" s="42">
        <v>1</v>
      </c>
      <c r="AA216" s="10">
        <v>2</v>
      </c>
      <c r="AB216" s="42">
        <v>1</v>
      </c>
      <c r="AC216" s="10" t="s">
        <v>3650</v>
      </c>
      <c r="AD216" s="42">
        <v>1</v>
      </c>
      <c r="AE216" s="10" t="s">
        <v>3650</v>
      </c>
      <c r="AF216" s="10">
        <v>1</v>
      </c>
      <c r="AG216" s="10">
        <v>0</v>
      </c>
      <c r="AH216" s="42">
        <v>1</v>
      </c>
      <c r="AI216" s="10">
        <v>2</v>
      </c>
      <c r="AJ216" s="36">
        <v>4096000</v>
      </c>
    </row>
    <row r="217" spans="1:36" ht="20.45" customHeight="1" x14ac:dyDescent="0.25">
      <c r="A217" s="3">
        <v>193</v>
      </c>
      <c r="B217" s="3" t="s">
        <v>4533</v>
      </c>
      <c r="C217" s="3" t="s">
        <v>1298</v>
      </c>
      <c r="D217" s="3" t="s">
        <v>18</v>
      </c>
      <c r="E217" s="3" t="s">
        <v>227</v>
      </c>
      <c r="F217" s="4">
        <v>120</v>
      </c>
      <c r="G217" s="4">
        <v>19</v>
      </c>
      <c r="H217" s="3" t="s">
        <v>36</v>
      </c>
      <c r="I217" s="3" t="s">
        <v>1300</v>
      </c>
      <c r="J217" s="3" t="s">
        <v>1301</v>
      </c>
      <c r="K217" s="6" t="s">
        <v>3844</v>
      </c>
      <c r="L217" s="42">
        <v>1</v>
      </c>
      <c r="M217" s="10">
        <v>45</v>
      </c>
      <c r="N217" s="42">
        <v>2</v>
      </c>
      <c r="O217" s="10">
        <v>45</v>
      </c>
      <c r="P217" s="42">
        <v>1</v>
      </c>
      <c r="Q217" s="10" t="s">
        <v>3650</v>
      </c>
      <c r="R217" s="42">
        <v>0</v>
      </c>
      <c r="S217" s="10" t="s">
        <v>3650</v>
      </c>
      <c r="T217" s="42">
        <v>1</v>
      </c>
      <c r="U217" s="10" t="s">
        <v>3650</v>
      </c>
      <c r="V217" s="42">
        <v>1</v>
      </c>
      <c r="W217" s="10">
        <v>0</v>
      </c>
      <c r="X217" s="42">
        <v>2</v>
      </c>
      <c r="Y217" s="10">
        <v>0</v>
      </c>
      <c r="Z217" s="42">
        <v>1</v>
      </c>
      <c r="AA217" s="10">
        <v>0</v>
      </c>
      <c r="AB217" s="42">
        <v>1</v>
      </c>
      <c r="AC217" s="10" t="s">
        <v>3650</v>
      </c>
      <c r="AD217" s="42">
        <v>1</v>
      </c>
      <c r="AE217" s="10" t="s">
        <v>3650</v>
      </c>
      <c r="AF217" s="10">
        <v>1</v>
      </c>
      <c r="AG217" s="10">
        <v>0</v>
      </c>
      <c r="AH217" s="42">
        <v>1</v>
      </c>
      <c r="AI217" s="10">
        <v>0</v>
      </c>
      <c r="AJ217" s="36">
        <v>2736000</v>
      </c>
    </row>
    <row r="218" spans="1:36" ht="20.45" customHeight="1" x14ac:dyDescent="0.25">
      <c r="A218" s="3">
        <v>194</v>
      </c>
      <c r="B218" s="3" t="s">
        <v>4534</v>
      </c>
      <c r="C218" s="2" t="s">
        <v>848</v>
      </c>
      <c r="D218" s="2" t="s">
        <v>44</v>
      </c>
      <c r="E218" s="3" t="s">
        <v>227</v>
      </c>
      <c r="F218" s="2">
        <v>110</v>
      </c>
      <c r="G218" s="2">
        <v>18</v>
      </c>
      <c r="H218" s="2" t="s">
        <v>36</v>
      </c>
      <c r="I218" s="2" t="s">
        <v>2743</v>
      </c>
      <c r="J218" s="2" t="s">
        <v>2744</v>
      </c>
      <c r="K218" s="28" t="s">
        <v>3757</v>
      </c>
      <c r="L218" s="10">
        <v>1</v>
      </c>
      <c r="M218" s="10">
        <v>0</v>
      </c>
      <c r="N218" s="11">
        <v>1</v>
      </c>
      <c r="O218" s="10">
        <v>0</v>
      </c>
      <c r="P218" s="12">
        <v>1</v>
      </c>
      <c r="Q218" s="10">
        <v>1</v>
      </c>
      <c r="R218" s="13">
        <v>2</v>
      </c>
      <c r="S218" s="10">
        <v>1</v>
      </c>
      <c r="T218" s="14">
        <v>0</v>
      </c>
      <c r="U218" s="10">
        <v>1</v>
      </c>
      <c r="V218" s="10">
        <v>1</v>
      </c>
      <c r="W218" s="10">
        <v>1</v>
      </c>
      <c r="X218" s="11">
        <v>2</v>
      </c>
      <c r="Y218" s="10">
        <v>1</v>
      </c>
      <c r="Z218" s="13">
        <v>1</v>
      </c>
      <c r="AA218" s="10">
        <v>1</v>
      </c>
      <c r="AB218" s="12">
        <v>1</v>
      </c>
      <c r="AC218" s="10">
        <v>1</v>
      </c>
      <c r="AD218" s="14">
        <v>1</v>
      </c>
      <c r="AE218" s="10">
        <v>1</v>
      </c>
      <c r="AF218" s="10">
        <v>1</v>
      </c>
      <c r="AG218" s="10">
        <v>0</v>
      </c>
      <c r="AH218" s="11">
        <v>0</v>
      </c>
      <c r="AI218" s="10">
        <v>1</v>
      </c>
      <c r="AJ218" s="36">
        <v>2317000</v>
      </c>
    </row>
    <row r="219" spans="1:36" ht="20.45" customHeight="1" x14ac:dyDescent="0.25">
      <c r="A219" s="3">
        <v>195</v>
      </c>
      <c r="B219" s="3" t="s">
        <v>4384</v>
      </c>
      <c r="C219" s="3" t="s">
        <v>1009</v>
      </c>
      <c r="D219" s="3" t="s">
        <v>44</v>
      </c>
      <c r="E219" s="3" t="s">
        <v>227</v>
      </c>
      <c r="F219" s="4">
        <v>112</v>
      </c>
      <c r="G219" s="4">
        <v>18</v>
      </c>
      <c r="H219" s="3" t="s">
        <v>36</v>
      </c>
      <c r="I219" s="3" t="s">
        <v>1011</v>
      </c>
      <c r="J219" s="3" t="s">
        <v>1012</v>
      </c>
      <c r="K219" s="6" t="s">
        <v>3845</v>
      </c>
      <c r="L219" s="42">
        <v>1</v>
      </c>
      <c r="M219" s="10">
        <v>0</v>
      </c>
      <c r="N219" s="42">
        <v>1</v>
      </c>
      <c r="O219" s="10">
        <v>0</v>
      </c>
      <c r="P219" s="42">
        <v>0</v>
      </c>
      <c r="Q219" s="10">
        <v>1</v>
      </c>
      <c r="R219" s="42">
        <v>3</v>
      </c>
      <c r="S219" s="10">
        <v>1</v>
      </c>
      <c r="T219" s="42">
        <v>0</v>
      </c>
      <c r="U219" s="10">
        <v>1</v>
      </c>
      <c r="V219" s="42">
        <v>2</v>
      </c>
      <c r="W219" s="10">
        <v>1</v>
      </c>
      <c r="X219" s="42">
        <v>2</v>
      </c>
      <c r="Y219" s="10">
        <v>1</v>
      </c>
      <c r="Z219" s="42">
        <v>1</v>
      </c>
      <c r="AA219" s="10">
        <v>1</v>
      </c>
      <c r="AB219" s="42">
        <v>1</v>
      </c>
      <c r="AC219" s="10">
        <v>1</v>
      </c>
      <c r="AD219" s="42">
        <v>1</v>
      </c>
      <c r="AE219" s="10">
        <v>1</v>
      </c>
      <c r="AF219" s="10">
        <v>1</v>
      </c>
      <c r="AG219" s="10">
        <v>0</v>
      </c>
      <c r="AH219" s="42">
        <v>1</v>
      </c>
      <c r="AI219" s="10">
        <v>1</v>
      </c>
      <c r="AJ219" s="36">
        <v>2787000</v>
      </c>
    </row>
    <row r="220" spans="1:36" ht="20.45" customHeight="1" x14ac:dyDescent="0.25">
      <c r="A220" s="3">
        <v>196</v>
      </c>
      <c r="B220" s="3" t="s">
        <v>4535</v>
      </c>
      <c r="C220" s="3" t="s">
        <v>1980</v>
      </c>
      <c r="D220" s="3" t="s">
        <v>44</v>
      </c>
      <c r="E220" s="3" t="s">
        <v>227</v>
      </c>
      <c r="F220" s="4">
        <v>115</v>
      </c>
      <c r="G220" s="4">
        <v>19</v>
      </c>
      <c r="H220" s="3" t="s">
        <v>36</v>
      </c>
      <c r="I220" s="3" t="s">
        <v>1982</v>
      </c>
      <c r="J220" s="3" t="s">
        <v>1983</v>
      </c>
      <c r="K220" s="6" t="s">
        <v>3846</v>
      </c>
      <c r="L220" s="42">
        <v>1</v>
      </c>
      <c r="M220" s="10">
        <v>0</v>
      </c>
      <c r="N220" s="42">
        <v>1</v>
      </c>
      <c r="O220" s="10">
        <v>0</v>
      </c>
      <c r="P220" s="42">
        <v>1</v>
      </c>
      <c r="Q220" s="10">
        <v>1</v>
      </c>
      <c r="R220" s="42">
        <v>3</v>
      </c>
      <c r="S220" s="10">
        <v>0</v>
      </c>
      <c r="T220" s="42">
        <v>0</v>
      </c>
      <c r="U220" s="10">
        <v>0</v>
      </c>
      <c r="V220" s="42">
        <v>0</v>
      </c>
      <c r="W220" s="10">
        <v>0</v>
      </c>
      <c r="X220" s="42">
        <v>2</v>
      </c>
      <c r="Y220" s="10">
        <v>0</v>
      </c>
      <c r="Z220" s="42">
        <v>1</v>
      </c>
      <c r="AA220" s="10">
        <v>0</v>
      </c>
      <c r="AB220" s="42">
        <v>1</v>
      </c>
      <c r="AC220" s="10">
        <v>1</v>
      </c>
      <c r="AD220" s="42">
        <v>0</v>
      </c>
      <c r="AE220" s="10">
        <v>0</v>
      </c>
      <c r="AF220" s="10">
        <v>1</v>
      </c>
      <c r="AG220" s="10">
        <v>0</v>
      </c>
      <c r="AH220" s="42">
        <v>1</v>
      </c>
      <c r="AI220" s="10">
        <v>0</v>
      </c>
      <c r="AJ220" s="36">
        <v>2555000</v>
      </c>
    </row>
    <row r="221" spans="1:36" ht="20.45" customHeight="1" x14ac:dyDescent="0.25">
      <c r="A221" s="3">
        <v>197</v>
      </c>
      <c r="B221" s="3" t="s">
        <v>4536</v>
      </c>
      <c r="C221" s="2" t="s">
        <v>625</v>
      </c>
      <c r="D221" s="2" t="s">
        <v>18</v>
      </c>
      <c r="E221" s="3" t="s">
        <v>227</v>
      </c>
      <c r="F221" s="2">
        <v>115</v>
      </c>
      <c r="G221" s="2">
        <v>23</v>
      </c>
      <c r="H221" s="2" t="s">
        <v>36</v>
      </c>
      <c r="I221" s="2" t="s">
        <v>627</v>
      </c>
      <c r="J221" s="2" t="s">
        <v>628</v>
      </c>
      <c r="K221" s="28" t="s">
        <v>4325</v>
      </c>
      <c r="L221" s="10">
        <v>0</v>
      </c>
      <c r="M221" s="10">
        <v>0</v>
      </c>
      <c r="N221" s="11">
        <v>1</v>
      </c>
      <c r="O221" s="10">
        <v>0</v>
      </c>
      <c r="P221" s="12">
        <v>1</v>
      </c>
      <c r="Q221" s="10">
        <v>0</v>
      </c>
      <c r="R221" s="13">
        <v>0</v>
      </c>
      <c r="S221" s="10">
        <v>0</v>
      </c>
      <c r="T221" s="14">
        <v>1</v>
      </c>
      <c r="U221" s="10">
        <v>0</v>
      </c>
      <c r="V221" s="10">
        <v>1</v>
      </c>
      <c r="W221" s="10">
        <v>0</v>
      </c>
      <c r="X221" s="11">
        <v>2</v>
      </c>
      <c r="Y221" s="10">
        <v>0</v>
      </c>
      <c r="Z221" s="13">
        <v>1</v>
      </c>
      <c r="AA221" s="10">
        <v>0</v>
      </c>
      <c r="AB221" s="12">
        <v>1</v>
      </c>
      <c r="AC221" s="10">
        <v>0</v>
      </c>
      <c r="AD221" s="14">
        <v>0</v>
      </c>
      <c r="AE221" s="10">
        <v>0</v>
      </c>
      <c r="AF221" s="10">
        <v>1</v>
      </c>
      <c r="AG221" s="10">
        <v>0</v>
      </c>
      <c r="AH221" s="11">
        <v>1</v>
      </c>
      <c r="AI221" s="10">
        <v>0</v>
      </c>
      <c r="AJ221" s="36">
        <v>2216000</v>
      </c>
    </row>
    <row r="222" spans="1:36" ht="20.45" customHeight="1" x14ac:dyDescent="0.25">
      <c r="A222" s="3">
        <v>198</v>
      </c>
      <c r="B222" s="3" t="s">
        <v>4537</v>
      </c>
      <c r="C222" s="2" t="s">
        <v>1337</v>
      </c>
      <c r="D222" s="2" t="s">
        <v>18</v>
      </c>
      <c r="E222" s="3" t="s">
        <v>227</v>
      </c>
      <c r="F222" s="2">
        <v>115</v>
      </c>
      <c r="G222" s="2">
        <v>25.4</v>
      </c>
      <c r="H222" s="2" t="s">
        <v>36</v>
      </c>
      <c r="I222" s="2" t="s">
        <v>2746</v>
      </c>
      <c r="J222" s="2" t="s">
        <v>2747</v>
      </c>
      <c r="K222" s="28" t="s">
        <v>3847</v>
      </c>
      <c r="L222" s="10">
        <v>2</v>
      </c>
      <c r="M222" s="10">
        <v>0</v>
      </c>
      <c r="N222" s="11">
        <v>2</v>
      </c>
      <c r="O222" s="10">
        <v>0</v>
      </c>
      <c r="P222" s="12">
        <v>1</v>
      </c>
      <c r="Q222" s="10">
        <v>0</v>
      </c>
      <c r="R222" s="13">
        <v>0</v>
      </c>
      <c r="S222" s="10">
        <v>0</v>
      </c>
      <c r="T222" s="14">
        <v>2</v>
      </c>
      <c r="U222" s="10">
        <v>0</v>
      </c>
      <c r="V222" s="10">
        <v>2</v>
      </c>
      <c r="W222" s="10">
        <v>0</v>
      </c>
      <c r="X222" s="11">
        <v>2</v>
      </c>
      <c r="Y222" s="10">
        <v>0</v>
      </c>
      <c r="Z222" s="13">
        <v>2</v>
      </c>
      <c r="AA222" s="10">
        <v>0</v>
      </c>
      <c r="AB222" s="12">
        <v>2</v>
      </c>
      <c r="AC222" s="10">
        <v>0</v>
      </c>
      <c r="AD222" s="14">
        <v>2</v>
      </c>
      <c r="AE222" s="10">
        <v>0</v>
      </c>
      <c r="AF222" s="10">
        <v>1</v>
      </c>
      <c r="AG222" s="10">
        <v>0</v>
      </c>
      <c r="AH222" s="11">
        <v>1</v>
      </c>
      <c r="AI222" s="10">
        <v>0</v>
      </c>
      <c r="AJ222" s="36">
        <v>3776000</v>
      </c>
    </row>
    <row r="223" spans="1:36" ht="20.45" customHeight="1" x14ac:dyDescent="0.25">
      <c r="A223" s="3">
        <v>199</v>
      </c>
      <c r="B223" s="3" t="s">
        <v>4538</v>
      </c>
      <c r="C223" s="3" t="s">
        <v>796</v>
      </c>
      <c r="D223" s="3" t="s">
        <v>18</v>
      </c>
      <c r="E223" s="3" t="s">
        <v>227</v>
      </c>
      <c r="F223" s="4">
        <v>122</v>
      </c>
      <c r="G223" s="4">
        <v>24</v>
      </c>
      <c r="H223" s="3" t="s">
        <v>36</v>
      </c>
      <c r="I223" s="3" t="s">
        <v>822</v>
      </c>
      <c r="J223" s="3" t="s">
        <v>823</v>
      </c>
      <c r="K223" s="6" t="s">
        <v>3765</v>
      </c>
      <c r="L223" s="42">
        <v>1</v>
      </c>
      <c r="M223" s="10">
        <v>50</v>
      </c>
      <c r="N223" s="42">
        <v>1</v>
      </c>
      <c r="O223" s="10">
        <v>50</v>
      </c>
      <c r="P223" s="42">
        <v>2</v>
      </c>
      <c r="Q223" s="10" t="s">
        <v>3650</v>
      </c>
      <c r="R223" s="42">
        <v>0</v>
      </c>
      <c r="S223" s="10" t="s">
        <v>3650</v>
      </c>
      <c r="T223" s="42">
        <v>2</v>
      </c>
      <c r="U223" s="10" t="s">
        <v>3650</v>
      </c>
      <c r="V223" s="42">
        <v>2</v>
      </c>
      <c r="W223" s="10">
        <v>2</v>
      </c>
      <c r="X223" s="42">
        <v>2</v>
      </c>
      <c r="Y223" s="10">
        <v>2</v>
      </c>
      <c r="Z223" s="42">
        <v>1</v>
      </c>
      <c r="AA223" s="10">
        <v>2</v>
      </c>
      <c r="AB223" s="42">
        <v>1</v>
      </c>
      <c r="AC223" s="10" t="s">
        <v>3650</v>
      </c>
      <c r="AD223" s="42">
        <v>1</v>
      </c>
      <c r="AE223" s="10" t="s">
        <v>3650</v>
      </c>
      <c r="AF223" s="10">
        <v>1</v>
      </c>
      <c r="AG223" s="10">
        <v>0</v>
      </c>
      <c r="AH223" s="42">
        <v>0</v>
      </c>
      <c r="AI223" s="10">
        <v>2</v>
      </c>
      <c r="AJ223" s="36">
        <v>2854000</v>
      </c>
    </row>
    <row r="224" spans="1:36" ht="20.45" customHeight="1" x14ac:dyDescent="0.25">
      <c r="A224" s="3">
        <v>200</v>
      </c>
      <c r="B224" s="3" t="s">
        <v>4539</v>
      </c>
      <c r="C224" s="2" t="s">
        <v>2379</v>
      </c>
      <c r="D224" s="2" t="s">
        <v>18</v>
      </c>
      <c r="E224" s="3" t="s">
        <v>227</v>
      </c>
      <c r="F224" s="2">
        <v>120</v>
      </c>
      <c r="G224" s="2">
        <v>20</v>
      </c>
      <c r="H224" s="2" t="s">
        <v>36</v>
      </c>
      <c r="I224" s="2" t="s">
        <v>2749</v>
      </c>
      <c r="J224" s="2" t="s">
        <v>2750</v>
      </c>
      <c r="K224" s="28" t="s">
        <v>3848</v>
      </c>
      <c r="L224" s="10">
        <v>0</v>
      </c>
      <c r="M224" s="10">
        <v>45</v>
      </c>
      <c r="N224" s="11">
        <v>1</v>
      </c>
      <c r="O224" s="10">
        <v>45</v>
      </c>
      <c r="P224" s="12">
        <v>1</v>
      </c>
      <c r="Q224" s="10" t="s">
        <v>3650</v>
      </c>
      <c r="R224" s="13">
        <v>0</v>
      </c>
      <c r="S224" s="10">
        <v>0</v>
      </c>
      <c r="T224" s="14">
        <v>1</v>
      </c>
      <c r="U224" s="10">
        <v>0</v>
      </c>
      <c r="V224" s="10">
        <v>1</v>
      </c>
      <c r="W224" s="10">
        <v>0</v>
      </c>
      <c r="X224" s="11">
        <v>2</v>
      </c>
      <c r="Y224" s="10">
        <v>0</v>
      </c>
      <c r="Z224" s="13">
        <v>1</v>
      </c>
      <c r="AA224" s="10">
        <v>0</v>
      </c>
      <c r="AB224" s="12">
        <v>1</v>
      </c>
      <c r="AC224" s="10" t="s">
        <v>3650</v>
      </c>
      <c r="AD224" s="14">
        <v>1</v>
      </c>
      <c r="AE224" s="10">
        <v>0</v>
      </c>
      <c r="AF224" s="10">
        <v>1</v>
      </c>
      <c r="AG224" s="10">
        <v>1</v>
      </c>
      <c r="AH224" s="11">
        <v>1</v>
      </c>
      <c r="AI224" s="10">
        <v>0</v>
      </c>
      <c r="AJ224" s="36">
        <v>2336000</v>
      </c>
    </row>
    <row r="225" spans="1:36" ht="20.45" customHeight="1" x14ac:dyDescent="0.25">
      <c r="A225" s="3">
        <v>201</v>
      </c>
      <c r="B225" s="3" t="s">
        <v>4540</v>
      </c>
      <c r="C225" s="2" t="s">
        <v>2380</v>
      </c>
      <c r="D225" s="2" t="s">
        <v>44</v>
      </c>
      <c r="E225" s="3" t="s">
        <v>227</v>
      </c>
      <c r="F225" s="2">
        <v>130</v>
      </c>
      <c r="G225" s="2">
        <v>24</v>
      </c>
      <c r="H225" s="2" t="s">
        <v>36</v>
      </c>
      <c r="I225" s="2" t="s">
        <v>1761</v>
      </c>
      <c r="J225" s="2" t="s">
        <v>1762</v>
      </c>
      <c r="K225" s="28" t="s">
        <v>3849</v>
      </c>
      <c r="L225" s="10">
        <v>1</v>
      </c>
      <c r="M225" s="10">
        <v>0</v>
      </c>
      <c r="N225" s="11">
        <v>1</v>
      </c>
      <c r="O225" s="10">
        <v>0</v>
      </c>
      <c r="P225" s="12">
        <v>0</v>
      </c>
      <c r="Q225" s="10" t="s">
        <v>3652</v>
      </c>
      <c r="R225" s="13">
        <v>2</v>
      </c>
      <c r="S225" s="10">
        <v>0</v>
      </c>
      <c r="T225" s="14">
        <v>0</v>
      </c>
      <c r="U225" s="10" t="s">
        <v>3653</v>
      </c>
      <c r="V225" s="10">
        <v>1</v>
      </c>
      <c r="W225" s="10">
        <v>0</v>
      </c>
      <c r="X225" s="11">
        <v>1</v>
      </c>
      <c r="Y225" s="10">
        <v>0</v>
      </c>
      <c r="Z225" s="13">
        <v>1</v>
      </c>
      <c r="AA225" s="10">
        <v>0</v>
      </c>
      <c r="AB225" s="12">
        <v>1</v>
      </c>
      <c r="AC225" s="10" t="s">
        <v>3652</v>
      </c>
      <c r="AD225" s="14">
        <v>0</v>
      </c>
      <c r="AE225" s="10" t="s">
        <v>3653</v>
      </c>
      <c r="AF225" s="10">
        <v>1</v>
      </c>
      <c r="AG225" s="10">
        <v>0</v>
      </c>
      <c r="AH225" s="11">
        <v>0</v>
      </c>
      <c r="AI225" s="10">
        <v>0</v>
      </c>
      <c r="AJ225" s="36">
        <v>1735000</v>
      </c>
    </row>
    <row r="226" spans="1:36" ht="20.45" customHeight="1" x14ac:dyDescent="0.25">
      <c r="A226" s="3">
        <v>202</v>
      </c>
      <c r="B226" s="3" t="s">
        <v>4541</v>
      </c>
      <c r="C226" s="3" t="s">
        <v>2156</v>
      </c>
      <c r="D226" s="3" t="s">
        <v>18</v>
      </c>
      <c r="E226" s="3" t="s">
        <v>227</v>
      </c>
      <c r="F226" s="4">
        <v>120</v>
      </c>
      <c r="G226" s="4">
        <v>17</v>
      </c>
      <c r="H226" s="3" t="s">
        <v>36</v>
      </c>
      <c r="I226" s="3" t="s">
        <v>2157</v>
      </c>
      <c r="J226" s="3" t="s">
        <v>2158</v>
      </c>
      <c r="K226" s="46" t="s">
        <v>3850</v>
      </c>
      <c r="L226" s="42">
        <v>2</v>
      </c>
      <c r="M226" s="10">
        <v>50</v>
      </c>
      <c r="N226" s="42">
        <v>2</v>
      </c>
      <c r="O226" s="10">
        <v>50</v>
      </c>
      <c r="P226" s="42">
        <v>2</v>
      </c>
      <c r="Q226" s="10" t="s">
        <v>3650</v>
      </c>
      <c r="R226" s="42">
        <v>0</v>
      </c>
      <c r="S226" s="10" t="s">
        <v>3650</v>
      </c>
      <c r="T226" s="42">
        <v>2</v>
      </c>
      <c r="U226" s="10" t="s">
        <v>3650</v>
      </c>
      <c r="V226" s="42">
        <v>2</v>
      </c>
      <c r="W226" s="10">
        <v>2</v>
      </c>
      <c r="X226" s="42">
        <v>2</v>
      </c>
      <c r="Y226" s="10">
        <v>2</v>
      </c>
      <c r="Z226" s="42">
        <v>1</v>
      </c>
      <c r="AA226" s="10">
        <v>2</v>
      </c>
      <c r="AB226" s="42">
        <v>1</v>
      </c>
      <c r="AC226" s="10" t="s">
        <v>3650</v>
      </c>
      <c r="AD226" s="42">
        <v>1</v>
      </c>
      <c r="AE226" s="10" t="s">
        <v>3650</v>
      </c>
      <c r="AF226" s="10">
        <v>0</v>
      </c>
      <c r="AG226" s="10">
        <v>0</v>
      </c>
      <c r="AH226" s="42">
        <v>0</v>
      </c>
      <c r="AI226" s="10">
        <v>2</v>
      </c>
      <c r="AJ226" s="36">
        <v>2974000</v>
      </c>
    </row>
    <row r="227" spans="1:36" ht="20.45" customHeight="1" x14ac:dyDescent="0.25">
      <c r="A227" s="3">
        <v>203</v>
      </c>
      <c r="B227" s="3" t="s">
        <v>3381</v>
      </c>
      <c r="C227" s="3" t="s">
        <v>1754</v>
      </c>
      <c r="D227" s="3" t="s">
        <v>44</v>
      </c>
      <c r="E227" s="3" t="s">
        <v>227</v>
      </c>
      <c r="F227" s="4">
        <v>112</v>
      </c>
      <c r="G227" s="4">
        <v>22</v>
      </c>
      <c r="H227" s="3" t="s">
        <v>36</v>
      </c>
      <c r="I227" s="3" t="s">
        <v>1756</v>
      </c>
      <c r="J227" s="3" t="s">
        <v>1757</v>
      </c>
      <c r="K227" s="6" t="s">
        <v>3851</v>
      </c>
      <c r="L227" s="42">
        <v>0</v>
      </c>
      <c r="M227" s="10">
        <v>0</v>
      </c>
      <c r="N227" s="42">
        <v>2</v>
      </c>
      <c r="O227" s="10">
        <v>0</v>
      </c>
      <c r="P227" s="42">
        <v>0</v>
      </c>
      <c r="Q227" s="10">
        <v>1</v>
      </c>
      <c r="R227" s="42">
        <v>2</v>
      </c>
      <c r="S227" s="10">
        <v>0</v>
      </c>
      <c r="T227" s="42">
        <v>0</v>
      </c>
      <c r="U227" s="10">
        <v>0</v>
      </c>
      <c r="V227" s="42">
        <v>2</v>
      </c>
      <c r="W227" s="10">
        <v>0</v>
      </c>
      <c r="X227" s="42">
        <v>2</v>
      </c>
      <c r="Y227" s="10">
        <v>0</v>
      </c>
      <c r="Z227" s="42">
        <v>0</v>
      </c>
      <c r="AA227" s="10">
        <v>0</v>
      </c>
      <c r="AB227" s="42">
        <v>0</v>
      </c>
      <c r="AC227" s="10">
        <v>1</v>
      </c>
      <c r="AD227" s="42">
        <v>0</v>
      </c>
      <c r="AE227" s="10">
        <v>0</v>
      </c>
      <c r="AF227" s="10">
        <v>0</v>
      </c>
      <c r="AG227" s="10">
        <v>0</v>
      </c>
      <c r="AH227" s="42">
        <v>0</v>
      </c>
      <c r="AI227" s="10">
        <v>0</v>
      </c>
      <c r="AJ227" s="36">
        <v>1524000</v>
      </c>
    </row>
    <row r="228" spans="1:36" ht="20.45" customHeight="1" x14ac:dyDescent="0.25">
      <c r="A228" s="3">
        <v>204</v>
      </c>
      <c r="B228" s="3" t="s">
        <v>4542</v>
      </c>
      <c r="C228" s="3" t="s">
        <v>226</v>
      </c>
      <c r="D228" s="3" t="s">
        <v>44</v>
      </c>
      <c r="E228" s="3" t="s">
        <v>227</v>
      </c>
      <c r="F228" s="4">
        <v>122</v>
      </c>
      <c r="G228" s="4">
        <v>30</v>
      </c>
      <c r="H228" s="3" t="s">
        <v>36</v>
      </c>
      <c r="I228" s="3" t="s">
        <v>229</v>
      </c>
      <c r="J228" s="3" t="s">
        <v>230</v>
      </c>
      <c r="K228" s="6" t="s">
        <v>3852</v>
      </c>
      <c r="L228" s="42">
        <v>0</v>
      </c>
      <c r="M228" s="10">
        <v>45</v>
      </c>
      <c r="N228" s="42">
        <v>1</v>
      </c>
      <c r="O228" s="10">
        <v>45</v>
      </c>
      <c r="P228" s="42">
        <v>0</v>
      </c>
      <c r="Q228" s="10" t="s">
        <v>3650</v>
      </c>
      <c r="R228" s="42">
        <v>2</v>
      </c>
      <c r="S228" s="10">
        <v>0</v>
      </c>
      <c r="T228" s="42">
        <v>0</v>
      </c>
      <c r="U228" s="10">
        <v>0</v>
      </c>
      <c r="V228" s="42">
        <v>1</v>
      </c>
      <c r="W228" s="10">
        <v>0</v>
      </c>
      <c r="X228" s="42">
        <v>2</v>
      </c>
      <c r="Y228" s="10">
        <v>0</v>
      </c>
      <c r="Z228" s="42">
        <v>1</v>
      </c>
      <c r="AA228" s="10">
        <v>0</v>
      </c>
      <c r="AB228" s="42">
        <v>2</v>
      </c>
      <c r="AC228" s="10" t="s">
        <v>3650</v>
      </c>
      <c r="AD228" s="42">
        <v>1</v>
      </c>
      <c r="AE228" s="10">
        <v>0</v>
      </c>
      <c r="AF228" s="10">
        <v>1</v>
      </c>
      <c r="AG228" s="10">
        <v>1</v>
      </c>
      <c r="AH228" s="42">
        <v>1</v>
      </c>
      <c r="AI228" s="10">
        <v>0</v>
      </c>
      <c r="AJ228" s="36">
        <v>2379000</v>
      </c>
    </row>
    <row r="229" spans="1:36" ht="20.45" customHeight="1" x14ac:dyDescent="0.25">
      <c r="A229" s="3">
        <v>205</v>
      </c>
      <c r="B229" s="3" t="s">
        <v>4543</v>
      </c>
      <c r="C229" s="2" t="s">
        <v>2381</v>
      </c>
      <c r="D229" s="2" t="s">
        <v>44</v>
      </c>
      <c r="E229" s="3" t="s">
        <v>227</v>
      </c>
      <c r="F229" s="2">
        <v>116</v>
      </c>
      <c r="G229" s="2">
        <v>20</v>
      </c>
      <c r="H229" s="2" t="s">
        <v>36</v>
      </c>
      <c r="I229" s="2" t="s">
        <v>2752</v>
      </c>
      <c r="J229" s="2" t="s">
        <v>2753</v>
      </c>
      <c r="K229" s="28" t="s">
        <v>3853</v>
      </c>
      <c r="L229" s="10">
        <v>0</v>
      </c>
      <c r="M229" s="10">
        <v>0</v>
      </c>
      <c r="N229" s="11">
        <v>1</v>
      </c>
      <c r="O229" s="10">
        <v>0</v>
      </c>
      <c r="P229" s="12">
        <v>0</v>
      </c>
      <c r="Q229" s="10">
        <v>0</v>
      </c>
      <c r="R229" s="13">
        <v>2</v>
      </c>
      <c r="S229" s="10">
        <v>0</v>
      </c>
      <c r="T229" s="14">
        <v>1</v>
      </c>
      <c r="U229" s="10">
        <v>0</v>
      </c>
      <c r="V229" s="10">
        <v>0</v>
      </c>
      <c r="W229" s="10">
        <v>0</v>
      </c>
      <c r="X229" s="11">
        <v>2</v>
      </c>
      <c r="Y229" s="10">
        <v>0</v>
      </c>
      <c r="Z229" s="13">
        <v>1</v>
      </c>
      <c r="AA229" s="10">
        <v>0</v>
      </c>
      <c r="AB229" s="12">
        <v>0</v>
      </c>
      <c r="AC229" s="10">
        <v>0</v>
      </c>
      <c r="AD229" s="14">
        <v>1</v>
      </c>
      <c r="AE229" s="10">
        <v>0</v>
      </c>
      <c r="AF229" s="10">
        <v>0</v>
      </c>
      <c r="AG229" s="10">
        <v>0</v>
      </c>
      <c r="AH229" s="11">
        <v>0</v>
      </c>
      <c r="AI229" s="10">
        <v>0</v>
      </c>
      <c r="AJ229" s="36">
        <v>1409000</v>
      </c>
    </row>
    <row r="230" spans="1:36" ht="20.45" customHeight="1" x14ac:dyDescent="0.25">
      <c r="A230" s="3">
        <v>784</v>
      </c>
      <c r="B230" s="3" t="s">
        <v>4544</v>
      </c>
      <c r="C230" s="15" t="s">
        <v>1015</v>
      </c>
      <c r="D230" s="15" t="s">
        <v>18</v>
      </c>
      <c r="E230" s="3" t="s">
        <v>227</v>
      </c>
      <c r="F230" s="15">
        <v>137</v>
      </c>
      <c r="G230" s="15">
        <v>35</v>
      </c>
      <c r="H230" s="15" t="s">
        <v>36</v>
      </c>
      <c r="I230" s="15" t="s">
        <v>3617</v>
      </c>
      <c r="J230" s="15" t="s">
        <v>3618</v>
      </c>
      <c r="K230" s="31" t="s">
        <v>3706</v>
      </c>
      <c r="L230" s="10">
        <v>1</v>
      </c>
      <c r="M230" s="10">
        <v>60</v>
      </c>
      <c r="N230" s="11">
        <v>1</v>
      </c>
      <c r="O230" s="10">
        <v>60</v>
      </c>
      <c r="P230" s="12">
        <v>1</v>
      </c>
      <c r="Q230" s="10" t="s">
        <v>3655</v>
      </c>
      <c r="R230" s="13">
        <v>0</v>
      </c>
      <c r="S230" s="10">
        <v>0</v>
      </c>
      <c r="T230" s="14">
        <v>2</v>
      </c>
      <c r="U230" s="10" t="s">
        <v>3657</v>
      </c>
      <c r="V230" s="10">
        <v>1</v>
      </c>
      <c r="W230" s="10">
        <v>0</v>
      </c>
      <c r="X230" s="11">
        <v>2</v>
      </c>
      <c r="Y230" s="10">
        <v>0</v>
      </c>
      <c r="Z230" s="12">
        <v>1</v>
      </c>
      <c r="AA230" s="10">
        <v>0</v>
      </c>
      <c r="AB230" s="13">
        <v>1</v>
      </c>
      <c r="AC230" s="10" t="s">
        <v>3655</v>
      </c>
      <c r="AD230" s="14">
        <v>1</v>
      </c>
      <c r="AE230" s="10" t="s">
        <v>3657</v>
      </c>
      <c r="AF230" s="10">
        <v>1</v>
      </c>
      <c r="AG230" s="10">
        <v>0</v>
      </c>
      <c r="AH230" s="11">
        <v>1</v>
      </c>
      <c r="AI230" s="10">
        <v>0</v>
      </c>
      <c r="AJ230" s="36">
        <v>2751000</v>
      </c>
    </row>
    <row r="231" spans="1:36" ht="20.45" customHeight="1" x14ac:dyDescent="0.25">
      <c r="A231" s="3">
        <v>206</v>
      </c>
      <c r="B231" s="3" t="s">
        <v>4545</v>
      </c>
      <c r="C231" s="2" t="s">
        <v>1689</v>
      </c>
      <c r="D231" s="2" t="s">
        <v>44</v>
      </c>
      <c r="E231" s="3" t="s">
        <v>227</v>
      </c>
      <c r="F231" s="2">
        <v>120</v>
      </c>
      <c r="G231" s="2">
        <v>20</v>
      </c>
      <c r="H231" s="2" t="s">
        <v>36</v>
      </c>
      <c r="I231" s="2" t="s">
        <v>2755</v>
      </c>
      <c r="J231" s="2" t="s">
        <v>2756</v>
      </c>
      <c r="K231" s="28" t="s">
        <v>3854</v>
      </c>
      <c r="L231" s="10">
        <v>1</v>
      </c>
      <c r="M231" s="10">
        <v>45</v>
      </c>
      <c r="N231" s="11">
        <v>1</v>
      </c>
      <c r="O231" s="10">
        <v>45</v>
      </c>
      <c r="P231" s="12">
        <v>0</v>
      </c>
      <c r="Q231" s="10" t="s">
        <v>3650</v>
      </c>
      <c r="R231" s="13">
        <v>2</v>
      </c>
      <c r="S231" s="10" t="s">
        <v>3650</v>
      </c>
      <c r="T231" s="14">
        <v>0</v>
      </c>
      <c r="U231" s="10" t="s">
        <v>3650</v>
      </c>
      <c r="V231" s="10">
        <v>2</v>
      </c>
      <c r="W231" s="10">
        <v>0</v>
      </c>
      <c r="X231" s="11">
        <v>2</v>
      </c>
      <c r="Y231" s="10">
        <v>0</v>
      </c>
      <c r="Z231" s="13">
        <v>0</v>
      </c>
      <c r="AA231" s="10">
        <v>0</v>
      </c>
      <c r="AB231" s="12">
        <v>2</v>
      </c>
      <c r="AC231" s="10" t="s">
        <v>3650</v>
      </c>
      <c r="AD231" s="14">
        <v>1</v>
      </c>
      <c r="AE231" s="10" t="s">
        <v>3650</v>
      </c>
      <c r="AF231" s="10">
        <v>1</v>
      </c>
      <c r="AG231" s="10">
        <v>0</v>
      </c>
      <c r="AH231" s="11">
        <v>0</v>
      </c>
      <c r="AI231" s="10">
        <v>0</v>
      </c>
      <c r="AJ231" s="36">
        <v>2264000</v>
      </c>
    </row>
    <row r="232" spans="1:36" ht="20.45" customHeight="1" x14ac:dyDescent="0.25">
      <c r="A232" s="3">
        <v>796</v>
      </c>
      <c r="B232" s="3" t="s">
        <v>4545</v>
      </c>
      <c r="C232" s="2" t="s">
        <v>1689</v>
      </c>
      <c r="D232" s="2" t="s">
        <v>44</v>
      </c>
      <c r="E232" s="3" t="s">
        <v>227</v>
      </c>
      <c r="F232" s="2">
        <v>120</v>
      </c>
      <c r="G232" s="2">
        <v>20</v>
      </c>
      <c r="H232" s="2" t="s">
        <v>36</v>
      </c>
      <c r="I232" s="2" t="s">
        <v>2755</v>
      </c>
      <c r="J232" s="2" t="s">
        <v>2756</v>
      </c>
      <c r="K232" s="32" t="s">
        <v>3854</v>
      </c>
      <c r="L232" s="10">
        <v>1</v>
      </c>
      <c r="M232" s="10">
        <v>0</v>
      </c>
      <c r="N232" s="11">
        <v>1</v>
      </c>
      <c r="O232" s="10">
        <v>0</v>
      </c>
      <c r="P232" s="12">
        <v>0</v>
      </c>
      <c r="Q232" s="10" t="s">
        <v>3653</v>
      </c>
      <c r="R232" s="43">
        <v>2</v>
      </c>
      <c r="S232" s="10" t="s">
        <v>3652</v>
      </c>
      <c r="T232" s="44">
        <v>0</v>
      </c>
      <c r="U232" s="10" t="s">
        <v>3652</v>
      </c>
      <c r="V232" s="10">
        <v>2</v>
      </c>
      <c r="W232" s="10">
        <v>0</v>
      </c>
      <c r="X232" s="11">
        <v>2</v>
      </c>
      <c r="Y232" s="10">
        <v>0</v>
      </c>
      <c r="Z232" s="12">
        <v>0</v>
      </c>
      <c r="AA232" s="10">
        <v>0</v>
      </c>
      <c r="AB232" s="43">
        <v>2</v>
      </c>
      <c r="AC232" s="10" t="s">
        <v>3653</v>
      </c>
      <c r="AD232" s="44">
        <v>1</v>
      </c>
      <c r="AE232" s="10" t="s">
        <v>3652</v>
      </c>
      <c r="AF232" s="10">
        <v>1</v>
      </c>
      <c r="AG232" s="10">
        <v>0</v>
      </c>
      <c r="AH232" s="11">
        <v>0</v>
      </c>
      <c r="AI232" s="10">
        <v>0</v>
      </c>
      <c r="AJ232" s="36">
        <v>2264000</v>
      </c>
    </row>
    <row r="233" spans="1:36" ht="20.45" customHeight="1" x14ac:dyDescent="0.25">
      <c r="A233" s="3">
        <v>207</v>
      </c>
      <c r="B233" s="3" t="s">
        <v>4546</v>
      </c>
      <c r="C233" s="3" t="s">
        <v>1355</v>
      </c>
      <c r="D233" s="3" t="s">
        <v>18</v>
      </c>
      <c r="E233" s="3" t="s">
        <v>227</v>
      </c>
      <c r="F233" s="4">
        <v>117</v>
      </c>
      <c r="G233" s="4">
        <v>22</v>
      </c>
      <c r="H233" s="3" t="s">
        <v>36</v>
      </c>
      <c r="I233" s="3" t="s">
        <v>1357</v>
      </c>
      <c r="J233" s="3" t="s">
        <v>1358</v>
      </c>
      <c r="K233" s="6" t="s">
        <v>3855</v>
      </c>
      <c r="L233" s="42">
        <v>1</v>
      </c>
      <c r="M233" s="10">
        <v>0</v>
      </c>
      <c r="N233" s="42">
        <v>1</v>
      </c>
      <c r="O233" s="10">
        <v>0</v>
      </c>
      <c r="P233" s="42">
        <v>1</v>
      </c>
      <c r="Q233" s="10">
        <v>0</v>
      </c>
      <c r="R233" s="42">
        <v>0</v>
      </c>
      <c r="S233" s="10">
        <v>0</v>
      </c>
      <c r="T233" s="42">
        <v>1</v>
      </c>
      <c r="U233" s="10">
        <v>0</v>
      </c>
      <c r="V233" s="42">
        <v>2</v>
      </c>
      <c r="W233" s="10">
        <v>0</v>
      </c>
      <c r="X233" s="42">
        <v>2</v>
      </c>
      <c r="Y233" s="10">
        <v>0</v>
      </c>
      <c r="Z233" s="42">
        <v>1</v>
      </c>
      <c r="AA233" s="10">
        <v>0</v>
      </c>
      <c r="AB233" s="42">
        <v>1</v>
      </c>
      <c r="AC233" s="10">
        <v>0</v>
      </c>
      <c r="AD233" s="42">
        <v>1</v>
      </c>
      <c r="AE233" s="10">
        <v>0</v>
      </c>
      <c r="AF233" s="10">
        <v>1</v>
      </c>
      <c r="AG233" s="10">
        <v>0</v>
      </c>
      <c r="AH233" s="42">
        <v>1</v>
      </c>
      <c r="AI233" s="10">
        <v>0</v>
      </c>
      <c r="AJ233" s="36">
        <v>2731000</v>
      </c>
    </row>
    <row r="234" spans="1:36" ht="20.45" customHeight="1" x14ac:dyDescent="0.25">
      <c r="A234" s="3">
        <v>208</v>
      </c>
      <c r="B234" s="3" t="s">
        <v>4547</v>
      </c>
      <c r="C234" s="3" t="s">
        <v>1111</v>
      </c>
      <c r="D234" s="3" t="s">
        <v>18</v>
      </c>
      <c r="E234" s="3" t="s">
        <v>227</v>
      </c>
      <c r="F234" s="4">
        <v>120</v>
      </c>
      <c r="G234" s="4">
        <v>20</v>
      </c>
      <c r="H234" s="3" t="s">
        <v>36</v>
      </c>
      <c r="I234" s="3" t="s">
        <v>1087</v>
      </c>
      <c r="J234" s="3" t="s">
        <v>1088</v>
      </c>
      <c r="K234" s="6" t="s">
        <v>4318</v>
      </c>
      <c r="L234" s="42">
        <v>1</v>
      </c>
      <c r="M234" s="10">
        <v>45</v>
      </c>
      <c r="N234" s="42">
        <v>0</v>
      </c>
      <c r="O234" s="10">
        <v>45</v>
      </c>
      <c r="P234" s="42">
        <v>1</v>
      </c>
      <c r="Q234" s="10" t="s">
        <v>3650</v>
      </c>
      <c r="R234" s="42">
        <v>0</v>
      </c>
      <c r="S234" s="10">
        <v>0</v>
      </c>
      <c r="T234" s="42">
        <v>2</v>
      </c>
      <c r="U234" s="10">
        <v>0</v>
      </c>
      <c r="V234" s="42">
        <v>2</v>
      </c>
      <c r="W234" s="10">
        <v>0</v>
      </c>
      <c r="X234" s="42">
        <v>2</v>
      </c>
      <c r="Y234" s="10">
        <v>0</v>
      </c>
      <c r="Z234" s="42">
        <v>1</v>
      </c>
      <c r="AA234" s="10">
        <v>0</v>
      </c>
      <c r="AB234" s="42">
        <v>1</v>
      </c>
      <c r="AC234" s="10" t="s">
        <v>3650</v>
      </c>
      <c r="AD234" s="42">
        <v>1</v>
      </c>
      <c r="AE234" s="10">
        <v>0</v>
      </c>
      <c r="AF234" s="10">
        <v>1</v>
      </c>
      <c r="AG234" s="10">
        <v>1</v>
      </c>
      <c r="AH234" s="42">
        <v>1</v>
      </c>
      <c r="AI234" s="10">
        <v>0</v>
      </c>
      <c r="AJ234" s="36">
        <v>2746000</v>
      </c>
    </row>
    <row r="235" spans="1:36" ht="20.45" customHeight="1" x14ac:dyDescent="0.25">
      <c r="A235" s="3">
        <v>209</v>
      </c>
      <c r="B235" s="3" t="s">
        <v>4548</v>
      </c>
      <c r="C235" s="3" t="s">
        <v>625</v>
      </c>
      <c r="D235" s="3" t="s">
        <v>44</v>
      </c>
      <c r="E235" s="3" t="s">
        <v>227</v>
      </c>
      <c r="F235" s="4">
        <v>120</v>
      </c>
      <c r="G235" s="4">
        <v>22</v>
      </c>
      <c r="H235" s="3" t="s">
        <v>36</v>
      </c>
      <c r="I235" s="3" t="s">
        <v>1045</v>
      </c>
      <c r="J235" s="3" t="s">
        <v>1046</v>
      </c>
      <c r="K235" s="6" t="s">
        <v>3856</v>
      </c>
      <c r="L235" s="42">
        <v>1</v>
      </c>
      <c r="M235" s="10">
        <v>45</v>
      </c>
      <c r="N235" s="42">
        <v>1</v>
      </c>
      <c r="O235" s="10">
        <v>45</v>
      </c>
      <c r="P235" s="42">
        <v>1</v>
      </c>
      <c r="Q235" s="10" t="s">
        <v>3650</v>
      </c>
      <c r="R235" s="42">
        <v>1</v>
      </c>
      <c r="S235" s="10" t="s">
        <v>3650</v>
      </c>
      <c r="T235" s="42">
        <v>0</v>
      </c>
      <c r="U235" s="10" t="s">
        <v>3650</v>
      </c>
      <c r="V235" s="42">
        <v>0</v>
      </c>
      <c r="W235" s="10">
        <v>0</v>
      </c>
      <c r="X235" s="42">
        <v>1</v>
      </c>
      <c r="Y235" s="10">
        <v>0</v>
      </c>
      <c r="Z235" s="42">
        <v>1</v>
      </c>
      <c r="AA235" s="10">
        <v>0</v>
      </c>
      <c r="AB235" s="42">
        <v>1</v>
      </c>
      <c r="AC235" s="10" t="s">
        <v>3650</v>
      </c>
      <c r="AD235" s="42">
        <v>0</v>
      </c>
      <c r="AE235" s="10" t="s">
        <v>3650</v>
      </c>
      <c r="AF235" s="10">
        <v>1</v>
      </c>
      <c r="AG235" s="10">
        <v>0</v>
      </c>
      <c r="AH235" s="42">
        <v>0</v>
      </c>
      <c r="AI235" s="10">
        <v>0</v>
      </c>
      <c r="AJ235" s="36">
        <v>1635000</v>
      </c>
    </row>
    <row r="236" spans="1:36" ht="20.45" customHeight="1" x14ac:dyDescent="0.25">
      <c r="A236" s="3">
        <v>801</v>
      </c>
      <c r="B236" s="3" t="s">
        <v>4549</v>
      </c>
      <c r="C236" s="15" t="s">
        <v>3514</v>
      </c>
      <c r="D236" s="15" t="s">
        <v>18</v>
      </c>
      <c r="E236" s="3" t="s">
        <v>227</v>
      </c>
      <c r="F236" s="15">
        <v>120</v>
      </c>
      <c r="G236" s="15">
        <v>25</v>
      </c>
      <c r="H236" s="15" t="s">
        <v>36</v>
      </c>
      <c r="I236" s="15" t="s">
        <v>3516</v>
      </c>
      <c r="J236" s="15" t="s">
        <v>3517</v>
      </c>
      <c r="K236" s="31" t="s">
        <v>4216</v>
      </c>
      <c r="L236" s="10">
        <v>2</v>
      </c>
      <c r="M236" s="10">
        <v>0</v>
      </c>
      <c r="N236" s="11">
        <v>2</v>
      </c>
      <c r="O236" s="10">
        <v>0</v>
      </c>
      <c r="P236" s="12">
        <v>2</v>
      </c>
      <c r="Q236" s="10" t="s">
        <v>3653</v>
      </c>
      <c r="R236" s="13">
        <v>0</v>
      </c>
      <c r="S236" s="10" t="s">
        <v>3652</v>
      </c>
      <c r="T236" s="14">
        <v>2</v>
      </c>
      <c r="U236" s="10" t="s">
        <v>3652</v>
      </c>
      <c r="V236" s="10">
        <v>2</v>
      </c>
      <c r="W236" s="10">
        <v>0</v>
      </c>
      <c r="X236" s="11">
        <v>2</v>
      </c>
      <c r="Y236" s="10">
        <v>0</v>
      </c>
      <c r="Z236" s="12">
        <v>0</v>
      </c>
      <c r="AA236" s="10">
        <v>0</v>
      </c>
      <c r="AB236" s="13">
        <v>0</v>
      </c>
      <c r="AC236" s="10" t="s">
        <v>3653</v>
      </c>
      <c r="AD236" s="14">
        <v>0</v>
      </c>
      <c r="AE236" s="10" t="s">
        <v>3652</v>
      </c>
      <c r="AF236" s="10">
        <v>0</v>
      </c>
      <c r="AG236" s="10">
        <v>0</v>
      </c>
      <c r="AH236" s="11">
        <v>0</v>
      </c>
      <c r="AI236" s="10">
        <v>0</v>
      </c>
      <c r="AJ236" s="36">
        <v>2544000</v>
      </c>
    </row>
    <row r="237" spans="1:36" ht="20.45" customHeight="1" x14ac:dyDescent="0.25">
      <c r="A237" s="3">
        <v>210</v>
      </c>
      <c r="B237" s="3" t="s">
        <v>4550</v>
      </c>
      <c r="C237" s="2" t="s">
        <v>2382</v>
      </c>
      <c r="D237" s="2" t="s">
        <v>18</v>
      </c>
      <c r="E237" s="3" t="s">
        <v>227</v>
      </c>
      <c r="F237" s="2">
        <v>120</v>
      </c>
      <c r="G237" s="2">
        <v>28</v>
      </c>
      <c r="H237" s="2" t="s">
        <v>36</v>
      </c>
      <c r="I237" s="2" t="s">
        <v>2758</v>
      </c>
      <c r="J237" s="2" t="s">
        <v>2759</v>
      </c>
      <c r="K237" s="28" t="s">
        <v>3857</v>
      </c>
      <c r="L237" s="10">
        <v>2</v>
      </c>
      <c r="M237" s="10">
        <v>45</v>
      </c>
      <c r="N237" s="11">
        <v>3</v>
      </c>
      <c r="O237" s="10">
        <v>45</v>
      </c>
      <c r="P237" s="12">
        <v>3</v>
      </c>
      <c r="Q237" s="10" t="s">
        <v>3650</v>
      </c>
      <c r="R237" s="13">
        <v>0</v>
      </c>
      <c r="S237" s="10" t="s">
        <v>3650</v>
      </c>
      <c r="T237" s="14">
        <v>3</v>
      </c>
      <c r="U237" s="10" t="s">
        <v>3650</v>
      </c>
      <c r="V237" s="10">
        <v>2</v>
      </c>
      <c r="W237" s="10">
        <v>0</v>
      </c>
      <c r="X237" s="11">
        <v>2</v>
      </c>
      <c r="Y237" s="10">
        <v>0</v>
      </c>
      <c r="Z237" s="13">
        <v>2</v>
      </c>
      <c r="AA237" s="10">
        <v>0</v>
      </c>
      <c r="AB237" s="12">
        <v>2</v>
      </c>
      <c r="AC237" s="10" t="s">
        <v>3650</v>
      </c>
      <c r="AD237" s="14">
        <v>2</v>
      </c>
      <c r="AE237" s="10" t="s">
        <v>3650</v>
      </c>
      <c r="AF237" s="10">
        <v>2</v>
      </c>
      <c r="AG237" s="10">
        <v>0</v>
      </c>
      <c r="AH237" s="11">
        <v>0</v>
      </c>
      <c r="AI237" s="10">
        <v>0</v>
      </c>
      <c r="AJ237" s="36">
        <v>4657000</v>
      </c>
    </row>
    <row r="238" spans="1:36" ht="20.45" customHeight="1" x14ac:dyDescent="0.25">
      <c r="A238" s="3">
        <v>211</v>
      </c>
      <c r="B238" s="3" t="s">
        <v>4551</v>
      </c>
      <c r="C238" s="3" t="s">
        <v>1517</v>
      </c>
      <c r="D238" s="3" t="s">
        <v>18</v>
      </c>
      <c r="E238" s="3" t="s">
        <v>227</v>
      </c>
      <c r="F238" s="4">
        <v>117</v>
      </c>
      <c r="G238" s="4">
        <v>19</v>
      </c>
      <c r="H238" s="3" t="s">
        <v>36</v>
      </c>
      <c r="I238" s="3" t="s">
        <v>496</v>
      </c>
      <c r="J238" s="3" t="s">
        <v>497</v>
      </c>
      <c r="K238" s="6" t="s">
        <v>3858</v>
      </c>
      <c r="L238" s="42">
        <v>1</v>
      </c>
      <c r="M238" s="10">
        <v>0</v>
      </c>
      <c r="N238" s="42">
        <v>1</v>
      </c>
      <c r="O238" s="10">
        <v>0</v>
      </c>
      <c r="P238" s="42">
        <v>1</v>
      </c>
      <c r="Q238" s="10">
        <v>1</v>
      </c>
      <c r="R238" s="42">
        <v>0</v>
      </c>
      <c r="S238" s="10">
        <v>1</v>
      </c>
      <c r="T238" s="42">
        <v>3</v>
      </c>
      <c r="U238" s="10">
        <v>1</v>
      </c>
      <c r="V238" s="42">
        <v>2</v>
      </c>
      <c r="W238" s="10">
        <v>1</v>
      </c>
      <c r="X238" s="42">
        <v>2</v>
      </c>
      <c r="Y238" s="10">
        <v>1</v>
      </c>
      <c r="Z238" s="42">
        <v>1</v>
      </c>
      <c r="AA238" s="10">
        <v>1</v>
      </c>
      <c r="AB238" s="42">
        <v>1</v>
      </c>
      <c r="AC238" s="10">
        <v>1</v>
      </c>
      <c r="AD238" s="42">
        <v>1</v>
      </c>
      <c r="AE238" s="10">
        <v>1</v>
      </c>
      <c r="AF238" s="10">
        <v>1</v>
      </c>
      <c r="AG238" s="10">
        <v>0</v>
      </c>
      <c r="AH238" s="42">
        <v>1</v>
      </c>
      <c r="AI238" s="10">
        <v>1</v>
      </c>
      <c r="AJ238" s="36">
        <v>3161000</v>
      </c>
    </row>
    <row r="239" spans="1:36" ht="20.45" customHeight="1" x14ac:dyDescent="0.25">
      <c r="A239" s="3">
        <v>212</v>
      </c>
      <c r="B239" s="3" t="s">
        <v>4552</v>
      </c>
      <c r="C239" s="3" t="s">
        <v>635</v>
      </c>
      <c r="D239" s="3" t="s">
        <v>44</v>
      </c>
      <c r="E239" s="3" t="s">
        <v>227</v>
      </c>
      <c r="F239" s="4">
        <v>118</v>
      </c>
      <c r="G239" s="4">
        <v>22</v>
      </c>
      <c r="H239" s="3" t="s">
        <v>36</v>
      </c>
      <c r="I239" s="3" t="s">
        <v>637</v>
      </c>
      <c r="J239" s="3" t="s">
        <v>638</v>
      </c>
      <c r="K239" s="6" t="s">
        <v>3734</v>
      </c>
      <c r="L239" s="42">
        <v>1</v>
      </c>
      <c r="M239" s="10">
        <v>0</v>
      </c>
      <c r="N239" s="42">
        <v>1</v>
      </c>
      <c r="O239" s="10">
        <v>0</v>
      </c>
      <c r="P239" s="42">
        <v>1</v>
      </c>
      <c r="Q239" s="10">
        <v>0</v>
      </c>
      <c r="R239" s="42">
        <v>2</v>
      </c>
      <c r="S239" s="10">
        <v>0</v>
      </c>
      <c r="T239" s="42">
        <v>0</v>
      </c>
      <c r="U239" s="10">
        <v>0</v>
      </c>
      <c r="V239" s="42">
        <v>1</v>
      </c>
      <c r="W239" s="10">
        <v>0</v>
      </c>
      <c r="X239" s="42">
        <v>2</v>
      </c>
      <c r="Y239" s="10">
        <v>0</v>
      </c>
      <c r="Z239" s="42">
        <v>1</v>
      </c>
      <c r="AA239" s="10">
        <v>0</v>
      </c>
      <c r="AB239" s="42">
        <v>1</v>
      </c>
      <c r="AC239" s="10">
        <v>0</v>
      </c>
      <c r="AD239" s="42">
        <v>1</v>
      </c>
      <c r="AE239" s="10">
        <v>0</v>
      </c>
      <c r="AF239" s="10">
        <v>1</v>
      </c>
      <c r="AG239" s="10">
        <v>0</v>
      </c>
      <c r="AH239" s="42">
        <v>1</v>
      </c>
      <c r="AI239" s="10">
        <v>0</v>
      </c>
      <c r="AJ239" s="36">
        <v>2687000</v>
      </c>
    </row>
    <row r="240" spans="1:36" ht="20.45" customHeight="1" x14ac:dyDescent="0.25">
      <c r="A240" s="3">
        <v>213</v>
      </c>
      <c r="B240" s="3" t="s">
        <v>4553</v>
      </c>
      <c r="C240" s="2" t="s">
        <v>2390</v>
      </c>
      <c r="D240" s="2" t="s">
        <v>44</v>
      </c>
      <c r="E240" s="3" t="s">
        <v>168</v>
      </c>
      <c r="F240" s="2">
        <v>120</v>
      </c>
      <c r="G240" s="2">
        <v>18</v>
      </c>
      <c r="H240" s="2" t="s">
        <v>36</v>
      </c>
      <c r="I240" s="2" t="s">
        <v>2761</v>
      </c>
      <c r="J240" s="2" t="s">
        <v>2762</v>
      </c>
      <c r="K240" s="28" t="s">
        <v>3859</v>
      </c>
      <c r="L240" s="10">
        <v>1</v>
      </c>
      <c r="M240" s="10">
        <v>45</v>
      </c>
      <c r="N240" s="11">
        <v>2</v>
      </c>
      <c r="O240" s="10">
        <v>45</v>
      </c>
      <c r="P240" s="12">
        <v>0</v>
      </c>
      <c r="Q240" s="10" t="s">
        <v>3650</v>
      </c>
      <c r="R240" s="13">
        <v>2</v>
      </c>
      <c r="S240" s="10" t="s">
        <v>3650</v>
      </c>
      <c r="T240" s="14">
        <v>0</v>
      </c>
      <c r="U240" s="10" t="s">
        <v>3650</v>
      </c>
      <c r="V240" s="10">
        <v>1</v>
      </c>
      <c r="W240" s="10">
        <v>0</v>
      </c>
      <c r="X240" s="11">
        <v>1</v>
      </c>
      <c r="Y240" s="10">
        <v>0</v>
      </c>
      <c r="Z240" s="13">
        <v>1</v>
      </c>
      <c r="AA240" s="10">
        <v>0</v>
      </c>
      <c r="AB240" s="12">
        <v>1</v>
      </c>
      <c r="AC240" s="10" t="s">
        <v>3650</v>
      </c>
      <c r="AD240" s="14">
        <v>0</v>
      </c>
      <c r="AE240" s="10" t="s">
        <v>3650</v>
      </c>
      <c r="AF240" s="10">
        <v>1</v>
      </c>
      <c r="AG240" s="10">
        <v>0</v>
      </c>
      <c r="AH240" s="11">
        <v>0</v>
      </c>
      <c r="AI240" s="10">
        <v>0</v>
      </c>
      <c r="AJ240" s="36">
        <v>1935000</v>
      </c>
    </row>
    <row r="241" spans="1:36" ht="20.45" customHeight="1" x14ac:dyDescent="0.25">
      <c r="A241" s="3">
        <v>214</v>
      </c>
      <c r="B241" s="3" t="s">
        <v>4554</v>
      </c>
      <c r="C241" s="2" t="s">
        <v>2352</v>
      </c>
      <c r="D241" s="2" t="s">
        <v>44</v>
      </c>
      <c r="E241" s="3" t="s">
        <v>168</v>
      </c>
      <c r="F241" s="2">
        <v>125</v>
      </c>
      <c r="G241" s="2">
        <v>32</v>
      </c>
      <c r="H241" s="2" t="s">
        <v>36</v>
      </c>
      <c r="I241" s="2" t="s">
        <v>2763</v>
      </c>
      <c r="J241" s="2" t="s">
        <v>2764</v>
      </c>
      <c r="K241" s="28" t="s">
        <v>3755</v>
      </c>
      <c r="L241" s="10">
        <v>1</v>
      </c>
      <c r="M241" s="10">
        <v>55</v>
      </c>
      <c r="N241" s="11">
        <v>1</v>
      </c>
      <c r="O241" s="10">
        <v>55</v>
      </c>
      <c r="P241" s="12">
        <v>1</v>
      </c>
      <c r="Q241" s="10" t="s">
        <v>3651</v>
      </c>
      <c r="R241" s="13">
        <v>2</v>
      </c>
      <c r="S241" s="10">
        <v>0</v>
      </c>
      <c r="T241" s="14">
        <v>0</v>
      </c>
      <c r="U241" s="10">
        <v>0</v>
      </c>
      <c r="V241" s="10">
        <v>0</v>
      </c>
      <c r="W241" s="10">
        <v>0</v>
      </c>
      <c r="X241" s="11">
        <v>2</v>
      </c>
      <c r="Y241" s="10">
        <v>0</v>
      </c>
      <c r="Z241" s="13">
        <v>1</v>
      </c>
      <c r="AA241" s="10">
        <v>0</v>
      </c>
      <c r="AB241" s="12">
        <v>1</v>
      </c>
      <c r="AC241" s="10" t="s">
        <v>3651</v>
      </c>
      <c r="AD241" s="14">
        <v>1</v>
      </c>
      <c r="AE241" s="10">
        <v>0</v>
      </c>
      <c r="AF241" s="10">
        <v>1</v>
      </c>
      <c r="AG241" s="10">
        <v>0</v>
      </c>
      <c r="AH241" s="11">
        <v>0</v>
      </c>
      <c r="AI241" s="10">
        <v>0</v>
      </c>
      <c r="AJ241" s="36">
        <v>2122000</v>
      </c>
    </row>
    <row r="242" spans="1:36" ht="20.45" customHeight="1" x14ac:dyDescent="0.25">
      <c r="A242" s="3">
        <v>215</v>
      </c>
      <c r="B242" s="3" t="s">
        <v>4555</v>
      </c>
      <c r="C242" s="3" t="s">
        <v>2100</v>
      </c>
      <c r="D242" s="3" t="s">
        <v>44</v>
      </c>
      <c r="E242" s="3" t="s">
        <v>168</v>
      </c>
      <c r="F242" s="4">
        <v>115</v>
      </c>
      <c r="G242" s="4">
        <v>22</v>
      </c>
      <c r="H242" s="3" t="s">
        <v>36</v>
      </c>
      <c r="I242" s="3" t="s">
        <v>2102</v>
      </c>
      <c r="J242" s="3" t="s">
        <v>2103</v>
      </c>
      <c r="K242" s="6" t="s">
        <v>3860</v>
      </c>
      <c r="L242" s="42">
        <v>1</v>
      </c>
      <c r="M242" s="10">
        <v>0</v>
      </c>
      <c r="N242" s="42">
        <v>2</v>
      </c>
      <c r="O242" s="10">
        <v>0</v>
      </c>
      <c r="P242" s="42">
        <v>0</v>
      </c>
      <c r="Q242" s="10">
        <v>1</v>
      </c>
      <c r="R242" s="42">
        <v>4</v>
      </c>
      <c r="S242" s="10">
        <v>1</v>
      </c>
      <c r="T242" s="42">
        <v>0</v>
      </c>
      <c r="U242" s="10">
        <v>1</v>
      </c>
      <c r="V242" s="42">
        <v>1</v>
      </c>
      <c r="W242" s="10">
        <v>1</v>
      </c>
      <c r="X242" s="42">
        <v>0</v>
      </c>
      <c r="Y242" s="10">
        <v>1</v>
      </c>
      <c r="Z242" s="42">
        <v>2</v>
      </c>
      <c r="AA242" s="10">
        <v>1</v>
      </c>
      <c r="AB242" s="42">
        <v>1</v>
      </c>
      <c r="AC242" s="10">
        <v>1</v>
      </c>
      <c r="AD242" s="42">
        <v>2</v>
      </c>
      <c r="AE242" s="10">
        <v>1</v>
      </c>
      <c r="AF242" s="10">
        <v>1</v>
      </c>
      <c r="AG242" s="10">
        <v>0</v>
      </c>
      <c r="AH242" s="42">
        <v>1</v>
      </c>
      <c r="AI242" s="10">
        <v>1</v>
      </c>
      <c r="AJ242" s="36">
        <v>2867000</v>
      </c>
    </row>
    <row r="243" spans="1:36" ht="20.45" customHeight="1" x14ac:dyDescent="0.25">
      <c r="A243" s="3">
        <v>216</v>
      </c>
      <c r="B243" s="3" t="s">
        <v>4556</v>
      </c>
      <c r="C243" s="2" t="s">
        <v>1030</v>
      </c>
      <c r="D243" s="2" t="s">
        <v>18</v>
      </c>
      <c r="E243" s="3" t="s">
        <v>168</v>
      </c>
      <c r="F243" s="2">
        <v>125</v>
      </c>
      <c r="G243" s="2">
        <v>30</v>
      </c>
      <c r="H243" s="2" t="s">
        <v>36</v>
      </c>
      <c r="I243" s="2" t="s">
        <v>2766</v>
      </c>
      <c r="J243" s="2" t="s">
        <v>2767</v>
      </c>
      <c r="K243" s="28" t="s">
        <v>3740</v>
      </c>
      <c r="L243" s="10">
        <v>1</v>
      </c>
      <c r="M243" s="10">
        <v>55</v>
      </c>
      <c r="N243" s="11">
        <v>1</v>
      </c>
      <c r="O243" s="10">
        <v>55</v>
      </c>
      <c r="P243" s="12">
        <v>1</v>
      </c>
      <c r="Q243" s="10" t="s">
        <v>3651</v>
      </c>
      <c r="R243" s="13">
        <v>0</v>
      </c>
      <c r="S243" s="10">
        <v>0</v>
      </c>
      <c r="T243" s="14">
        <v>2</v>
      </c>
      <c r="U243" s="10">
        <v>0</v>
      </c>
      <c r="V243" s="10">
        <v>1</v>
      </c>
      <c r="W243" s="10">
        <v>0</v>
      </c>
      <c r="X243" s="11">
        <v>2</v>
      </c>
      <c r="Y243" s="10">
        <v>0</v>
      </c>
      <c r="Z243" s="13">
        <v>1</v>
      </c>
      <c r="AA243" s="10">
        <v>0</v>
      </c>
      <c r="AB243" s="12">
        <v>1</v>
      </c>
      <c r="AC243" s="10" t="s">
        <v>3651</v>
      </c>
      <c r="AD243" s="14">
        <v>1</v>
      </c>
      <c r="AE243" s="10">
        <v>0</v>
      </c>
      <c r="AF243" s="10">
        <v>1</v>
      </c>
      <c r="AG243" s="10">
        <v>0</v>
      </c>
      <c r="AH243" s="11">
        <v>0</v>
      </c>
      <c r="AI243" s="10">
        <v>0</v>
      </c>
      <c r="AJ243" s="36">
        <v>2381000</v>
      </c>
    </row>
    <row r="244" spans="1:36" ht="20.45" customHeight="1" x14ac:dyDescent="0.25">
      <c r="A244" s="3">
        <v>217</v>
      </c>
      <c r="B244" s="3" t="s">
        <v>4557</v>
      </c>
      <c r="C244" s="3" t="s">
        <v>167</v>
      </c>
      <c r="D244" s="3" t="s">
        <v>44</v>
      </c>
      <c r="E244" s="3" t="s">
        <v>168</v>
      </c>
      <c r="F244" s="4">
        <v>115</v>
      </c>
      <c r="G244" s="4">
        <v>24</v>
      </c>
      <c r="H244" s="3" t="s">
        <v>36</v>
      </c>
      <c r="I244" s="3" t="s">
        <v>170</v>
      </c>
      <c r="J244" s="3" t="s">
        <v>171</v>
      </c>
      <c r="K244" s="6" t="s">
        <v>3744</v>
      </c>
      <c r="L244" s="42">
        <v>1</v>
      </c>
      <c r="M244" s="10">
        <v>45</v>
      </c>
      <c r="N244" s="42">
        <v>1</v>
      </c>
      <c r="O244" s="10">
        <v>45</v>
      </c>
      <c r="P244" s="42">
        <v>1</v>
      </c>
      <c r="Q244" s="10">
        <v>1</v>
      </c>
      <c r="R244" s="42">
        <v>2</v>
      </c>
      <c r="S244" s="10">
        <v>1</v>
      </c>
      <c r="T244" s="42">
        <v>1</v>
      </c>
      <c r="U244" s="10">
        <v>1</v>
      </c>
      <c r="V244" s="42">
        <v>1</v>
      </c>
      <c r="W244" s="10">
        <v>1</v>
      </c>
      <c r="X244" s="42">
        <v>2</v>
      </c>
      <c r="Y244" s="10">
        <v>1</v>
      </c>
      <c r="Z244" s="42">
        <v>1</v>
      </c>
      <c r="AA244" s="10">
        <v>1</v>
      </c>
      <c r="AB244" s="42">
        <v>1</v>
      </c>
      <c r="AC244" s="10">
        <v>1</v>
      </c>
      <c r="AD244" s="42">
        <v>1</v>
      </c>
      <c r="AE244" s="10">
        <v>1</v>
      </c>
      <c r="AF244" s="10">
        <v>1</v>
      </c>
      <c r="AG244" s="10">
        <v>0</v>
      </c>
      <c r="AH244" s="42">
        <v>1</v>
      </c>
      <c r="AI244" s="10">
        <v>1</v>
      </c>
      <c r="AJ244" s="36">
        <v>2902000</v>
      </c>
    </row>
    <row r="245" spans="1:36" ht="20.45" customHeight="1" x14ac:dyDescent="0.25">
      <c r="A245" s="3">
        <v>758</v>
      </c>
      <c r="B245" s="3" t="s">
        <v>4558</v>
      </c>
      <c r="C245" s="15" t="s">
        <v>2013</v>
      </c>
      <c r="D245" s="15" t="s">
        <v>44</v>
      </c>
      <c r="E245" s="3" t="s">
        <v>168</v>
      </c>
      <c r="F245" s="15">
        <v>120</v>
      </c>
      <c r="G245" s="15">
        <v>19</v>
      </c>
      <c r="H245" s="15" t="s">
        <v>36</v>
      </c>
      <c r="I245" s="15" t="s">
        <v>3551</v>
      </c>
      <c r="J245" s="15" t="s">
        <v>3552</v>
      </c>
      <c r="K245" s="31" t="s">
        <v>4275</v>
      </c>
      <c r="L245" s="10">
        <v>1</v>
      </c>
      <c r="M245" s="10">
        <v>0</v>
      </c>
      <c r="N245" s="11">
        <v>2</v>
      </c>
      <c r="O245" s="10">
        <v>0</v>
      </c>
      <c r="P245" s="12">
        <v>1</v>
      </c>
      <c r="Q245" s="10">
        <v>0</v>
      </c>
      <c r="R245" s="13">
        <v>2</v>
      </c>
      <c r="S245" s="10">
        <v>0</v>
      </c>
      <c r="T245" s="14">
        <v>0</v>
      </c>
      <c r="U245" s="10">
        <v>0</v>
      </c>
      <c r="V245" s="10">
        <v>1</v>
      </c>
      <c r="W245" s="10">
        <v>0</v>
      </c>
      <c r="X245" s="11">
        <v>2</v>
      </c>
      <c r="Y245" s="10">
        <v>0</v>
      </c>
      <c r="Z245" s="12">
        <v>1</v>
      </c>
      <c r="AA245" s="10">
        <v>0</v>
      </c>
      <c r="AB245" s="13">
        <v>1</v>
      </c>
      <c r="AC245" s="10">
        <v>0</v>
      </c>
      <c r="AD245" s="14">
        <v>1</v>
      </c>
      <c r="AE245" s="10">
        <v>0</v>
      </c>
      <c r="AF245" s="10">
        <v>1</v>
      </c>
      <c r="AG245" s="10">
        <v>0</v>
      </c>
      <c r="AH245" s="11">
        <v>1</v>
      </c>
      <c r="AI245" s="10">
        <v>0</v>
      </c>
      <c r="AJ245" s="36">
        <v>2887000</v>
      </c>
    </row>
    <row r="246" spans="1:36" ht="20.45" customHeight="1" x14ac:dyDescent="0.25">
      <c r="A246" s="3">
        <v>218</v>
      </c>
      <c r="B246" s="3" t="s">
        <v>4559</v>
      </c>
      <c r="C246" s="3" t="s">
        <v>614</v>
      </c>
      <c r="D246" s="3" t="s">
        <v>18</v>
      </c>
      <c r="E246" s="3" t="s">
        <v>168</v>
      </c>
      <c r="F246" s="4">
        <v>120</v>
      </c>
      <c r="G246" s="4">
        <v>23</v>
      </c>
      <c r="H246" s="3" t="s">
        <v>36</v>
      </c>
      <c r="I246" s="3" t="s">
        <v>2060</v>
      </c>
      <c r="J246" s="3" t="s">
        <v>2061</v>
      </c>
      <c r="K246" s="6" t="s">
        <v>3861</v>
      </c>
      <c r="L246" s="42">
        <v>1</v>
      </c>
      <c r="M246" s="10">
        <v>45</v>
      </c>
      <c r="N246" s="42">
        <v>1</v>
      </c>
      <c r="O246" s="10">
        <v>45</v>
      </c>
      <c r="P246" s="42">
        <v>1</v>
      </c>
      <c r="Q246" s="10">
        <v>0</v>
      </c>
      <c r="R246" s="42">
        <v>0</v>
      </c>
      <c r="S246" s="10">
        <v>0</v>
      </c>
      <c r="T246" s="42">
        <v>1</v>
      </c>
      <c r="U246" s="10">
        <v>0</v>
      </c>
      <c r="V246" s="42">
        <v>0</v>
      </c>
      <c r="W246" s="10">
        <v>0</v>
      </c>
      <c r="X246" s="42">
        <v>0</v>
      </c>
      <c r="Y246" s="10">
        <v>0</v>
      </c>
      <c r="Z246" s="42">
        <v>1</v>
      </c>
      <c r="AA246" s="10">
        <v>0</v>
      </c>
      <c r="AB246" s="42">
        <v>0</v>
      </c>
      <c r="AC246" s="10">
        <v>0</v>
      </c>
      <c r="AD246" s="42">
        <v>1</v>
      </c>
      <c r="AE246" s="10">
        <v>0</v>
      </c>
      <c r="AF246" s="10">
        <v>0</v>
      </c>
      <c r="AG246" s="10">
        <v>1</v>
      </c>
      <c r="AH246" s="42">
        <v>1</v>
      </c>
      <c r="AI246" s="10">
        <v>0</v>
      </c>
      <c r="AJ246" s="36">
        <v>1523000</v>
      </c>
    </row>
    <row r="247" spans="1:36" ht="20.45" customHeight="1" x14ac:dyDescent="0.25">
      <c r="A247" s="3">
        <v>219</v>
      </c>
      <c r="B247" s="3" t="s">
        <v>4560</v>
      </c>
      <c r="C247" s="2" t="s">
        <v>320</v>
      </c>
      <c r="D247" s="2" t="s">
        <v>18</v>
      </c>
      <c r="E247" s="3" t="s">
        <v>168</v>
      </c>
      <c r="F247" s="2">
        <v>117</v>
      </c>
      <c r="G247" s="2">
        <v>19.5</v>
      </c>
      <c r="H247" s="2" t="s">
        <v>36</v>
      </c>
      <c r="I247" s="2" t="s">
        <v>322</v>
      </c>
      <c r="J247" s="2" t="s">
        <v>323</v>
      </c>
      <c r="K247" s="28" t="s">
        <v>3740</v>
      </c>
      <c r="L247" s="10">
        <v>1</v>
      </c>
      <c r="M247" s="10">
        <v>0</v>
      </c>
      <c r="N247" s="11">
        <v>1</v>
      </c>
      <c r="O247" s="10">
        <v>0</v>
      </c>
      <c r="P247" s="12">
        <v>1</v>
      </c>
      <c r="Q247" s="10">
        <v>1</v>
      </c>
      <c r="R247" s="13">
        <v>0</v>
      </c>
      <c r="S247" s="10">
        <v>1</v>
      </c>
      <c r="T247" s="14">
        <v>2</v>
      </c>
      <c r="U247" s="10">
        <v>1</v>
      </c>
      <c r="V247" s="10">
        <v>1</v>
      </c>
      <c r="W247" s="10">
        <v>1</v>
      </c>
      <c r="X247" s="11">
        <v>2</v>
      </c>
      <c r="Y247" s="10">
        <v>1</v>
      </c>
      <c r="Z247" s="13">
        <v>1</v>
      </c>
      <c r="AA247" s="10">
        <v>1</v>
      </c>
      <c r="AB247" s="12">
        <v>1</v>
      </c>
      <c r="AC247" s="10">
        <v>1</v>
      </c>
      <c r="AD247" s="14">
        <v>1</v>
      </c>
      <c r="AE247" s="10">
        <v>1</v>
      </c>
      <c r="AF247" s="10">
        <v>1</v>
      </c>
      <c r="AG247" s="10">
        <v>0</v>
      </c>
      <c r="AH247" s="11">
        <v>0</v>
      </c>
      <c r="AI247" s="10">
        <v>1</v>
      </c>
      <c r="AJ247" s="36">
        <v>2381000</v>
      </c>
    </row>
    <row r="248" spans="1:36" ht="20.45" customHeight="1" x14ac:dyDescent="0.25">
      <c r="A248" s="3">
        <v>220</v>
      </c>
      <c r="B248" s="3" t="s">
        <v>4561</v>
      </c>
      <c r="C248" s="2" t="s">
        <v>2391</v>
      </c>
      <c r="D248" s="2" t="s">
        <v>44</v>
      </c>
      <c r="E248" s="3" t="s">
        <v>168</v>
      </c>
      <c r="F248" s="2">
        <v>130</v>
      </c>
      <c r="G248" s="2">
        <v>22</v>
      </c>
      <c r="H248" s="2" t="s">
        <v>36</v>
      </c>
      <c r="I248" s="2" t="s">
        <v>2769</v>
      </c>
      <c r="J248" s="2" t="s">
        <v>2770</v>
      </c>
      <c r="K248" s="28" t="s">
        <v>3862</v>
      </c>
      <c r="L248" s="10">
        <v>1</v>
      </c>
      <c r="M248" s="10">
        <v>0</v>
      </c>
      <c r="N248" s="11">
        <v>1</v>
      </c>
      <c r="O248" s="10">
        <v>0</v>
      </c>
      <c r="P248" s="12">
        <v>2</v>
      </c>
      <c r="Q248" s="10" t="s">
        <v>3651</v>
      </c>
      <c r="R248" s="13">
        <v>1</v>
      </c>
      <c r="S248" s="10">
        <v>0</v>
      </c>
      <c r="T248" s="14">
        <v>2</v>
      </c>
      <c r="U248" s="10">
        <v>0</v>
      </c>
      <c r="V248" s="10">
        <v>2</v>
      </c>
      <c r="W248" s="10">
        <v>0</v>
      </c>
      <c r="X248" s="11">
        <v>2</v>
      </c>
      <c r="Y248" s="10">
        <v>0</v>
      </c>
      <c r="Z248" s="13">
        <v>1</v>
      </c>
      <c r="AA248" s="10">
        <v>0</v>
      </c>
      <c r="AB248" s="12">
        <v>1</v>
      </c>
      <c r="AC248" s="10" t="s">
        <v>3651</v>
      </c>
      <c r="AD248" s="14">
        <v>1</v>
      </c>
      <c r="AE248" s="10">
        <v>0</v>
      </c>
      <c r="AF248" s="10">
        <v>1</v>
      </c>
      <c r="AG248" s="10">
        <v>0</v>
      </c>
      <c r="AH248" s="11">
        <v>0</v>
      </c>
      <c r="AI248" s="10">
        <v>0</v>
      </c>
      <c r="AJ248" s="36">
        <v>3037000</v>
      </c>
    </row>
    <row r="249" spans="1:36" ht="20.45" customHeight="1" x14ac:dyDescent="0.25">
      <c r="A249" s="3">
        <v>221</v>
      </c>
      <c r="B249" s="3" t="s">
        <v>4562</v>
      </c>
      <c r="C249" s="3" t="s">
        <v>877</v>
      </c>
      <c r="D249" s="3" t="s">
        <v>44</v>
      </c>
      <c r="E249" s="3" t="s">
        <v>168</v>
      </c>
      <c r="F249" s="4">
        <v>130</v>
      </c>
      <c r="G249" s="4">
        <v>23</v>
      </c>
      <c r="H249" s="3" t="s">
        <v>36</v>
      </c>
      <c r="I249" s="3" t="s">
        <v>1639</v>
      </c>
      <c r="J249" s="3" t="s">
        <v>1640</v>
      </c>
      <c r="K249" s="6" t="s">
        <v>3863</v>
      </c>
      <c r="L249" s="42">
        <v>1</v>
      </c>
      <c r="M249" s="10">
        <v>0</v>
      </c>
      <c r="N249" s="42">
        <v>1</v>
      </c>
      <c r="O249" s="10">
        <v>0</v>
      </c>
      <c r="P249" s="42">
        <v>0</v>
      </c>
      <c r="Q249" s="10" t="s">
        <v>3652</v>
      </c>
      <c r="R249" s="42">
        <v>2</v>
      </c>
      <c r="S249" s="10">
        <v>0</v>
      </c>
      <c r="T249" s="42">
        <v>1</v>
      </c>
      <c r="U249" s="10" t="s">
        <v>3653</v>
      </c>
      <c r="V249" s="42">
        <v>1</v>
      </c>
      <c r="W249" s="10">
        <v>0</v>
      </c>
      <c r="X249" s="42">
        <v>2</v>
      </c>
      <c r="Y249" s="10">
        <v>0</v>
      </c>
      <c r="Z249" s="42">
        <v>1</v>
      </c>
      <c r="AA249" s="10">
        <v>0</v>
      </c>
      <c r="AB249" s="42">
        <v>1</v>
      </c>
      <c r="AC249" s="10" t="s">
        <v>3652</v>
      </c>
      <c r="AD249" s="42">
        <v>1</v>
      </c>
      <c r="AE249" s="10" t="s">
        <v>3653</v>
      </c>
      <c r="AF249" s="10">
        <v>1</v>
      </c>
      <c r="AG249" s="10">
        <v>0</v>
      </c>
      <c r="AH249" s="42">
        <v>0</v>
      </c>
      <c r="AI249" s="10">
        <v>0</v>
      </c>
      <c r="AJ249" s="36">
        <v>2254000</v>
      </c>
    </row>
    <row r="250" spans="1:36" ht="20.45" customHeight="1" x14ac:dyDescent="0.25">
      <c r="A250" s="3">
        <v>222</v>
      </c>
      <c r="B250" s="3" t="s">
        <v>4563</v>
      </c>
      <c r="C250" s="3" t="s">
        <v>363</v>
      </c>
      <c r="D250" s="3" t="s">
        <v>18</v>
      </c>
      <c r="E250" s="3" t="s">
        <v>168</v>
      </c>
      <c r="F250" s="4">
        <v>117</v>
      </c>
      <c r="G250" s="4">
        <v>21</v>
      </c>
      <c r="H250" s="3" t="s">
        <v>36</v>
      </c>
      <c r="I250" s="3" t="s">
        <v>365</v>
      </c>
      <c r="J250" s="3" t="s">
        <v>366</v>
      </c>
      <c r="K250" s="6" t="s">
        <v>3864</v>
      </c>
      <c r="L250" s="42">
        <v>1</v>
      </c>
      <c r="M250" s="10">
        <v>0</v>
      </c>
      <c r="N250" s="42">
        <v>0</v>
      </c>
      <c r="O250" s="10">
        <v>0</v>
      </c>
      <c r="P250" s="42">
        <v>1</v>
      </c>
      <c r="Q250" s="10">
        <v>1</v>
      </c>
      <c r="R250" s="42">
        <v>0</v>
      </c>
      <c r="S250" s="10">
        <v>0</v>
      </c>
      <c r="T250" s="42">
        <v>3</v>
      </c>
      <c r="U250" s="10">
        <v>0</v>
      </c>
      <c r="V250" s="42">
        <v>1</v>
      </c>
      <c r="W250" s="10">
        <v>0</v>
      </c>
      <c r="X250" s="42">
        <v>3</v>
      </c>
      <c r="Y250" s="10">
        <v>0</v>
      </c>
      <c r="Z250" s="42">
        <v>1</v>
      </c>
      <c r="AA250" s="10">
        <v>0</v>
      </c>
      <c r="AB250" s="42">
        <v>1</v>
      </c>
      <c r="AC250" s="10">
        <v>1</v>
      </c>
      <c r="AD250" s="42">
        <v>1</v>
      </c>
      <c r="AE250" s="10">
        <v>0</v>
      </c>
      <c r="AF250" s="10">
        <v>1</v>
      </c>
      <c r="AG250" s="10">
        <v>0</v>
      </c>
      <c r="AH250" s="42">
        <v>0</v>
      </c>
      <c r="AI250" s="10">
        <v>0</v>
      </c>
      <c r="AJ250" s="36">
        <v>2580000</v>
      </c>
    </row>
    <row r="251" spans="1:36" ht="20.45" customHeight="1" x14ac:dyDescent="0.25">
      <c r="A251" s="3">
        <v>223</v>
      </c>
      <c r="B251" s="3" t="s">
        <v>4564</v>
      </c>
      <c r="C251" s="2" t="s">
        <v>2392</v>
      </c>
      <c r="D251" s="2" t="s">
        <v>18</v>
      </c>
      <c r="E251" s="3" t="s">
        <v>168</v>
      </c>
      <c r="F251" s="2">
        <v>118</v>
      </c>
      <c r="G251" s="2">
        <v>25</v>
      </c>
      <c r="H251" s="2" t="s">
        <v>36</v>
      </c>
      <c r="I251" s="2" t="s">
        <v>2772</v>
      </c>
      <c r="J251" s="2" t="s">
        <v>2773</v>
      </c>
      <c r="K251" s="28" t="s">
        <v>3740</v>
      </c>
      <c r="L251" s="10">
        <v>1</v>
      </c>
      <c r="M251" s="10">
        <v>0</v>
      </c>
      <c r="N251" s="11">
        <v>1</v>
      </c>
      <c r="O251" s="10">
        <v>0</v>
      </c>
      <c r="P251" s="12">
        <v>1</v>
      </c>
      <c r="Q251" s="10">
        <v>1</v>
      </c>
      <c r="R251" s="13">
        <v>0</v>
      </c>
      <c r="S251" s="10">
        <v>1</v>
      </c>
      <c r="T251" s="14">
        <v>2</v>
      </c>
      <c r="U251" s="10">
        <v>1</v>
      </c>
      <c r="V251" s="10">
        <v>1</v>
      </c>
      <c r="W251" s="10">
        <v>1</v>
      </c>
      <c r="X251" s="11">
        <v>2</v>
      </c>
      <c r="Y251" s="10">
        <v>1</v>
      </c>
      <c r="Z251" s="13">
        <v>1</v>
      </c>
      <c r="AA251" s="10">
        <v>1</v>
      </c>
      <c r="AB251" s="12">
        <v>1</v>
      </c>
      <c r="AC251" s="10">
        <v>1</v>
      </c>
      <c r="AD251" s="14">
        <v>1</v>
      </c>
      <c r="AE251" s="10">
        <v>1</v>
      </c>
      <c r="AF251" s="10">
        <v>1</v>
      </c>
      <c r="AG251" s="10">
        <v>0</v>
      </c>
      <c r="AH251" s="11">
        <v>0</v>
      </c>
      <c r="AI251" s="10">
        <v>1</v>
      </c>
      <c r="AJ251" s="36">
        <v>2381000</v>
      </c>
    </row>
    <row r="252" spans="1:36" ht="20.45" customHeight="1" x14ac:dyDescent="0.25">
      <c r="A252" s="3">
        <v>224</v>
      </c>
      <c r="B252" s="3" t="s">
        <v>4442</v>
      </c>
      <c r="C252" s="3" t="s">
        <v>1030</v>
      </c>
      <c r="D252" s="3" t="s">
        <v>18</v>
      </c>
      <c r="E252" s="3" t="s">
        <v>168</v>
      </c>
      <c r="F252" s="4">
        <v>122</v>
      </c>
      <c r="G252" s="4">
        <v>25</v>
      </c>
      <c r="H252" s="3" t="s">
        <v>36</v>
      </c>
      <c r="I252" s="3" t="s">
        <v>1032</v>
      </c>
      <c r="J252" s="3" t="s">
        <v>1033</v>
      </c>
      <c r="K252" s="6" t="s">
        <v>3727</v>
      </c>
      <c r="L252" s="42">
        <v>1</v>
      </c>
      <c r="M252" s="10">
        <v>45</v>
      </c>
      <c r="N252" s="42">
        <v>1</v>
      </c>
      <c r="O252" s="10">
        <v>45</v>
      </c>
      <c r="P252" s="42">
        <v>2</v>
      </c>
      <c r="Q252" s="10" t="s">
        <v>3650</v>
      </c>
      <c r="R252" s="42">
        <v>0</v>
      </c>
      <c r="S252" s="10" t="s">
        <v>3650</v>
      </c>
      <c r="T252" s="42">
        <v>2</v>
      </c>
      <c r="U252" s="10" t="s">
        <v>3650</v>
      </c>
      <c r="V252" s="42">
        <v>2</v>
      </c>
      <c r="W252" s="10">
        <v>0</v>
      </c>
      <c r="X252" s="42">
        <v>2</v>
      </c>
      <c r="Y252" s="10">
        <v>0</v>
      </c>
      <c r="Z252" s="42">
        <v>1</v>
      </c>
      <c r="AA252" s="10">
        <v>0</v>
      </c>
      <c r="AB252" s="42">
        <v>1</v>
      </c>
      <c r="AC252" s="10" t="s">
        <v>3650</v>
      </c>
      <c r="AD252" s="42">
        <v>1</v>
      </c>
      <c r="AE252" s="10" t="s">
        <v>3650</v>
      </c>
      <c r="AF252" s="10">
        <v>1</v>
      </c>
      <c r="AG252" s="10">
        <v>0</v>
      </c>
      <c r="AH252" s="42">
        <v>1</v>
      </c>
      <c r="AI252" s="10">
        <v>0</v>
      </c>
      <c r="AJ252" s="36">
        <v>3224000</v>
      </c>
    </row>
    <row r="253" spans="1:36" ht="20.45" customHeight="1" x14ac:dyDescent="0.25">
      <c r="A253" s="3">
        <v>778</v>
      </c>
      <c r="B253" s="3" t="s">
        <v>4565</v>
      </c>
      <c r="C253" s="15" t="s">
        <v>1909</v>
      </c>
      <c r="D253" s="15" t="s">
        <v>44</v>
      </c>
      <c r="E253" s="3" t="s">
        <v>168</v>
      </c>
      <c r="F253" s="15">
        <v>125</v>
      </c>
      <c r="G253" s="15">
        <v>26</v>
      </c>
      <c r="H253" s="15" t="s">
        <v>36</v>
      </c>
      <c r="I253" s="15" t="s">
        <v>3570</v>
      </c>
      <c r="J253" s="15" t="s">
        <v>3571</v>
      </c>
      <c r="K253" s="31" t="s">
        <v>4289</v>
      </c>
      <c r="L253" s="10">
        <v>1</v>
      </c>
      <c r="M253" s="10">
        <v>0</v>
      </c>
      <c r="N253" s="11">
        <v>1</v>
      </c>
      <c r="O253" s="10">
        <v>0</v>
      </c>
      <c r="P253" s="12">
        <v>0</v>
      </c>
      <c r="Q253" s="10">
        <v>0</v>
      </c>
      <c r="R253" s="13">
        <v>1</v>
      </c>
      <c r="S253" s="10" t="s">
        <v>3655</v>
      </c>
      <c r="T253" s="14">
        <v>0</v>
      </c>
      <c r="U253" s="10" t="s">
        <v>3655</v>
      </c>
      <c r="V253" s="10">
        <v>0</v>
      </c>
      <c r="W253" s="10">
        <v>0</v>
      </c>
      <c r="X253" s="11">
        <v>1</v>
      </c>
      <c r="Y253" s="10">
        <v>0</v>
      </c>
      <c r="Z253" s="12">
        <v>0</v>
      </c>
      <c r="AA253" s="10">
        <v>0</v>
      </c>
      <c r="AB253" s="13">
        <v>0</v>
      </c>
      <c r="AC253" s="10">
        <v>0</v>
      </c>
      <c r="AD253" s="14">
        <v>0</v>
      </c>
      <c r="AE253" s="10" t="s">
        <v>3655</v>
      </c>
      <c r="AF253" s="10">
        <v>0</v>
      </c>
      <c r="AG253" s="10">
        <v>0</v>
      </c>
      <c r="AH253" s="11">
        <v>0</v>
      </c>
      <c r="AI253" s="10">
        <v>0</v>
      </c>
      <c r="AJ253" s="36">
        <v>767000</v>
      </c>
    </row>
    <row r="254" spans="1:36" ht="20.45" customHeight="1" x14ac:dyDescent="0.25">
      <c r="A254" s="3">
        <v>225</v>
      </c>
      <c r="B254" s="3" t="s">
        <v>1842</v>
      </c>
      <c r="C254" s="3" t="s">
        <v>641</v>
      </c>
      <c r="D254" s="3" t="s">
        <v>18</v>
      </c>
      <c r="E254" s="3" t="s">
        <v>168</v>
      </c>
      <c r="F254" s="4">
        <v>125</v>
      </c>
      <c r="G254" s="4">
        <v>32</v>
      </c>
      <c r="H254" s="3" t="s">
        <v>36</v>
      </c>
      <c r="I254" s="3" t="s">
        <v>643</v>
      </c>
      <c r="J254" s="3" t="s">
        <v>644</v>
      </c>
      <c r="K254" s="28" t="s">
        <v>2363</v>
      </c>
      <c r="L254" s="42">
        <v>1</v>
      </c>
      <c r="M254" s="10">
        <v>0</v>
      </c>
      <c r="N254" s="42">
        <v>2</v>
      </c>
      <c r="O254" s="10">
        <v>0</v>
      </c>
      <c r="P254" s="42">
        <v>2</v>
      </c>
      <c r="Q254" s="10">
        <v>0</v>
      </c>
      <c r="R254" s="42">
        <v>0</v>
      </c>
      <c r="S254" s="10">
        <v>0</v>
      </c>
      <c r="T254" s="42">
        <v>3</v>
      </c>
      <c r="U254" s="10">
        <v>0</v>
      </c>
      <c r="V254" s="42">
        <v>2</v>
      </c>
      <c r="W254" s="10">
        <v>0</v>
      </c>
      <c r="X254" s="42">
        <v>4</v>
      </c>
      <c r="Y254" s="10">
        <v>0</v>
      </c>
      <c r="Z254" s="42">
        <v>1</v>
      </c>
      <c r="AA254" s="10">
        <v>0</v>
      </c>
      <c r="AB254" s="42">
        <v>1</v>
      </c>
      <c r="AC254" s="10">
        <v>0</v>
      </c>
      <c r="AD254" s="42">
        <v>1</v>
      </c>
      <c r="AE254" s="10">
        <v>0</v>
      </c>
      <c r="AF254" s="10">
        <v>1</v>
      </c>
      <c r="AG254" s="10">
        <v>0</v>
      </c>
      <c r="AH254" s="42">
        <v>1</v>
      </c>
      <c r="AI254" s="10">
        <v>0</v>
      </c>
      <c r="AJ254" s="36">
        <v>4007000</v>
      </c>
    </row>
    <row r="255" spans="1:36" ht="20.45" customHeight="1" x14ac:dyDescent="0.25">
      <c r="A255" s="3">
        <v>226</v>
      </c>
      <c r="B255" s="3" t="s">
        <v>4566</v>
      </c>
      <c r="C255" s="2" t="s">
        <v>2393</v>
      </c>
      <c r="D255" s="2" t="s">
        <v>18</v>
      </c>
      <c r="E255" s="3" t="s">
        <v>168</v>
      </c>
      <c r="F255" s="2">
        <v>142</v>
      </c>
      <c r="G255" s="2">
        <v>24</v>
      </c>
      <c r="H255" s="2" t="s">
        <v>36</v>
      </c>
      <c r="I255" s="2" t="s">
        <v>2775</v>
      </c>
      <c r="J255" s="2" t="s">
        <v>2776</v>
      </c>
      <c r="K255" s="28" t="s">
        <v>3865</v>
      </c>
      <c r="L255" s="10">
        <v>2</v>
      </c>
      <c r="M255" s="10">
        <v>0</v>
      </c>
      <c r="N255" s="11">
        <v>2</v>
      </c>
      <c r="O255" s="10">
        <v>0</v>
      </c>
      <c r="P255" s="12">
        <v>2</v>
      </c>
      <c r="Q255" s="10">
        <v>0</v>
      </c>
      <c r="R255" s="13">
        <v>0</v>
      </c>
      <c r="S255" s="10">
        <v>0</v>
      </c>
      <c r="T255" s="14">
        <v>2</v>
      </c>
      <c r="U255" s="10">
        <v>0</v>
      </c>
      <c r="V255" s="10">
        <v>0</v>
      </c>
      <c r="W255" s="10">
        <v>0</v>
      </c>
      <c r="X255" s="11">
        <v>0</v>
      </c>
      <c r="Y255" s="10">
        <v>0</v>
      </c>
      <c r="Z255" s="13">
        <v>2</v>
      </c>
      <c r="AA255" s="10">
        <v>0</v>
      </c>
      <c r="AB255" s="12">
        <v>2</v>
      </c>
      <c r="AC255" s="10">
        <v>0</v>
      </c>
      <c r="AD255" s="14">
        <v>2</v>
      </c>
      <c r="AE255" s="10">
        <v>0</v>
      </c>
      <c r="AF255" s="10">
        <v>1</v>
      </c>
      <c r="AG255" s="10">
        <v>0</v>
      </c>
      <c r="AH255" s="11">
        <v>1</v>
      </c>
      <c r="AI255" s="10">
        <v>0</v>
      </c>
      <c r="AJ255" s="36">
        <v>3296000</v>
      </c>
    </row>
    <row r="256" spans="1:36" ht="20.45" customHeight="1" x14ac:dyDescent="0.25">
      <c r="A256" s="3">
        <v>792</v>
      </c>
      <c r="B256" s="3" t="s">
        <v>4567</v>
      </c>
      <c r="C256" s="15" t="s">
        <v>3532</v>
      </c>
      <c r="D256" s="15" t="s">
        <v>44</v>
      </c>
      <c r="E256" s="3" t="s">
        <v>168</v>
      </c>
      <c r="F256" s="15">
        <v>120</v>
      </c>
      <c r="G256" s="15">
        <v>22</v>
      </c>
      <c r="H256" s="15" t="s">
        <v>36</v>
      </c>
      <c r="I256" s="15" t="s">
        <v>3529</v>
      </c>
      <c r="J256" s="15" t="s">
        <v>3530</v>
      </c>
      <c r="K256" s="31" t="s">
        <v>4299</v>
      </c>
      <c r="L256" s="10">
        <v>1</v>
      </c>
      <c r="M256" s="10">
        <v>0</v>
      </c>
      <c r="N256" s="11">
        <v>1</v>
      </c>
      <c r="O256" s="10">
        <v>0</v>
      </c>
      <c r="P256" s="12">
        <v>0</v>
      </c>
      <c r="Q256" s="10">
        <v>0</v>
      </c>
      <c r="R256" s="13">
        <v>2</v>
      </c>
      <c r="S256" s="10">
        <v>0</v>
      </c>
      <c r="T256" s="14">
        <v>0</v>
      </c>
      <c r="U256" s="10">
        <v>0</v>
      </c>
      <c r="V256" s="10">
        <v>1</v>
      </c>
      <c r="W256" s="10">
        <v>0</v>
      </c>
      <c r="X256" s="11">
        <v>1</v>
      </c>
      <c r="Y256" s="10">
        <v>0</v>
      </c>
      <c r="Z256" s="12">
        <v>1</v>
      </c>
      <c r="AA256" s="10">
        <v>0</v>
      </c>
      <c r="AB256" s="13">
        <v>1</v>
      </c>
      <c r="AC256" s="10">
        <v>0</v>
      </c>
      <c r="AD256" s="14">
        <v>1</v>
      </c>
      <c r="AE256" s="10">
        <v>0</v>
      </c>
      <c r="AF256" s="10">
        <v>1</v>
      </c>
      <c r="AG256" s="10">
        <v>0</v>
      </c>
      <c r="AH256" s="11">
        <v>0</v>
      </c>
      <c r="AI256" s="10">
        <v>0</v>
      </c>
      <c r="AJ256" s="36">
        <v>1855000</v>
      </c>
    </row>
    <row r="257" spans="1:36" ht="20.45" customHeight="1" x14ac:dyDescent="0.25">
      <c r="A257" s="3">
        <v>227</v>
      </c>
      <c r="B257" s="3" t="s">
        <v>4568</v>
      </c>
      <c r="C257" s="3" t="s">
        <v>524</v>
      </c>
      <c r="D257" s="3" t="s">
        <v>18</v>
      </c>
      <c r="E257" s="3" t="s">
        <v>168</v>
      </c>
      <c r="F257" s="4">
        <v>124</v>
      </c>
      <c r="G257" s="4">
        <v>26</v>
      </c>
      <c r="H257" s="3" t="s">
        <v>36</v>
      </c>
      <c r="I257" s="3" t="s">
        <v>1439</v>
      </c>
      <c r="J257" s="3" t="s">
        <v>1440</v>
      </c>
      <c r="K257" s="6" t="s">
        <v>3866</v>
      </c>
      <c r="L257" s="42">
        <v>1</v>
      </c>
      <c r="M257" s="10">
        <v>0</v>
      </c>
      <c r="N257" s="42">
        <v>1</v>
      </c>
      <c r="O257" s="10">
        <v>0</v>
      </c>
      <c r="P257" s="42">
        <v>2</v>
      </c>
      <c r="Q257" s="10" t="s">
        <v>3653</v>
      </c>
      <c r="R257" s="42">
        <v>0</v>
      </c>
      <c r="S257" s="10" t="s">
        <v>3652</v>
      </c>
      <c r="T257" s="42">
        <v>2</v>
      </c>
      <c r="U257" s="10" t="s">
        <v>3652</v>
      </c>
      <c r="V257" s="42">
        <v>2</v>
      </c>
      <c r="W257" s="10">
        <v>0</v>
      </c>
      <c r="X257" s="42">
        <v>3</v>
      </c>
      <c r="Y257" s="10">
        <v>0</v>
      </c>
      <c r="Z257" s="42">
        <v>1</v>
      </c>
      <c r="AA257" s="10">
        <v>0</v>
      </c>
      <c r="AB257" s="42">
        <v>1</v>
      </c>
      <c r="AC257" s="10" t="s">
        <v>3653</v>
      </c>
      <c r="AD257" s="42">
        <v>1</v>
      </c>
      <c r="AE257" s="10" t="s">
        <v>3652</v>
      </c>
      <c r="AF257" s="10">
        <v>1</v>
      </c>
      <c r="AG257" s="10">
        <v>0</v>
      </c>
      <c r="AH257" s="42">
        <v>1</v>
      </c>
      <c r="AI257" s="10">
        <v>0</v>
      </c>
      <c r="AJ257" s="36">
        <v>3408000</v>
      </c>
    </row>
    <row r="258" spans="1:36" ht="20.45" customHeight="1" x14ac:dyDescent="0.25">
      <c r="A258" s="3">
        <v>228</v>
      </c>
      <c r="B258" s="3" t="s">
        <v>4569</v>
      </c>
      <c r="C258" s="2" t="s">
        <v>524</v>
      </c>
      <c r="D258" s="2" t="s">
        <v>18</v>
      </c>
      <c r="E258" s="3" t="s">
        <v>168</v>
      </c>
      <c r="F258" s="2">
        <v>124</v>
      </c>
      <c r="G258" s="2">
        <v>26</v>
      </c>
      <c r="H258" s="2" t="s">
        <v>36</v>
      </c>
      <c r="I258" s="2" t="s">
        <v>1439</v>
      </c>
      <c r="J258" s="2" t="s">
        <v>2777</v>
      </c>
      <c r="K258" s="28" t="s">
        <v>3727</v>
      </c>
      <c r="L258" s="10">
        <v>1</v>
      </c>
      <c r="M258" s="10">
        <v>45</v>
      </c>
      <c r="N258" s="11">
        <v>1</v>
      </c>
      <c r="O258" s="10">
        <v>45</v>
      </c>
      <c r="P258" s="12">
        <v>2</v>
      </c>
      <c r="Q258" s="10" t="s">
        <v>3650</v>
      </c>
      <c r="R258" s="13">
        <v>0</v>
      </c>
      <c r="S258" s="10">
        <v>0</v>
      </c>
      <c r="T258" s="14">
        <v>2</v>
      </c>
      <c r="U258" s="10">
        <v>0</v>
      </c>
      <c r="V258" s="10">
        <v>2</v>
      </c>
      <c r="W258" s="10">
        <v>0</v>
      </c>
      <c r="X258" s="11">
        <v>2</v>
      </c>
      <c r="Y258" s="10">
        <v>0</v>
      </c>
      <c r="Z258" s="13">
        <v>1</v>
      </c>
      <c r="AA258" s="10">
        <v>0</v>
      </c>
      <c r="AB258" s="12">
        <v>1</v>
      </c>
      <c r="AC258" s="10" t="s">
        <v>3650</v>
      </c>
      <c r="AD258" s="14">
        <v>1</v>
      </c>
      <c r="AE258" s="10">
        <v>0</v>
      </c>
      <c r="AF258" s="10">
        <v>1</v>
      </c>
      <c r="AG258" s="10">
        <v>1</v>
      </c>
      <c r="AH258" s="11">
        <v>1</v>
      </c>
      <c r="AI258" s="10">
        <v>0</v>
      </c>
      <c r="AJ258" s="36">
        <v>3224000</v>
      </c>
    </row>
    <row r="259" spans="1:36" ht="20.45" customHeight="1" x14ac:dyDescent="0.25">
      <c r="A259" s="3">
        <v>229</v>
      </c>
      <c r="B259" s="3" t="s">
        <v>4570</v>
      </c>
      <c r="C259" s="3" t="s">
        <v>1337</v>
      </c>
      <c r="D259" s="3" t="s">
        <v>44</v>
      </c>
      <c r="E259" s="3" t="s">
        <v>168</v>
      </c>
      <c r="F259" s="4">
        <v>122</v>
      </c>
      <c r="G259" s="4">
        <v>29</v>
      </c>
      <c r="H259" s="3" t="s">
        <v>36</v>
      </c>
      <c r="I259" s="3" t="s">
        <v>1339</v>
      </c>
      <c r="J259" s="3" t="s">
        <v>1340</v>
      </c>
      <c r="K259" s="6" t="s">
        <v>3745</v>
      </c>
      <c r="L259" s="42">
        <v>1</v>
      </c>
      <c r="M259" s="10">
        <v>0</v>
      </c>
      <c r="N259" s="42">
        <v>1</v>
      </c>
      <c r="O259" s="10">
        <v>0</v>
      </c>
      <c r="P259" s="42">
        <v>0</v>
      </c>
      <c r="Q259" s="10">
        <v>0</v>
      </c>
      <c r="R259" s="42">
        <v>2</v>
      </c>
      <c r="S259" s="10">
        <v>0</v>
      </c>
      <c r="T259" s="42">
        <v>0</v>
      </c>
      <c r="U259" s="10">
        <v>0</v>
      </c>
      <c r="V259" s="42">
        <v>0</v>
      </c>
      <c r="W259" s="10">
        <v>0</v>
      </c>
      <c r="X259" s="42">
        <v>2</v>
      </c>
      <c r="Y259" s="10">
        <v>0</v>
      </c>
      <c r="Z259" s="42">
        <v>1</v>
      </c>
      <c r="AA259" s="10">
        <v>0</v>
      </c>
      <c r="AB259" s="42">
        <v>1</v>
      </c>
      <c r="AC259" s="10">
        <v>0</v>
      </c>
      <c r="AD259" s="42">
        <v>1</v>
      </c>
      <c r="AE259" s="10">
        <v>0</v>
      </c>
      <c r="AF259" s="10">
        <v>1</v>
      </c>
      <c r="AG259" s="10">
        <v>0</v>
      </c>
      <c r="AH259" s="42">
        <v>1</v>
      </c>
      <c r="AI259" s="10">
        <v>0</v>
      </c>
      <c r="AJ259" s="36">
        <v>2214000</v>
      </c>
    </row>
    <row r="260" spans="1:36" ht="20.45" customHeight="1" x14ac:dyDescent="0.25">
      <c r="A260" s="3">
        <v>230</v>
      </c>
      <c r="B260" s="3" t="s">
        <v>4571</v>
      </c>
      <c r="C260" s="3" t="s">
        <v>2032</v>
      </c>
      <c r="D260" s="3" t="s">
        <v>44</v>
      </c>
      <c r="E260" s="3" t="s">
        <v>168</v>
      </c>
      <c r="F260" s="4">
        <v>120</v>
      </c>
      <c r="G260" s="4">
        <v>25</v>
      </c>
      <c r="H260" s="3" t="s">
        <v>36</v>
      </c>
      <c r="I260" s="3" t="s">
        <v>2034</v>
      </c>
      <c r="J260" s="3" t="s">
        <v>2035</v>
      </c>
      <c r="K260" s="6" t="s">
        <v>3867</v>
      </c>
      <c r="L260" s="42">
        <v>0</v>
      </c>
      <c r="M260" s="10">
        <v>45</v>
      </c>
      <c r="N260" s="42">
        <v>1</v>
      </c>
      <c r="O260" s="10">
        <v>45</v>
      </c>
      <c r="P260" s="42">
        <v>1</v>
      </c>
      <c r="Q260" s="10" t="s">
        <v>3650</v>
      </c>
      <c r="R260" s="42">
        <v>2</v>
      </c>
      <c r="S260" s="10">
        <v>0</v>
      </c>
      <c r="T260" s="42">
        <v>0</v>
      </c>
      <c r="U260" s="10">
        <v>0</v>
      </c>
      <c r="V260" s="42">
        <v>0</v>
      </c>
      <c r="W260" s="10">
        <v>0</v>
      </c>
      <c r="X260" s="42">
        <v>1</v>
      </c>
      <c r="Y260" s="10">
        <v>0</v>
      </c>
      <c r="Z260" s="42">
        <v>1</v>
      </c>
      <c r="AA260" s="10">
        <v>0</v>
      </c>
      <c r="AB260" s="42">
        <v>1</v>
      </c>
      <c r="AC260" s="10" t="s">
        <v>3650</v>
      </c>
      <c r="AD260" s="42">
        <v>1</v>
      </c>
      <c r="AE260" s="10">
        <v>0</v>
      </c>
      <c r="AF260" s="10">
        <v>1</v>
      </c>
      <c r="AG260" s="10">
        <v>1</v>
      </c>
      <c r="AH260" s="42">
        <v>1</v>
      </c>
      <c r="AI260" s="10">
        <v>0</v>
      </c>
      <c r="AJ260" s="36">
        <v>2108000</v>
      </c>
    </row>
    <row r="261" spans="1:36" ht="20.45" customHeight="1" x14ac:dyDescent="0.25">
      <c r="A261" s="3">
        <v>231</v>
      </c>
      <c r="B261" s="3" t="s">
        <v>4572</v>
      </c>
      <c r="C261" s="3" t="s">
        <v>388</v>
      </c>
      <c r="D261" s="3" t="s">
        <v>44</v>
      </c>
      <c r="E261" s="3" t="s">
        <v>168</v>
      </c>
      <c r="F261" s="4">
        <v>113</v>
      </c>
      <c r="G261" s="4">
        <v>17</v>
      </c>
      <c r="H261" s="3" t="s">
        <v>36</v>
      </c>
      <c r="I261" s="3" t="s">
        <v>390</v>
      </c>
      <c r="J261" s="3" t="s">
        <v>391</v>
      </c>
      <c r="K261" s="6" t="s">
        <v>3812</v>
      </c>
      <c r="L261" s="42">
        <v>1</v>
      </c>
      <c r="M261" s="10">
        <v>0</v>
      </c>
      <c r="N261" s="42">
        <v>1</v>
      </c>
      <c r="O261" s="10">
        <v>0</v>
      </c>
      <c r="P261" s="42">
        <v>1</v>
      </c>
      <c r="Q261" s="10">
        <v>1</v>
      </c>
      <c r="R261" s="42">
        <v>1</v>
      </c>
      <c r="S261" s="10">
        <v>1</v>
      </c>
      <c r="T261" s="42">
        <v>1</v>
      </c>
      <c r="U261" s="10">
        <v>1</v>
      </c>
      <c r="V261" s="42">
        <v>1</v>
      </c>
      <c r="W261" s="10">
        <v>1</v>
      </c>
      <c r="X261" s="42">
        <v>1</v>
      </c>
      <c r="Y261" s="10">
        <v>1</v>
      </c>
      <c r="Z261" s="42">
        <v>1</v>
      </c>
      <c r="AA261" s="10">
        <v>1</v>
      </c>
      <c r="AB261" s="42">
        <v>1</v>
      </c>
      <c r="AC261" s="10">
        <v>1</v>
      </c>
      <c r="AD261" s="42">
        <v>1</v>
      </c>
      <c r="AE261" s="10">
        <v>1</v>
      </c>
      <c r="AF261" s="10">
        <v>1</v>
      </c>
      <c r="AG261" s="10">
        <v>0</v>
      </c>
      <c r="AH261" s="42">
        <v>1</v>
      </c>
      <c r="AI261" s="10">
        <v>1</v>
      </c>
      <c r="AJ261" s="36">
        <v>2535000</v>
      </c>
    </row>
    <row r="262" spans="1:36" ht="20.45" customHeight="1" x14ac:dyDescent="0.25">
      <c r="A262" s="3">
        <v>232</v>
      </c>
      <c r="B262" s="3" t="s">
        <v>4573</v>
      </c>
      <c r="C262" s="3" t="s">
        <v>1920</v>
      </c>
      <c r="D262" s="3" t="s">
        <v>18</v>
      </c>
      <c r="E262" s="3" t="s">
        <v>168</v>
      </c>
      <c r="F262" s="4">
        <v>120</v>
      </c>
      <c r="G262" s="4">
        <v>22</v>
      </c>
      <c r="H262" s="3" t="s">
        <v>36</v>
      </c>
      <c r="I262" s="3" t="s">
        <v>1922</v>
      </c>
      <c r="J262" s="3" t="s">
        <v>1923</v>
      </c>
      <c r="K262" s="6" t="s">
        <v>3868</v>
      </c>
      <c r="L262" s="42">
        <v>1</v>
      </c>
      <c r="M262" s="10">
        <v>45</v>
      </c>
      <c r="N262" s="42">
        <v>1</v>
      </c>
      <c r="O262" s="10">
        <v>45</v>
      </c>
      <c r="P262" s="42">
        <v>1</v>
      </c>
      <c r="Q262" s="10" t="s">
        <v>3650</v>
      </c>
      <c r="R262" s="42">
        <v>0</v>
      </c>
      <c r="S262" s="10">
        <v>0</v>
      </c>
      <c r="T262" s="42">
        <v>1</v>
      </c>
      <c r="U262" s="10">
        <v>0</v>
      </c>
      <c r="V262" s="42">
        <v>0</v>
      </c>
      <c r="W262" s="10">
        <v>0</v>
      </c>
      <c r="X262" s="42">
        <v>1</v>
      </c>
      <c r="Y262" s="10">
        <v>0</v>
      </c>
      <c r="Z262" s="42">
        <v>1</v>
      </c>
      <c r="AA262" s="10">
        <v>0</v>
      </c>
      <c r="AB262" s="42">
        <v>1</v>
      </c>
      <c r="AC262" s="10" t="s">
        <v>3650</v>
      </c>
      <c r="AD262" s="42">
        <v>0</v>
      </c>
      <c r="AE262" s="10">
        <v>0</v>
      </c>
      <c r="AF262" s="10">
        <v>1</v>
      </c>
      <c r="AG262" s="10">
        <v>1</v>
      </c>
      <c r="AH262" s="42">
        <v>0</v>
      </c>
      <c r="AI262" s="10">
        <v>0</v>
      </c>
      <c r="AJ262" s="36">
        <v>1667000</v>
      </c>
    </row>
    <row r="263" spans="1:36" ht="20.45" customHeight="1" x14ac:dyDescent="0.25">
      <c r="A263" s="3">
        <v>233</v>
      </c>
      <c r="B263" s="3" t="s">
        <v>4574</v>
      </c>
      <c r="C263" s="3" t="s">
        <v>1689</v>
      </c>
      <c r="D263" s="3" t="s">
        <v>18</v>
      </c>
      <c r="E263" s="3" t="s">
        <v>168</v>
      </c>
      <c r="F263" s="4">
        <v>120</v>
      </c>
      <c r="G263" s="4">
        <v>31</v>
      </c>
      <c r="H263" s="3" t="s">
        <v>36</v>
      </c>
      <c r="I263" s="3" t="s">
        <v>1691</v>
      </c>
      <c r="J263" s="3" t="s">
        <v>1692</v>
      </c>
      <c r="K263" s="6" t="s">
        <v>3706</v>
      </c>
      <c r="L263" s="42">
        <v>1</v>
      </c>
      <c r="M263" s="10">
        <v>45</v>
      </c>
      <c r="N263" s="42">
        <v>1</v>
      </c>
      <c r="O263" s="10">
        <v>45</v>
      </c>
      <c r="P263" s="42">
        <v>1</v>
      </c>
      <c r="Q263" s="10" t="s">
        <v>3650</v>
      </c>
      <c r="R263" s="42">
        <v>0</v>
      </c>
      <c r="S263" s="10">
        <v>0</v>
      </c>
      <c r="T263" s="42">
        <v>2</v>
      </c>
      <c r="U263" s="10">
        <v>0</v>
      </c>
      <c r="V263" s="42">
        <v>1</v>
      </c>
      <c r="W263" s="10">
        <v>0</v>
      </c>
      <c r="X263" s="42">
        <v>2</v>
      </c>
      <c r="Y263" s="10">
        <v>0</v>
      </c>
      <c r="Z263" s="42">
        <v>1</v>
      </c>
      <c r="AA263" s="10">
        <v>0</v>
      </c>
      <c r="AB263" s="42">
        <v>1</v>
      </c>
      <c r="AC263" s="10" t="s">
        <v>3650</v>
      </c>
      <c r="AD263" s="42">
        <v>1</v>
      </c>
      <c r="AE263" s="10">
        <v>0</v>
      </c>
      <c r="AF263" s="10">
        <v>1</v>
      </c>
      <c r="AG263" s="10">
        <v>1</v>
      </c>
      <c r="AH263" s="42">
        <v>1</v>
      </c>
      <c r="AI263" s="10">
        <v>0</v>
      </c>
      <c r="AJ263" s="36">
        <v>2751000</v>
      </c>
    </row>
    <row r="264" spans="1:36" ht="20.45" customHeight="1" x14ac:dyDescent="0.25">
      <c r="A264" s="3">
        <v>234</v>
      </c>
      <c r="B264" s="3" t="s">
        <v>4575</v>
      </c>
      <c r="C264" s="3" t="s">
        <v>1804</v>
      </c>
      <c r="D264" s="3" t="s">
        <v>18</v>
      </c>
      <c r="E264" s="3" t="s">
        <v>168</v>
      </c>
      <c r="F264" s="4">
        <v>121</v>
      </c>
      <c r="G264" s="4">
        <v>27</v>
      </c>
      <c r="H264" s="3" t="s">
        <v>36</v>
      </c>
      <c r="I264" s="3" t="s">
        <v>1806</v>
      </c>
      <c r="J264" s="3" t="s">
        <v>1807</v>
      </c>
      <c r="K264" s="6" t="s">
        <v>3729</v>
      </c>
      <c r="L264" s="42">
        <v>1</v>
      </c>
      <c r="M264" s="10">
        <v>45</v>
      </c>
      <c r="N264" s="42">
        <v>1</v>
      </c>
      <c r="O264" s="10">
        <v>45</v>
      </c>
      <c r="P264" s="42">
        <v>2</v>
      </c>
      <c r="Q264" s="10" t="s">
        <v>3650</v>
      </c>
      <c r="R264" s="42">
        <v>0</v>
      </c>
      <c r="S264" s="10">
        <v>0</v>
      </c>
      <c r="T264" s="42">
        <v>2</v>
      </c>
      <c r="U264" s="10">
        <v>0</v>
      </c>
      <c r="V264" s="42">
        <v>1</v>
      </c>
      <c r="W264" s="10">
        <v>0</v>
      </c>
      <c r="X264" s="42">
        <v>2</v>
      </c>
      <c r="Y264" s="10">
        <v>0</v>
      </c>
      <c r="Z264" s="42">
        <v>1</v>
      </c>
      <c r="AA264" s="10">
        <v>0</v>
      </c>
      <c r="AB264" s="42">
        <v>1</v>
      </c>
      <c r="AC264" s="10" t="s">
        <v>3650</v>
      </c>
      <c r="AD264" s="42">
        <v>1</v>
      </c>
      <c r="AE264" s="10">
        <v>0</v>
      </c>
      <c r="AF264" s="10">
        <v>1</v>
      </c>
      <c r="AG264" s="10">
        <v>1</v>
      </c>
      <c r="AH264" s="42">
        <v>1</v>
      </c>
      <c r="AI264" s="10">
        <v>0</v>
      </c>
      <c r="AJ264" s="36">
        <v>3029000</v>
      </c>
    </row>
    <row r="265" spans="1:36" ht="20.45" customHeight="1" x14ac:dyDescent="0.25">
      <c r="A265" s="3">
        <v>235</v>
      </c>
      <c r="B265" s="3" t="s">
        <v>3418</v>
      </c>
      <c r="C265" s="3" t="s">
        <v>1230</v>
      </c>
      <c r="D265" s="3" t="s">
        <v>44</v>
      </c>
      <c r="E265" s="3" t="s">
        <v>168</v>
      </c>
      <c r="F265" s="4">
        <v>120</v>
      </c>
      <c r="G265" s="4">
        <v>24</v>
      </c>
      <c r="H265" s="3" t="s">
        <v>36</v>
      </c>
      <c r="I265" s="3" t="s">
        <v>1232</v>
      </c>
      <c r="J265" s="3" t="s">
        <v>1233</v>
      </c>
      <c r="K265" s="6" t="s">
        <v>3869</v>
      </c>
      <c r="L265" s="42">
        <v>1</v>
      </c>
      <c r="M265" s="10">
        <v>50</v>
      </c>
      <c r="N265" s="42">
        <v>1</v>
      </c>
      <c r="O265" s="10">
        <v>50</v>
      </c>
      <c r="P265" s="42">
        <v>1</v>
      </c>
      <c r="Q265" s="10" t="s">
        <v>3650</v>
      </c>
      <c r="R265" s="42">
        <v>1</v>
      </c>
      <c r="S265" s="10" t="s">
        <v>3650</v>
      </c>
      <c r="T265" s="42">
        <v>0</v>
      </c>
      <c r="U265" s="10" t="s">
        <v>3650</v>
      </c>
      <c r="V265" s="42">
        <v>1</v>
      </c>
      <c r="W265" s="10">
        <v>2</v>
      </c>
      <c r="X265" s="42">
        <v>1</v>
      </c>
      <c r="Y265" s="10">
        <v>2</v>
      </c>
      <c r="Z265" s="42">
        <v>1</v>
      </c>
      <c r="AA265" s="10">
        <v>2</v>
      </c>
      <c r="AB265" s="42">
        <v>1</v>
      </c>
      <c r="AC265" s="10" t="s">
        <v>3650</v>
      </c>
      <c r="AD265" s="42">
        <v>1</v>
      </c>
      <c r="AE265" s="10" t="s">
        <v>3650</v>
      </c>
      <c r="AF265" s="10">
        <v>1</v>
      </c>
      <c r="AG265" s="10">
        <v>0</v>
      </c>
      <c r="AH265" s="42">
        <v>0</v>
      </c>
      <c r="AI265" s="10">
        <v>2</v>
      </c>
      <c r="AJ265" s="36">
        <v>1950000</v>
      </c>
    </row>
    <row r="266" spans="1:36" ht="20.45" customHeight="1" x14ac:dyDescent="0.25">
      <c r="A266" s="3">
        <v>236</v>
      </c>
      <c r="B266" s="3" t="s">
        <v>4576</v>
      </c>
      <c r="C266" s="2" t="s">
        <v>2349</v>
      </c>
      <c r="D266" s="2" t="s">
        <v>44</v>
      </c>
      <c r="E266" s="3" t="s">
        <v>168</v>
      </c>
      <c r="F266" s="2">
        <v>125</v>
      </c>
      <c r="G266" s="2">
        <v>25</v>
      </c>
      <c r="H266" s="2" t="s">
        <v>36</v>
      </c>
      <c r="I266" s="2" t="s">
        <v>2779</v>
      </c>
      <c r="J266" s="2" t="s">
        <v>2780</v>
      </c>
      <c r="K266" s="28" t="s">
        <v>3870</v>
      </c>
      <c r="L266" s="10">
        <v>2</v>
      </c>
      <c r="M266" s="10">
        <v>55</v>
      </c>
      <c r="N266" s="11">
        <v>2</v>
      </c>
      <c r="O266" s="10">
        <v>55</v>
      </c>
      <c r="P266" s="12">
        <v>0</v>
      </c>
      <c r="Q266" s="10" t="s">
        <v>3653</v>
      </c>
      <c r="R266" s="13">
        <v>3</v>
      </c>
      <c r="S266" s="10" t="s">
        <v>3653</v>
      </c>
      <c r="T266" s="14">
        <v>3</v>
      </c>
      <c r="U266" s="10" t="s">
        <v>3653</v>
      </c>
      <c r="V266" s="10">
        <v>0</v>
      </c>
      <c r="W266" s="10">
        <v>0</v>
      </c>
      <c r="X266" s="11">
        <v>1</v>
      </c>
      <c r="Y266" s="10">
        <v>0</v>
      </c>
      <c r="Z266" s="13">
        <v>1</v>
      </c>
      <c r="AA266" s="10">
        <v>0</v>
      </c>
      <c r="AB266" s="12">
        <v>1</v>
      </c>
      <c r="AC266" s="10" t="s">
        <v>3653</v>
      </c>
      <c r="AD266" s="14">
        <v>1</v>
      </c>
      <c r="AE266" s="10" t="s">
        <v>3653</v>
      </c>
      <c r="AF266" s="10">
        <v>1</v>
      </c>
      <c r="AG266" s="10">
        <v>0</v>
      </c>
      <c r="AH266" s="11">
        <v>0</v>
      </c>
      <c r="AI266" s="10">
        <v>0</v>
      </c>
      <c r="AJ266" s="36">
        <v>2888000</v>
      </c>
    </row>
    <row r="267" spans="1:36" ht="20.45" customHeight="1" x14ac:dyDescent="0.25">
      <c r="A267" s="3">
        <v>237</v>
      </c>
      <c r="B267" s="3" t="s">
        <v>4577</v>
      </c>
      <c r="C267" s="3" t="s">
        <v>1262</v>
      </c>
      <c r="D267" s="3" t="s">
        <v>18</v>
      </c>
      <c r="E267" s="3" t="s">
        <v>156</v>
      </c>
      <c r="F267" s="4">
        <v>130</v>
      </c>
      <c r="G267" s="4">
        <v>25</v>
      </c>
      <c r="H267" s="3" t="s">
        <v>36</v>
      </c>
      <c r="I267" s="3" t="s">
        <v>1264</v>
      </c>
      <c r="J267" s="3" t="s">
        <v>1265</v>
      </c>
      <c r="K267" s="6" t="s">
        <v>3871</v>
      </c>
      <c r="L267" s="42">
        <v>1</v>
      </c>
      <c r="M267" s="10">
        <v>0</v>
      </c>
      <c r="N267" s="42">
        <v>2</v>
      </c>
      <c r="O267" s="10">
        <v>0</v>
      </c>
      <c r="P267" s="42">
        <v>2</v>
      </c>
      <c r="Q267" s="10" t="s">
        <v>3651</v>
      </c>
      <c r="R267" s="42">
        <v>0</v>
      </c>
      <c r="S267" s="10">
        <v>0</v>
      </c>
      <c r="T267" s="42">
        <v>2</v>
      </c>
      <c r="U267" s="10">
        <v>0</v>
      </c>
      <c r="V267" s="42">
        <v>2</v>
      </c>
      <c r="W267" s="10">
        <v>0</v>
      </c>
      <c r="X267" s="42">
        <v>2</v>
      </c>
      <c r="Y267" s="10">
        <v>0</v>
      </c>
      <c r="Z267" s="42">
        <v>1</v>
      </c>
      <c r="AA267" s="10">
        <v>0</v>
      </c>
      <c r="AB267" s="42">
        <v>1</v>
      </c>
      <c r="AC267" s="10" t="s">
        <v>3651</v>
      </c>
      <c r="AD267" s="42">
        <v>1</v>
      </c>
      <c r="AE267" s="10">
        <v>0</v>
      </c>
      <c r="AF267" s="10">
        <v>1</v>
      </c>
      <c r="AG267" s="10">
        <v>0</v>
      </c>
      <c r="AH267" s="42">
        <v>1</v>
      </c>
      <c r="AI267" s="10">
        <v>0</v>
      </c>
      <c r="AJ267" s="36">
        <v>3424000</v>
      </c>
    </row>
    <row r="268" spans="1:36" ht="20.45" customHeight="1" x14ac:dyDescent="0.25">
      <c r="A268" s="3">
        <v>751</v>
      </c>
      <c r="B268" s="3" t="s">
        <v>4578</v>
      </c>
      <c r="C268" s="15" t="s">
        <v>3534</v>
      </c>
      <c r="D268" s="15" t="s">
        <v>44</v>
      </c>
      <c r="E268" s="3" t="s">
        <v>156</v>
      </c>
      <c r="F268" s="15">
        <v>118</v>
      </c>
      <c r="G268" s="15">
        <v>21.5</v>
      </c>
      <c r="H268" s="15" t="s">
        <v>36</v>
      </c>
      <c r="I268" s="15" t="s">
        <v>3536</v>
      </c>
      <c r="J268" s="15" t="s">
        <v>3537</v>
      </c>
      <c r="K268" s="31" t="s">
        <v>4269</v>
      </c>
      <c r="L268" s="10">
        <v>2</v>
      </c>
      <c r="M268" s="10">
        <v>0</v>
      </c>
      <c r="N268" s="11">
        <v>2</v>
      </c>
      <c r="O268" s="10">
        <v>0</v>
      </c>
      <c r="P268" s="12">
        <v>2</v>
      </c>
      <c r="Q268" s="10">
        <v>0</v>
      </c>
      <c r="R268" s="13">
        <v>2</v>
      </c>
      <c r="S268" s="10">
        <v>0</v>
      </c>
      <c r="T268" s="14">
        <v>1</v>
      </c>
      <c r="U268" s="10">
        <v>0</v>
      </c>
      <c r="V268" s="10">
        <v>1</v>
      </c>
      <c r="W268" s="10">
        <v>0</v>
      </c>
      <c r="X268" s="11">
        <v>2</v>
      </c>
      <c r="Y268" s="10">
        <v>0</v>
      </c>
      <c r="Z268" s="12">
        <v>1</v>
      </c>
      <c r="AA268" s="10">
        <v>0</v>
      </c>
      <c r="AB268" s="13">
        <v>1</v>
      </c>
      <c r="AC268" s="10">
        <v>0</v>
      </c>
      <c r="AD268" s="14">
        <v>1</v>
      </c>
      <c r="AE268" s="10">
        <v>0</v>
      </c>
      <c r="AF268" s="10">
        <v>1</v>
      </c>
      <c r="AG268" s="10">
        <v>0</v>
      </c>
      <c r="AH268" s="11">
        <v>1</v>
      </c>
      <c r="AI268" s="10">
        <v>0</v>
      </c>
      <c r="AJ268" s="36">
        <v>3580000</v>
      </c>
    </row>
    <row r="269" spans="1:36" ht="20.45" customHeight="1" x14ac:dyDescent="0.25">
      <c r="A269" s="3">
        <v>238</v>
      </c>
      <c r="B269" s="3" t="s">
        <v>4579</v>
      </c>
      <c r="C269" s="3" t="s">
        <v>405</v>
      </c>
      <c r="D269" s="3" t="s">
        <v>44</v>
      </c>
      <c r="E269" s="3" t="s">
        <v>156</v>
      </c>
      <c r="F269" s="4">
        <v>125</v>
      </c>
      <c r="G269" s="4">
        <v>24</v>
      </c>
      <c r="H269" s="3" t="s">
        <v>36</v>
      </c>
      <c r="I269" s="3" t="s">
        <v>407</v>
      </c>
      <c r="J269" s="3" t="s">
        <v>408</v>
      </c>
      <c r="K269" s="6" t="s">
        <v>3872</v>
      </c>
      <c r="L269" s="42">
        <v>1</v>
      </c>
      <c r="M269" s="10">
        <v>55</v>
      </c>
      <c r="N269" s="42">
        <v>1</v>
      </c>
      <c r="O269" s="10">
        <v>55</v>
      </c>
      <c r="P269" s="42">
        <v>0</v>
      </c>
      <c r="Q269" s="10" t="s">
        <v>3651</v>
      </c>
      <c r="R269" s="42">
        <v>2</v>
      </c>
      <c r="S269" s="10">
        <v>0</v>
      </c>
      <c r="T269" s="42">
        <v>0</v>
      </c>
      <c r="U269" s="10">
        <v>0</v>
      </c>
      <c r="V269" s="42">
        <v>2</v>
      </c>
      <c r="W269" s="10">
        <v>0</v>
      </c>
      <c r="X269" s="42">
        <v>2</v>
      </c>
      <c r="Y269" s="10">
        <v>0</v>
      </c>
      <c r="Z269" s="42">
        <v>2</v>
      </c>
      <c r="AA269" s="10">
        <v>0</v>
      </c>
      <c r="AB269" s="42">
        <v>2</v>
      </c>
      <c r="AC269" s="10" t="s">
        <v>3651</v>
      </c>
      <c r="AD269" s="42">
        <v>2</v>
      </c>
      <c r="AE269" s="10">
        <v>0</v>
      </c>
      <c r="AF269" s="10">
        <v>1</v>
      </c>
      <c r="AG269" s="10">
        <v>0</v>
      </c>
      <c r="AH269" s="42">
        <v>1</v>
      </c>
      <c r="AI269" s="10">
        <v>0</v>
      </c>
      <c r="AJ269" s="36">
        <v>3034000</v>
      </c>
    </row>
    <row r="270" spans="1:36" ht="20.45" customHeight="1" x14ac:dyDescent="0.25">
      <c r="A270" s="3">
        <v>239</v>
      </c>
      <c r="B270" s="3" t="s">
        <v>4408</v>
      </c>
      <c r="C270" s="3" t="s">
        <v>1633</v>
      </c>
      <c r="D270" s="3" t="s">
        <v>44</v>
      </c>
      <c r="E270" s="3" t="s">
        <v>156</v>
      </c>
      <c r="F270" s="4">
        <v>125</v>
      </c>
      <c r="G270" s="4">
        <v>28</v>
      </c>
      <c r="H270" s="3" t="s">
        <v>36</v>
      </c>
      <c r="I270" s="3" t="s">
        <v>1635</v>
      </c>
      <c r="J270" s="3" t="s">
        <v>1636</v>
      </c>
      <c r="K270" s="6" t="s">
        <v>3873</v>
      </c>
      <c r="L270" s="42">
        <v>1</v>
      </c>
      <c r="M270" s="10">
        <v>0</v>
      </c>
      <c r="N270" s="42">
        <v>1</v>
      </c>
      <c r="O270" s="10">
        <v>0</v>
      </c>
      <c r="P270" s="42">
        <v>1</v>
      </c>
      <c r="Q270" s="10">
        <v>0</v>
      </c>
      <c r="R270" s="42">
        <v>2</v>
      </c>
      <c r="S270" s="10">
        <v>0</v>
      </c>
      <c r="T270" s="42">
        <v>2</v>
      </c>
      <c r="U270" s="10">
        <v>0</v>
      </c>
      <c r="V270" s="42">
        <v>0</v>
      </c>
      <c r="W270" s="10">
        <v>0</v>
      </c>
      <c r="X270" s="42">
        <v>3</v>
      </c>
      <c r="Y270" s="10">
        <v>0</v>
      </c>
      <c r="Z270" s="42">
        <v>1</v>
      </c>
      <c r="AA270" s="10">
        <v>0</v>
      </c>
      <c r="AB270" s="42">
        <v>1</v>
      </c>
      <c r="AC270" s="10">
        <v>0</v>
      </c>
      <c r="AD270" s="42">
        <v>1</v>
      </c>
      <c r="AE270" s="10">
        <v>0</v>
      </c>
      <c r="AF270" s="10">
        <v>1</v>
      </c>
      <c r="AG270" s="10">
        <v>0</v>
      </c>
      <c r="AH270" s="42">
        <v>0</v>
      </c>
      <c r="AI270" s="10">
        <v>0</v>
      </c>
      <c r="AJ270" s="36">
        <v>2736000</v>
      </c>
    </row>
    <row r="271" spans="1:36" ht="20.45" customHeight="1" x14ac:dyDescent="0.25">
      <c r="A271" s="3">
        <v>240</v>
      </c>
      <c r="B271" s="3" t="s">
        <v>4580</v>
      </c>
      <c r="C271" s="3" t="s">
        <v>353</v>
      </c>
      <c r="D271" s="3" t="s">
        <v>18</v>
      </c>
      <c r="E271" s="3" t="s">
        <v>156</v>
      </c>
      <c r="F271" s="4">
        <v>128</v>
      </c>
      <c r="G271" s="4">
        <v>25</v>
      </c>
      <c r="H271" s="3" t="s">
        <v>36</v>
      </c>
      <c r="I271" s="3" t="s">
        <v>355</v>
      </c>
      <c r="J271" s="3" t="s">
        <v>356</v>
      </c>
      <c r="K271" s="6" t="s">
        <v>3738</v>
      </c>
      <c r="L271" s="42">
        <v>1</v>
      </c>
      <c r="M271" s="10">
        <v>58</v>
      </c>
      <c r="N271" s="42">
        <v>1</v>
      </c>
      <c r="O271" s="10">
        <v>58</v>
      </c>
      <c r="P271" s="42">
        <v>1</v>
      </c>
      <c r="Q271" s="10">
        <v>0</v>
      </c>
      <c r="R271" s="42">
        <v>0</v>
      </c>
      <c r="S271" s="10" t="s">
        <v>3654</v>
      </c>
      <c r="T271" s="42">
        <v>1</v>
      </c>
      <c r="U271" s="10" t="s">
        <v>3654</v>
      </c>
      <c r="V271" s="42">
        <v>1</v>
      </c>
      <c r="W271" s="10">
        <v>0</v>
      </c>
      <c r="X271" s="42">
        <v>1</v>
      </c>
      <c r="Y271" s="10">
        <v>0</v>
      </c>
      <c r="Z271" s="42">
        <v>1</v>
      </c>
      <c r="AA271" s="10">
        <v>0</v>
      </c>
      <c r="AB271" s="42">
        <v>1</v>
      </c>
      <c r="AC271" s="10">
        <v>0</v>
      </c>
      <c r="AD271" s="42">
        <v>1</v>
      </c>
      <c r="AE271" s="10" t="s">
        <v>3654</v>
      </c>
      <c r="AF271" s="10">
        <v>1</v>
      </c>
      <c r="AG271" s="10">
        <v>0</v>
      </c>
      <c r="AH271" s="42">
        <v>0</v>
      </c>
      <c r="AI271" s="10">
        <v>0</v>
      </c>
      <c r="AJ271" s="36">
        <v>1982000</v>
      </c>
    </row>
    <row r="272" spans="1:36" ht="20.45" customHeight="1" x14ac:dyDescent="0.25">
      <c r="A272" s="3">
        <v>764</v>
      </c>
      <c r="B272" s="3" t="s">
        <v>4581</v>
      </c>
      <c r="C272" s="15" t="s">
        <v>3601</v>
      </c>
      <c r="D272" s="15" t="s">
        <v>44</v>
      </c>
      <c r="E272" s="3" t="s">
        <v>156</v>
      </c>
      <c r="F272" s="15">
        <v>130</v>
      </c>
      <c r="G272" s="15">
        <v>25</v>
      </c>
      <c r="H272" s="15" t="s">
        <v>36</v>
      </c>
      <c r="I272" s="15" t="s">
        <v>3603</v>
      </c>
      <c r="J272" s="15" t="s">
        <v>3604</v>
      </c>
      <c r="K272" s="31" t="s">
        <v>4280</v>
      </c>
      <c r="L272" s="10">
        <v>1</v>
      </c>
      <c r="M272" s="10">
        <v>0</v>
      </c>
      <c r="N272" s="11">
        <v>1</v>
      </c>
      <c r="O272" s="10">
        <v>0</v>
      </c>
      <c r="P272" s="12">
        <v>0</v>
      </c>
      <c r="Q272" s="10" t="s">
        <v>3654</v>
      </c>
      <c r="R272" s="13">
        <v>2</v>
      </c>
      <c r="S272" s="10" t="s">
        <v>3655</v>
      </c>
      <c r="T272" s="14">
        <v>0</v>
      </c>
      <c r="U272" s="10" t="s">
        <v>3657</v>
      </c>
      <c r="V272" s="10">
        <v>0</v>
      </c>
      <c r="W272" s="10">
        <v>0</v>
      </c>
      <c r="X272" s="11">
        <v>2</v>
      </c>
      <c r="Y272" s="10">
        <v>0</v>
      </c>
      <c r="Z272" s="12">
        <v>0</v>
      </c>
      <c r="AA272" s="10">
        <v>0</v>
      </c>
      <c r="AB272" s="13">
        <v>0</v>
      </c>
      <c r="AC272" s="10" t="s">
        <v>3654</v>
      </c>
      <c r="AD272" s="14">
        <v>0</v>
      </c>
      <c r="AE272" s="10" t="s">
        <v>3657</v>
      </c>
      <c r="AF272" s="10">
        <v>0</v>
      </c>
      <c r="AG272" s="10">
        <v>0</v>
      </c>
      <c r="AH272" s="11">
        <v>1</v>
      </c>
      <c r="AI272" s="10">
        <v>0</v>
      </c>
      <c r="AJ272" s="36">
        <v>1504000</v>
      </c>
    </row>
    <row r="273" spans="1:36" ht="20.45" customHeight="1" x14ac:dyDescent="0.25">
      <c r="A273" s="3">
        <v>241</v>
      </c>
      <c r="B273" s="3" t="s">
        <v>4582</v>
      </c>
      <c r="C273" s="2" t="s">
        <v>2341</v>
      </c>
      <c r="D273" s="2" t="s">
        <v>44</v>
      </c>
      <c r="E273" s="3" t="s">
        <v>156</v>
      </c>
      <c r="F273" s="2">
        <v>120</v>
      </c>
      <c r="G273" s="2">
        <v>22</v>
      </c>
      <c r="H273" s="2" t="s">
        <v>36</v>
      </c>
      <c r="I273" s="2" t="s">
        <v>2782</v>
      </c>
      <c r="J273" s="2" t="s">
        <v>2783</v>
      </c>
      <c r="K273" s="28" t="s">
        <v>3874</v>
      </c>
      <c r="L273" s="10">
        <v>1</v>
      </c>
      <c r="M273" s="10">
        <v>45</v>
      </c>
      <c r="N273" s="11">
        <v>1</v>
      </c>
      <c r="O273" s="10">
        <v>45</v>
      </c>
      <c r="P273" s="12">
        <v>2</v>
      </c>
      <c r="Q273" s="10" t="s">
        <v>3650</v>
      </c>
      <c r="R273" s="13">
        <v>1</v>
      </c>
      <c r="S273" s="10">
        <v>0</v>
      </c>
      <c r="T273" s="14">
        <v>1</v>
      </c>
      <c r="U273" s="10">
        <v>0</v>
      </c>
      <c r="V273" s="10">
        <v>2</v>
      </c>
      <c r="W273" s="10">
        <v>0</v>
      </c>
      <c r="X273" s="11">
        <v>2</v>
      </c>
      <c r="Y273" s="10">
        <v>0</v>
      </c>
      <c r="Z273" s="13">
        <v>1</v>
      </c>
      <c r="AA273" s="10">
        <v>0</v>
      </c>
      <c r="AB273" s="12">
        <v>1</v>
      </c>
      <c r="AC273" s="10" t="s">
        <v>3650</v>
      </c>
      <c r="AD273" s="14">
        <v>1</v>
      </c>
      <c r="AE273" s="10">
        <v>0</v>
      </c>
      <c r="AF273" s="10">
        <v>1</v>
      </c>
      <c r="AG273" s="10">
        <v>1</v>
      </c>
      <c r="AH273" s="11">
        <v>1</v>
      </c>
      <c r="AI273" s="10">
        <v>0</v>
      </c>
      <c r="AJ273" s="36">
        <v>3192000</v>
      </c>
    </row>
    <row r="274" spans="1:36" ht="20.45" customHeight="1" x14ac:dyDescent="0.25">
      <c r="A274" s="3">
        <v>242</v>
      </c>
      <c r="B274" s="3" t="s">
        <v>4583</v>
      </c>
      <c r="C274" s="3" t="s">
        <v>155</v>
      </c>
      <c r="D274" s="3" t="s">
        <v>18</v>
      </c>
      <c r="E274" s="3" t="s">
        <v>156</v>
      </c>
      <c r="F274" s="4">
        <v>128</v>
      </c>
      <c r="G274" s="4">
        <v>34</v>
      </c>
      <c r="H274" s="3" t="s">
        <v>36</v>
      </c>
      <c r="I274" s="3" t="s">
        <v>158</v>
      </c>
      <c r="J274" s="3" t="s">
        <v>159</v>
      </c>
      <c r="K274" s="6" t="s">
        <v>3875</v>
      </c>
      <c r="L274" s="42">
        <v>1</v>
      </c>
      <c r="M274" s="10">
        <v>58</v>
      </c>
      <c r="N274" s="42">
        <v>1</v>
      </c>
      <c r="O274" s="10">
        <v>58</v>
      </c>
      <c r="P274" s="42">
        <v>1</v>
      </c>
      <c r="Q274" s="10" t="s">
        <v>3654</v>
      </c>
      <c r="R274" s="42">
        <v>0</v>
      </c>
      <c r="S274" s="10" t="s">
        <v>3654</v>
      </c>
      <c r="T274" s="42">
        <v>3</v>
      </c>
      <c r="U274" s="10" t="s">
        <v>3654</v>
      </c>
      <c r="V274" s="42">
        <v>1</v>
      </c>
      <c r="W274" s="10">
        <v>0</v>
      </c>
      <c r="X274" s="42">
        <v>3</v>
      </c>
      <c r="Y274" s="10">
        <v>0</v>
      </c>
      <c r="Z274" s="42">
        <v>2</v>
      </c>
      <c r="AA274" s="10">
        <v>0</v>
      </c>
      <c r="AB274" s="42">
        <v>2</v>
      </c>
      <c r="AC274" s="10" t="s">
        <v>3654</v>
      </c>
      <c r="AD274" s="42">
        <v>2</v>
      </c>
      <c r="AE274" s="10" t="s">
        <v>3654</v>
      </c>
      <c r="AF274" s="10">
        <v>1</v>
      </c>
      <c r="AG274" s="10">
        <v>0</v>
      </c>
      <c r="AH274" s="42">
        <v>1</v>
      </c>
      <c r="AI274" s="10">
        <v>0</v>
      </c>
      <c r="AJ274" s="36">
        <v>3580000</v>
      </c>
    </row>
    <row r="275" spans="1:36" ht="20.45" customHeight="1" x14ac:dyDescent="0.25">
      <c r="A275" s="3">
        <v>243</v>
      </c>
      <c r="B275" s="3" t="s">
        <v>4437</v>
      </c>
      <c r="C275" s="2" t="s">
        <v>577</v>
      </c>
      <c r="D275" s="2" t="s">
        <v>18</v>
      </c>
      <c r="E275" s="3" t="s">
        <v>156</v>
      </c>
      <c r="F275" s="2">
        <v>123</v>
      </c>
      <c r="G275" s="2">
        <v>33</v>
      </c>
      <c r="H275" s="2" t="s">
        <v>36</v>
      </c>
      <c r="I275" s="2" t="s">
        <v>2785</v>
      </c>
      <c r="J275" s="2" t="s">
        <v>2786</v>
      </c>
      <c r="K275" s="28" t="s">
        <v>3876</v>
      </c>
      <c r="L275" s="10">
        <v>0</v>
      </c>
      <c r="M275" s="10">
        <v>45</v>
      </c>
      <c r="N275" s="11">
        <v>1</v>
      </c>
      <c r="O275" s="10">
        <v>45</v>
      </c>
      <c r="P275" s="12">
        <v>1</v>
      </c>
      <c r="Q275" s="10" t="s">
        <v>3650</v>
      </c>
      <c r="R275" s="13">
        <v>0</v>
      </c>
      <c r="S275" s="10" t="s">
        <v>3650</v>
      </c>
      <c r="T275" s="14">
        <v>3</v>
      </c>
      <c r="U275" s="10" t="s">
        <v>3650</v>
      </c>
      <c r="V275" s="10">
        <v>2</v>
      </c>
      <c r="W275" s="10">
        <v>0</v>
      </c>
      <c r="X275" s="11">
        <v>2</v>
      </c>
      <c r="Y275" s="10">
        <v>0</v>
      </c>
      <c r="Z275" s="13">
        <v>1</v>
      </c>
      <c r="AA275" s="10">
        <v>0</v>
      </c>
      <c r="AB275" s="12">
        <v>1</v>
      </c>
      <c r="AC275" s="10" t="s">
        <v>3650</v>
      </c>
      <c r="AD275" s="14">
        <v>1</v>
      </c>
      <c r="AE275" s="10" t="s">
        <v>3650</v>
      </c>
      <c r="AF275" s="10">
        <v>1</v>
      </c>
      <c r="AG275" s="10">
        <v>0</v>
      </c>
      <c r="AH275" s="11">
        <v>1</v>
      </c>
      <c r="AI275" s="10">
        <v>0</v>
      </c>
      <c r="AJ275" s="36">
        <v>2961000</v>
      </c>
    </row>
    <row r="276" spans="1:36" ht="20.45" customHeight="1" x14ac:dyDescent="0.25">
      <c r="A276" s="3">
        <v>244</v>
      </c>
      <c r="B276" s="3" t="s">
        <v>4584</v>
      </c>
      <c r="C276" s="3" t="s">
        <v>1725</v>
      </c>
      <c r="D276" s="3" t="s">
        <v>18</v>
      </c>
      <c r="E276" s="3" t="s">
        <v>156</v>
      </c>
      <c r="F276" s="4">
        <v>115</v>
      </c>
      <c r="G276" s="4">
        <v>23.5</v>
      </c>
      <c r="H276" s="3" t="s">
        <v>36</v>
      </c>
      <c r="I276" s="3" t="s">
        <v>1727</v>
      </c>
      <c r="J276" s="3" t="s">
        <v>1728</v>
      </c>
      <c r="K276" s="6" t="s">
        <v>3877</v>
      </c>
      <c r="L276" s="42">
        <v>0</v>
      </c>
      <c r="M276" s="10">
        <v>0</v>
      </c>
      <c r="N276" s="42">
        <v>2</v>
      </c>
      <c r="O276" s="10">
        <v>0</v>
      </c>
      <c r="P276" s="42">
        <v>0</v>
      </c>
      <c r="Q276" s="10">
        <v>1</v>
      </c>
      <c r="R276" s="42">
        <v>0</v>
      </c>
      <c r="S276" s="10">
        <v>1</v>
      </c>
      <c r="T276" s="42">
        <v>2</v>
      </c>
      <c r="U276" s="10">
        <v>1</v>
      </c>
      <c r="V276" s="42">
        <v>0</v>
      </c>
      <c r="W276" s="10">
        <v>1</v>
      </c>
      <c r="X276" s="42">
        <v>1</v>
      </c>
      <c r="Y276" s="10">
        <v>1</v>
      </c>
      <c r="Z276" s="42">
        <v>1</v>
      </c>
      <c r="AA276" s="10">
        <v>1</v>
      </c>
      <c r="AB276" s="42">
        <v>0</v>
      </c>
      <c r="AC276" s="10">
        <v>1</v>
      </c>
      <c r="AD276" s="42">
        <v>1</v>
      </c>
      <c r="AE276" s="10">
        <v>1</v>
      </c>
      <c r="AF276" s="10">
        <v>0</v>
      </c>
      <c r="AG276" s="10">
        <v>0</v>
      </c>
      <c r="AH276" s="42">
        <v>0</v>
      </c>
      <c r="AI276" s="10">
        <v>1</v>
      </c>
      <c r="AJ276" s="36">
        <v>1274000</v>
      </c>
    </row>
    <row r="277" spans="1:36" ht="20.45" customHeight="1" x14ac:dyDescent="0.25">
      <c r="A277" s="3">
        <v>245</v>
      </c>
      <c r="B277" s="3" t="s">
        <v>4585</v>
      </c>
      <c r="C277" s="2" t="s">
        <v>2397</v>
      </c>
      <c r="D277" s="2" t="s">
        <v>18</v>
      </c>
      <c r="E277" s="3" t="s">
        <v>156</v>
      </c>
      <c r="F277" s="2">
        <v>115</v>
      </c>
      <c r="G277" s="2">
        <v>20</v>
      </c>
      <c r="H277" s="2" t="s">
        <v>36</v>
      </c>
      <c r="I277" s="2" t="s">
        <v>2788</v>
      </c>
      <c r="J277" s="2" t="s">
        <v>2789</v>
      </c>
      <c r="K277" s="28" t="s">
        <v>3878</v>
      </c>
      <c r="L277" s="10">
        <v>1</v>
      </c>
      <c r="M277" s="10">
        <v>0</v>
      </c>
      <c r="N277" s="11">
        <v>2</v>
      </c>
      <c r="O277" s="10">
        <v>0</v>
      </c>
      <c r="P277" s="12">
        <v>1</v>
      </c>
      <c r="Q277" s="10">
        <v>1</v>
      </c>
      <c r="R277" s="13">
        <v>0</v>
      </c>
      <c r="S277" s="10">
        <v>0</v>
      </c>
      <c r="T277" s="14">
        <v>2</v>
      </c>
      <c r="U277" s="10">
        <v>0</v>
      </c>
      <c r="V277" s="10">
        <v>1</v>
      </c>
      <c r="W277" s="10">
        <v>0</v>
      </c>
      <c r="X277" s="11">
        <v>1</v>
      </c>
      <c r="Y277" s="10">
        <v>0</v>
      </c>
      <c r="Z277" s="13">
        <v>1</v>
      </c>
      <c r="AA277" s="10">
        <v>0</v>
      </c>
      <c r="AB277" s="12">
        <v>1</v>
      </c>
      <c r="AC277" s="10">
        <v>1</v>
      </c>
      <c r="AD277" s="14">
        <v>1</v>
      </c>
      <c r="AE277" s="10">
        <v>0</v>
      </c>
      <c r="AF277" s="10">
        <v>0</v>
      </c>
      <c r="AG277" s="10">
        <v>0</v>
      </c>
      <c r="AH277" s="11">
        <v>0</v>
      </c>
      <c r="AI277" s="10">
        <v>0</v>
      </c>
      <c r="AJ277" s="36">
        <v>2117000</v>
      </c>
    </row>
    <row r="278" spans="1:36" ht="20.45" customHeight="1" x14ac:dyDescent="0.25">
      <c r="A278" s="3">
        <v>246</v>
      </c>
      <c r="B278" s="3" t="s">
        <v>4586</v>
      </c>
      <c r="C278" s="3" t="s">
        <v>1868</v>
      </c>
      <c r="D278" s="3" t="s">
        <v>18</v>
      </c>
      <c r="E278" s="3" t="s">
        <v>156</v>
      </c>
      <c r="F278" s="4">
        <v>117</v>
      </c>
      <c r="G278" s="4">
        <v>18.5</v>
      </c>
      <c r="H278" s="3" t="s">
        <v>36</v>
      </c>
      <c r="I278" s="3" t="s">
        <v>1870</v>
      </c>
      <c r="J278" s="3" t="s">
        <v>1871</v>
      </c>
      <c r="K278" s="6" t="s">
        <v>3879</v>
      </c>
      <c r="L278" s="42">
        <v>1</v>
      </c>
      <c r="M278" s="10">
        <v>0</v>
      </c>
      <c r="N278" s="42">
        <v>1</v>
      </c>
      <c r="O278" s="10">
        <v>0</v>
      </c>
      <c r="P278" s="42">
        <v>1</v>
      </c>
      <c r="Q278" s="10">
        <v>1</v>
      </c>
      <c r="R278" s="42">
        <v>0</v>
      </c>
      <c r="S278" s="10">
        <v>1</v>
      </c>
      <c r="T278" s="42">
        <v>0</v>
      </c>
      <c r="U278" s="10">
        <v>1</v>
      </c>
      <c r="V278" s="42">
        <v>0</v>
      </c>
      <c r="W278" s="10">
        <v>1</v>
      </c>
      <c r="X278" s="42">
        <v>2</v>
      </c>
      <c r="Y278" s="10">
        <v>1</v>
      </c>
      <c r="Z278" s="42">
        <v>1</v>
      </c>
      <c r="AA278" s="10">
        <v>1</v>
      </c>
      <c r="AB278" s="42">
        <v>0</v>
      </c>
      <c r="AC278" s="10">
        <v>1</v>
      </c>
      <c r="AD278" s="42">
        <v>1</v>
      </c>
      <c r="AE278" s="10">
        <v>1</v>
      </c>
      <c r="AF278" s="10">
        <v>0</v>
      </c>
      <c r="AG278" s="10">
        <v>0</v>
      </c>
      <c r="AH278" s="42">
        <v>0</v>
      </c>
      <c r="AI278" s="10">
        <v>1</v>
      </c>
      <c r="AJ278" s="36">
        <v>1306000</v>
      </c>
    </row>
    <row r="279" spans="1:36" ht="20.45" customHeight="1" x14ac:dyDescent="0.25">
      <c r="A279" s="3">
        <v>247</v>
      </c>
      <c r="B279" s="3" t="s">
        <v>4587</v>
      </c>
      <c r="C279" s="3" t="s">
        <v>778</v>
      </c>
      <c r="D279" s="3" t="s">
        <v>18</v>
      </c>
      <c r="E279" s="3" t="s">
        <v>156</v>
      </c>
      <c r="F279" s="4">
        <v>123</v>
      </c>
      <c r="G279" s="4">
        <v>24</v>
      </c>
      <c r="H279" s="3" t="s">
        <v>36</v>
      </c>
      <c r="I279" s="3" t="s">
        <v>780</v>
      </c>
      <c r="J279" s="3" t="s">
        <v>781</v>
      </c>
      <c r="K279" s="6" t="s">
        <v>3880</v>
      </c>
      <c r="L279" s="42">
        <v>2</v>
      </c>
      <c r="M279" s="10">
        <v>45</v>
      </c>
      <c r="N279" s="42">
        <v>2</v>
      </c>
      <c r="O279" s="10">
        <v>45</v>
      </c>
      <c r="P279" s="42">
        <v>1</v>
      </c>
      <c r="Q279" s="10" t="s">
        <v>3650</v>
      </c>
      <c r="R279" s="42">
        <v>0</v>
      </c>
      <c r="S279" s="10">
        <v>0</v>
      </c>
      <c r="T279" s="42">
        <v>1</v>
      </c>
      <c r="U279" s="10">
        <v>0</v>
      </c>
      <c r="V279" s="42">
        <v>1</v>
      </c>
      <c r="W279" s="10">
        <v>0</v>
      </c>
      <c r="X279" s="42">
        <v>0</v>
      </c>
      <c r="Y279" s="10">
        <v>0</v>
      </c>
      <c r="Z279" s="42">
        <v>2</v>
      </c>
      <c r="AA279" s="10">
        <v>0</v>
      </c>
      <c r="AB279" s="42">
        <v>2</v>
      </c>
      <c r="AC279" s="10" t="s">
        <v>3650</v>
      </c>
      <c r="AD279" s="42">
        <v>2</v>
      </c>
      <c r="AE279" s="10">
        <v>0</v>
      </c>
      <c r="AF279" s="10">
        <v>0</v>
      </c>
      <c r="AG279" s="10">
        <v>1</v>
      </c>
      <c r="AH279" s="42">
        <v>0</v>
      </c>
      <c r="AI279" s="10">
        <v>0</v>
      </c>
      <c r="AJ279" s="36">
        <v>2348000</v>
      </c>
    </row>
    <row r="280" spans="1:36" ht="20.45" customHeight="1" x14ac:dyDescent="0.25">
      <c r="A280" s="3">
        <v>248</v>
      </c>
      <c r="B280" s="3" t="s">
        <v>4588</v>
      </c>
      <c r="C280" s="3" t="s">
        <v>201</v>
      </c>
      <c r="D280" s="3" t="s">
        <v>18</v>
      </c>
      <c r="E280" s="3" t="s">
        <v>156</v>
      </c>
      <c r="F280" s="4">
        <v>120</v>
      </c>
      <c r="G280" s="4">
        <v>26</v>
      </c>
      <c r="H280" s="3" t="s">
        <v>36</v>
      </c>
      <c r="I280" s="3" t="s">
        <v>203</v>
      </c>
      <c r="J280" s="3" t="s">
        <v>204</v>
      </c>
      <c r="K280" s="6" t="s">
        <v>3813</v>
      </c>
      <c r="L280" s="42">
        <v>1</v>
      </c>
      <c r="M280" s="10">
        <v>45</v>
      </c>
      <c r="N280" s="42">
        <v>2</v>
      </c>
      <c r="O280" s="10">
        <v>45</v>
      </c>
      <c r="P280" s="42">
        <v>2</v>
      </c>
      <c r="Q280" s="10" t="s">
        <v>3650</v>
      </c>
      <c r="R280" s="42">
        <v>0</v>
      </c>
      <c r="S280" s="10" t="s">
        <v>3650</v>
      </c>
      <c r="T280" s="42">
        <v>2</v>
      </c>
      <c r="U280" s="10" t="s">
        <v>3650</v>
      </c>
      <c r="V280" s="42">
        <v>1</v>
      </c>
      <c r="W280" s="10">
        <v>0</v>
      </c>
      <c r="X280" s="42">
        <v>3</v>
      </c>
      <c r="Y280" s="10">
        <v>0</v>
      </c>
      <c r="Z280" s="42">
        <v>1</v>
      </c>
      <c r="AA280" s="10">
        <v>0</v>
      </c>
      <c r="AB280" s="42">
        <v>1</v>
      </c>
      <c r="AC280" s="10" t="s">
        <v>3650</v>
      </c>
      <c r="AD280" s="42">
        <v>1</v>
      </c>
      <c r="AE280" s="10" t="s">
        <v>3650</v>
      </c>
      <c r="AF280" s="10">
        <v>1</v>
      </c>
      <c r="AG280" s="10">
        <v>0</v>
      </c>
      <c r="AH280" s="42">
        <v>0</v>
      </c>
      <c r="AI280" s="10">
        <v>0</v>
      </c>
      <c r="AJ280" s="36">
        <v>3043000</v>
      </c>
    </row>
    <row r="281" spans="1:36" ht="20.45" customHeight="1" x14ac:dyDescent="0.25">
      <c r="A281" s="3">
        <v>249</v>
      </c>
      <c r="B281" s="3" t="s">
        <v>4589</v>
      </c>
      <c r="C281" s="3" t="s">
        <v>825</v>
      </c>
      <c r="D281" s="3" t="s">
        <v>18</v>
      </c>
      <c r="E281" s="3" t="s">
        <v>156</v>
      </c>
      <c r="F281" s="4">
        <v>138</v>
      </c>
      <c r="G281" s="4">
        <v>20</v>
      </c>
      <c r="H281" s="3" t="s">
        <v>36</v>
      </c>
      <c r="I281" s="3" t="s">
        <v>827</v>
      </c>
      <c r="J281" s="3" t="s">
        <v>828</v>
      </c>
      <c r="K281" s="6" t="s">
        <v>3881</v>
      </c>
      <c r="L281" s="42">
        <v>1</v>
      </c>
      <c r="M281" s="10">
        <v>0</v>
      </c>
      <c r="N281" s="42">
        <v>1</v>
      </c>
      <c r="O281" s="10">
        <v>0</v>
      </c>
      <c r="P281" s="42">
        <v>2</v>
      </c>
      <c r="Q281" s="10" t="s">
        <v>3651</v>
      </c>
      <c r="R281" s="42">
        <v>0</v>
      </c>
      <c r="S281" s="10">
        <v>0</v>
      </c>
      <c r="T281" s="42">
        <v>1</v>
      </c>
      <c r="U281" s="10">
        <v>0</v>
      </c>
      <c r="V281" s="42">
        <v>1</v>
      </c>
      <c r="W281" s="10">
        <v>0</v>
      </c>
      <c r="X281" s="42">
        <v>2</v>
      </c>
      <c r="Y281" s="10">
        <v>0</v>
      </c>
      <c r="Z281" s="42">
        <v>1</v>
      </c>
      <c r="AA281" s="10">
        <v>0</v>
      </c>
      <c r="AB281" s="42">
        <v>1</v>
      </c>
      <c r="AC281" s="10" t="s">
        <v>3651</v>
      </c>
      <c r="AD281" s="42">
        <v>1</v>
      </c>
      <c r="AE281" s="10">
        <v>0</v>
      </c>
      <c r="AF281" s="10">
        <v>1</v>
      </c>
      <c r="AG281" s="10">
        <v>0</v>
      </c>
      <c r="AH281" s="42">
        <v>0</v>
      </c>
      <c r="AI281" s="10">
        <v>0</v>
      </c>
      <c r="AJ281" s="36">
        <v>2444000</v>
      </c>
    </row>
    <row r="282" spans="1:36" ht="20.45" customHeight="1" x14ac:dyDescent="0.25">
      <c r="A282" s="3">
        <v>250</v>
      </c>
      <c r="B282" s="3" t="s">
        <v>4590</v>
      </c>
      <c r="C282" s="3" t="s">
        <v>1057</v>
      </c>
      <c r="D282" s="3" t="s">
        <v>44</v>
      </c>
      <c r="E282" s="3" t="s">
        <v>156</v>
      </c>
      <c r="F282" s="4">
        <v>120</v>
      </c>
      <c r="G282" s="4">
        <v>20</v>
      </c>
      <c r="H282" s="3" t="s">
        <v>36</v>
      </c>
      <c r="I282" s="3" t="s">
        <v>1059</v>
      </c>
      <c r="J282" s="3" t="s">
        <v>1060</v>
      </c>
      <c r="K282" s="6" t="s">
        <v>3882</v>
      </c>
      <c r="L282" s="42">
        <v>1</v>
      </c>
      <c r="M282" s="10">
        <v>50</v>
      </c>
      <c r="N282" s="42">
        <v>1</v>
      </c>
      <c r="O282" s="10">
        <v>50</v>
      </c>
      <c r="P282" s="42">
        <v>0</v>
      </c>
      <c r="Q282" s="10" t="s">
        <v>3650</v>
      </c>
      <c r="R282" s="42">
        <v>3</v>
      </c>
      <c r="S282" s="10" t="s">
        <v>3650</v>
      </c>
      <c r="T282" s="42">
        <v>0</v>
      </c>
      <c r="U282" s="10" t="s">
        <v>3650</v>
      </c>
      <c r="V282" s="42">
        <v>2</v>
      </c>
      <c r="W282" s="10">
        <v>2</v>
      </c>
      <c r="X282" s="42">
        <v>2</v>
      </c>
      <c r="Y282" s="10">
        <v>2</v>
      </c>
      <c r="Z282" s="42">
        <v>1</v>
      </c>
      <c r="AA282" s="10">
        <v>2</v>
      </c>
      <c r="AB282" s="42">
        <v>1</v>
      </c>
      <c r="AC282" s="10" t="s">
        <v>3650</v>
      </c>
      <c r="AD282" s="42">
        <v>1</v>
      </c>
      <c r="AE282" s="10" t="s">
        <v>3650</v>
      </c>
      <c r="AF282" s="10">
        <v>1</v>
      </c>
      <c r="AG282" s="10">
        <v>0</v>
      </c>
      <c r="AH282" s="42">
        <v>0</v>
      </c>
      <c r="AI282" s="10">
        <v>2</v>
      </c>
      <c r="AJ282" s="36">
        <v>2417000</v>
      </c>
    </row>
    <row r="283" spans="1:36" ht="20.45" customHeight="1" x14ac:dyDescent="0.25">
      <c r="A283" s="3">
        <v>251</v>
      </c>
      <c r="B283" s="3" t="s">
        <v>4591</v>
      </c>
      <c r="C283" s="2" t="s">
        <v>2361</v>
      </c>
      <c r="D283" s="2" t="s">
        <v>44</v>
      </c>
      <c r="E283" s="3" t="s">
        <v>156</v>
      </c>
      <c r="F283" s="2">
        <v>121</v>
      </c>
      <c r="G283" s="2">
        <v>31</v>
      </c>
      <c r="H283" s="2" t="s">
        <v>36</v>
      </c>
      <c r="I283" s="2" t="s">
        <v>2791</v>
      </c>
      <c r="J283" s="2" t="s">
        <v>2792</v>
      </c>
      <c r="K283" s="28" t="s">
        <v>3883</v>
      </c>
      <c r="L283" s="10">
        <v>1</v>
      </c>
      <c r="M283" s="10">
        <v>50</v>
      </c>
      <c r="N283" s="11">
        <v>2</v>
      </c>
      <c r="O283" s="10">
        <v>50</v>
      </c>
      <c r="P283" s="12">
        <v>0</v>
      </c>
      <c r="Q283" s="10" t="s">
        <v>3650</v>
      </c>
      <c r="R283" s="13">
        <v>2</v>
      </c>
      <c r="S283" s="10" t="s">
        <v>3650</v>
      </c>
      <c r="T283" s="14">
        <v>0</v>
      </c>
      <c r="U283" s="10" t="s">
        <v>3650</v>
      </c>
      <c r="V283" s="10">
        <v>0</v>
      </c>
      <c r="W283" s="10">
        <v>2</v>
      </c>
      <c r="X283" s="11">
        <v>1</v>
      </c>
      <c r="Y283" s="10">
        <v>2</v>
      </c>
      <c r="Z283" s="13">
        <v>1</v>
      </c>
      <c r="AA283" s="10">
        <v>2</v>
      </c>
      <c r="AB283" s="12">
        <v>1</v>
      </c>
      <c r="AC283" s="10" t="s">
        <v>3650</v>
      </c>
      <c r="AD283" s="14">
        <v>0</v>
      </c>
      <c r="AE283" s="10" t="s">
        <v>3650</v>
      </c>
      <c r="AF283" s="10">
        <v>1</v>
      </c>
      <c r="AG283" s="10">
        <v>0</v>
      </c>
      <c r="AH283" s="11">
        <v>0</v>
      </c>
      <c r="AI283" s="10">
        <v>2</v>
      </c>
      <c r="AJ283" s="36">
        <v>1740000</v>
      </c>
    </row>
    <row r="284" spans="1:36" ht="20.45" customHeight="1" x14ac:dyDescent="0.25">
      <c r="A284" s="3">
        <v>252</v>
      </c>
      <c r="B284" s="3" t="s">
        <v>4592</v>
      </c>
      <c r="C284" s="2" t="s">
        <v>1015</v>
      </c>
      <c r="D284" s="2" t="s">
        <v>44</v>
      </c>
      <c r="E284" s="3" t="s">
        <v>156</v>
      </c>
      <c r="F284" s="2">
        <v>125</v>
      </c>
      <c r="G284" s="2">
        <v>28</v>
      </c>
      <c r="H284" s="2" t="s">
        <v>36</v>
      </c>
      <c r="I284" s="2" t="s">
        <v>1017</v>
      </c>
      <c r="J284" s="2" t="s">
        <v>1018</v>
      </c>
      <c r="K284" s="28" t="s">
        <v>3884</v>
      </c>
      <c r="L284" s="10">
        <v>1</v>
      </c>
      <c r="M284" s="10">
        <v>55</v>
      </c>
      <c r="N284" s="11">
        <v>1</v>
      </c>
      <c r="O284" s="10">
        <v>55</v>
      </c>
      <c r="P284" s="12">
        <v>0</v>
      </c>
      <c r="Q284" s="10" t="s">
        <v>3651</v>
      </c>
      <c r="R284" s="13">
        <v>3</v>
      </c>
      <c r="S284" s="10" t="s">
        <v>3653</v>
      </c>
      <c r="T284" s="14">
        <v>0</v>
      </c>
      <c r="U284" s="10" t="s">
        <v>3653</v>
      </c>
      <c r="V284" s="10">
        <v>1</v>
      </c>
      <c r="W284" s="10">
        <v>0</v>
      </c>
      <c r="X284" s="11">
        <v>3</v>
      </c>
      <c r="Y284" s="10">
        <v>0</v>
      </c>
      <c r="Z284" s="13">
        <v>1</v>
      </c>
      <c r="AA284" s="10">
        <v>0</v>
      </c>
      <c r="AB284" s="12">
        <v>1</v>
      </c>
      <c r="AC284" s="10" t="s">
        <v>3651</v>
      </c>
      <c r="AD284" s="14">
        <v>1</v>
      </c>
      <c r="AE284" s="10" t="s">
        <v>3653</v>
      </c>
      <c r="AF284" s="10">
        <v>1</v>
      </c>
      <c r="AG284" s="10">
        <v>0</v>
      </c>
      <c r="AH284" s="11">
        <v>1</v>
      </c>
      <c r="AI284" s="10">
        <v>0</v>
      </c>
      <c r="AJ284" s="36">
        <v>2776000</v>
      </c>
    </row>
    <row r="285" spans="1:36" ht="20.45" customHeight="1" x14ac:dyDescent="0.25">
      <c r="A285" s="3">
        <v>253</v>
      </c>
      <c r="B285" s="3" t="s">
        <v>4593</v>
      </c>
      <c r="C285" s="3" t="s">
        <v>1604</v>
      </c>
      <c r="D285" s="3" t="s">
        <v>18</v>
      </c>
      <c r="E285" s="3" t="s">
        <v>156</v>
      </c>
      <c r="F285" s="4">
        <v>127</v>
      </c>
      <c r="G285" s="4">
        <v>27</v>
      </c>
      <c r="H285" s="3" t="s">
        <v>36</v>
      </c>
      <c r="I285" s="3" t="s">
        <v>1606</v>
      </c>
      <c r="J285" s="3" t="s">
        <v>1607</v>
      </c>
      <c r="K285" s="6" t="s">
        <v>3731</v>
      </c>
      <c r="L285" s="42">
        <v>1</v>
      </c>
      <c r="M285" s="10">
        <v>58</v>
      </c>
      <c r="N285" s="42">
        <v>1</v>
      </c>
      <c r="O285" s="10">
        <v>58</v>
      </c>
      <c r="P285" s="42">
        <v>1</v>
      </c>
      <c r="Q285" s="10">
        <v>0</v>
      </c>
      <c r="R285" s="42">
        <v>0</v>
      </c>
      <c r="S285" s="10" t="s">
        <v>3654</v>
      </c>
      <c r="T285" s="42">
        <v>1</v>
      </c>
      <c r="U285" s="10" t="s">
        <v>3654</v>
      </c>
      <c r="V285" s="42">
        <v>1</v>
      </c>
      <c r="W285" s="10">
        <v>0</v>
      </c>
      <c r="X285" s="42">
        <v>1</v>
      </c>
      <c r="Y285" s="10">
        <v>0</v>
      </c>
      <c r="Z285" s="42">
        <v>1</v>
      </c>
      <c r="AA285" s="10">
        <v>0</v>
      </c>
      <c r="AB285" s="42">
        <v>1</v>
      </c>
      <c r="AC285" s="10">
        <v>0</v>
      </c>
      <c r="AD285" s="42">
        <v>1</v>
      </c>
      <c r="AE285" s="10" t="s">
        <v>3654</v>
      </c>
      <c r="AF285" s="10">
        <v>1</v>
      </c>
      <c r="AG285" s="10">
        <v>0</v>
      </c>
      <c r="AH285" s="42">
        <v>1</v>
      </c>
      <c r="AI285" s="10">
        <v>0</v>
      </c>
      <c r="AJ285" s="36">
        <v>2352000</v>
      </c>
    </row>
    <row r="286" spans="1:36" ht="20.45" customHeight="1" x14ac:dyDescent="0.25">
      <c r="A286" s="3">
        <v>254</v>
      </c>
      <c r="B286" s="3" t="s">
        <v>4594</v>
      </c>
      <c r="C286" s="3" t="s">
        <v>353</v>
      </c>
      <c r="D286" s="3" t="s">
        <v>18</v>
      </c>
      <c r="E286" s="3" t="s">
        <v>156</v>
      </c>
      <c r="F286" s="4">
        <v>120</v>
      </c>
      <c r="G286" s="4">
        <v>19</v>
      </c>
      <c r="H286" s="3" t="s">
        <v>36</v>
      </c>
      <c r="I286" s="3" t="s">
        <v>884</v>
      </c>
      <c r="J286" s="3" t="s">
        <v>885</v>
      </c>
      <c r="K286" s="6" t="s">
        <v>3830</v>
      </c>
      <c r="L286" s="42">
        <v>1</v>
      </c>
      <c r="M286" s="10">
        <v>45</v>
      </c>
      <c r="N286" s="42">
        <v>1</v>
      </c>
      <c r="O286" s="10">
        <v>45</v>
      </c>
      <c r="P286" s="42">
        <v>1</v>
      </c>
      <c r="Q286" s="10" t="s">
        <v>3650</v>
      </c>
      <c r="R286" s="42">
        <v>0</v>
      </c>
      <c r="S286" s="10" t="s">
        <v>3650</v>
      </c>
      <c r="T286" s="42">
        <v>1</v>
      </c>
      <c r="U286" s="10" t="s">
        <v>3650</v>
      </c>
      <c r="V286" s="42">
        <v>1</v>
      </c>
      <c r="W286" s="10">
        <v>0</v>
      </c>
      <c r="X286" s="42">
        <v>2</v>
      </c>
      <c r="Y286" s="10">
        <v>0</v>
      </c>
      <c r="Z286" s="42">
        <v>1</v>
      </c>
      <c r="AA286" s="10">
        <v>0</v>
      </c>
      <c r="AB286" s="42">
        <v>1</v>
      </c>
      <c r="AC286" s="10" t="s">
        <v>3650</v>
      </c>
      <c r="AD286" s="42">
        <v>1</v>
      </c>
      <c r="AE286" s="10" t="s">
        <v>3650</v>
      </c>
      <c r="AF286" s="10">
        <v>1</v>
      </c>
      <c r="AG286" s="10">
        <v>0</v>
      </c>
      <c r="AH286" s="42">
        <v>0</v>
      </c>
      <c r="AI286" s="10">
        <v>0</v>
      </c>
      <c r="AJ286" s="36">
        <v>2166000</v>
      </c>
    </row>
    <row r="287" spans="1:36" ht="20.45" customHeight="1" x14ac:dyDescent="0.25">
      <c r="A287" s="3">
        <v>255</v>
      </c>
      <c r="B287" s="3" t="s">
        <v>4595</v>
      </c>
      <c r="C287" s="3" t="s">
        <v>1783</v>
      </c>
      <c r="D287" s="3" t="s">
        <v>18</v>
      </c>
      <c r="E287" s="3" t="s">
        <v>156</v>
      </c>
      <c r="F287" s="4">
        <v>120</v>
      </c>
      <c r="G287" s="4">
        <v>28</v>
      </c>
      <c r="H287" s="3" t="s">
        <v>36</v>
      </c>
      <c r="I287" s="3" t="s">
        <v>1785</v>
      </c>
      <c r="J287" s="3" t="s">
        <v>1786</v>
      </c>
      <c r="K287" s="6" t="s">
        <v>3706</v>
      </c>
      <c r="L287" s="42">
        <v>1</v>
      </c>
      <c r="M287" s="10">
        <v>45</v>
      </c>
      <c r="N287" s="42">
        <v>1</v>
      </c>
      <c r="O287" s="10">
        <v>45</v>
      </c>
      <c r="P287" s="42">
        <v>1</v>
      </c>
      <c r="Q287" s="10" t="s">
        <v>3650</v>
      </c>
      <c r="R287" s="42">
        <v>0</v>
      </c>
      <c r="S287" s="10">
        <v>0</v>
      </c>
      <c r="T287" s="42">
        <v>2</v>
      </c>
      <c r="U287" s="10">
        <v>0</v>
      </c>
      <c r="V287" s="42">
        <v>1</v>
      </c>
      <c r="W287" s="10">
        <v>0</v>
      </c>
      <c r="X287" s="42">
        <v>2</v>
      </c>
      <c r="Y287" s="10">
        <v>0</v>
      </c>
      <c r="Z287" s="42">
        <v>1</v>
      </c>
      <c r="AA287" s="10">
        <v>0</v>
      </c>
      <c r="AB287" s="42">
        <v>1</v>
      </c>
      <c r="AC287" s="10" t="s">
        <v>3650</v>
      </c>
      <c r="AD287" s="42">
        <v>1</v>
      </c>
      <c r="AE287" s="10">
        <v>0</v>
      </c>
      <c r="AF287" s="10">
        <v>1</v>
      </c>
      <c r="AG287" s="10">
        <v>1</v>
      </c>
      <c r="AH287" s="42">
        <v>1</v>
      </c>
      <c r="AI287" s="10">
        <v>0</v>
      </c>
      <c r="AJ287" s="36">
        <v>2751000</v>
      </c>
    </row>
    <row r="288" spans="1:36" ht="20.45" customHeight="1" x14ac:dyDescent="0.25">
      <c r="A288" s="3">
        <v>256</v>
      </c>
      <c r="B288" s="3" t="s">
        <v>4596</v>
      </c>
      <c r="C288" s="3" t="s">
        <v>1679</v>
      </c>
      <c r="D288" s="3" t="s">
        <v>44</v>
      </c>
      <c r="E288" s="3" t="s">
        <v>156</v>
      </c>
      <c r="F288" s="4">
        <v>125</v>
      </c>
      <c r="G288" s="4">
        <v>23</v>
      </c>
      <c r="H288" s="3" t="s">
        <v>36</v>
      </c>
      <c r="I288" s="3" t="s">
        <v>2024</v>
      </c>
      <c r="J288" s="3" t="s">
        <v>2025</v>
      </c>
      <c r="K288" s="6" t="s">
        <v>3758</v>
      </c>
      <c r="L288" s="42">
        <v>1</v>
      </c>
      <c r="M288" s="10">
        <v>55</v>
      </c>
      <c r="N288" s="42">
        <v>1</v>
      </c>
      <c r="O288" s="10">
        <v>55</v>
      </c>
      <c r="P288" s="42">
        <v>0</v>
      </c>
      <c r="Q288" s="10" t="s">
        <v>3651</v>
      </c>
      <c r="R288" s="42">
        <v>3</v>
      </c>
      <c r="S288" s="10" t="s">
        <v>3653</v>
      </c>
      <c r="T288" s="42">
        <v>0</v>
      </c>
      <c r="U288" s="10" t="s">
        <v>3653</v>
      </c>
      <c r="V288" s="42">
        <v>1</v>
      </c>
      <c r="W288" s="10">
        <v>0</v>
      </c>
      <c r="X288" s="42">
        <v>2</v>
      </c>
      <c r="Y288" s="10">
        <v>0</v>
      </c>
      <c r="Z288" s="42">
        <v>1</v>
      </c>
      <c r="AA288" s="10">
        <v>0</v>
      </c>
      <c r="AB288" s="42">
        <v>1</v>
      </c>
      <c r="AC288" s="10" t="s">
        <v>3651</v>
      </c>
      <c r="AD288" s="42">
        <v>1</v>
      </c>
      <c r="AE288" s="10" t="s">
        <v>3653</v>
      </c>
      <c r="AF288" s="10">
        <v>1</v>
      </c>
      <c r="AG288" s="10">
        <v>0</v>
      </c>
      <c r="AH288" s="42">
        <v>1</v>
      </c>
      <c r="AI288" s="10">
        <v>0</v>
      </c>
      <c r="AJ288" s="36">
        <v>2592000</v>
      </c>
    </row>
    <row r="289" spans="1:36" ht="20.45" customHeight="1" x14ac:dyDescent="0.25">
      <c r="A289" s="3">
        <v>257</v>
      </c>
      <c r="B289" s="3" t="s">
        <v>4597</v>
      </c>
      <c r="C289" s="2" t="s">
        <v>1827</v>
      </c>
      <c r="D289" s="2" t="s">
        <v>18</v>
      </c>
      <c r="E289" s="3" t="s">
        <v>156</v>
      </c>
      <c r="F289" s="2">
        <v>116</v>
      </c>
      <c r="G289" s="2">
        <v>26</v>
      </c>
      <c r="H289" s="2" t="s">
        <v>36</v>
      </c>
      <c r="I289" s="2" t="s">
        <v>1829</v>
      </c>
      <c r="J289" s="2" t="s">
        <v>1830</v>
      </c>
      <c r="K289" s="28" t="s">
        <v>3740</v>
      </c>
      <c r="L289" s="10">
        <v>1</v>
      </c>
      <c r="M289" s="10">
        <v>0</v>
      </c>
      <c r="N289" s="11">
        <v>1</v>
      </c>
      <c r="O289" s="10">
        <v>0</v>
      </c>
      <c r="P289" s="12">
        <v>1</v>
      </c>
      <c r="Q289" s="10">
        <v>0</v>
      </c>
      <c r="R289" s="13">
        <v>0</v>
      </c>
      <c r="S289" s="10">
        <v>0</v>
      </c>
      <c r="T289" s="14">
        <v>2</v>
      </c>
      <c r="U289" s="10">
        <v>0</v>
      </c>
      <c r="V289" s="10">
        <v>1</v>
      </c>
      <c r="W289" s="10">
        <v>0</v>
      </c>
      <c r="X289" s="11">
        <v>2</v>
      </c>
      <c r="Y289" s="10">
        <v>0</v>
      </c>
      <c r="Z289" s="13">
        <v>1</v>
      </c>
      <c r="AA289" s="10">
        <v>0</v>
      </c>
      <c r="AB289" s="12">
        <v>1</v>
      </c>
      <c r="AC289" s="10">
        <v>0</v>
      </c>
      <c r="AD289" s="14">
        <v>1</v>
      </c>
      <c r="AE289" s="10">
        <v>0</v>
      </c>
      <c r="AF289" s="10">
        <v>1</v>
      </c>
      <c r="AG289" s="10">
        <v>0</v>
      </c>
      <c r="AH289" s="11">
        <v>0</v>
      </c>
      <c r="AI289" s="10">
        <v>0</v>
      </c>
      <c r="AJ289" s="36">
        <v>2381000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922"/>
  <sheetViews>
    <sheetView tabSelected="1" zoomScale="80" zoomScaleNormal="80" workbookViewId="0">
      <pane ySplit="3" topLeftCell="A4" activePane="bottomLeft" state="frozen"/>
      <selection pane="bottomLeft" activeCell="G4" sqref="G4:G15"/>
    </sheetView>
  </sheetViews>
  <sheetFormatPr defaultColWidth="13" defaultRowHeight="15.75" customHeight="1" x14ac:dyDescent="0.25"/>
  <cols>
    <col min="1" max="1" width="4.625" style="107" bestFit="1" customWidth="1"/>
    <col min="2" max="2" width="19.125" style="107" customWidth="1"/>
    <col min="3" max="5" width="13" style="107"/>
    <col min="6" max="6" width="25.625" style="119" customWidth="1"/>
    <col min="7" max="7" width="36.5" style="107" customWidth="1"/>
    <col min="8" max="8" width="24.375" style="107" customWidth="1"/>
    <col min="9" max="16384" width="13" style="107"/>
  </cols>
  <sheetData>
    <row r="1" spans="1:22" ht="45" customHeight="1" x14ac:dyDescent="0.25">
      <c r="A1" s="175" t="s">
        <v>5024</v>
      </c>
      <c r="B1" s="176"/>
      <c r="C1" s="176"/>
      <c r="D1" s="176"/>
      <c r="E1" s="176"/>
      <c r="F1" s="176"/>
      <c r="G1" s="177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s="109" customFormat="1" ht="27" customHeight="1" x14ac:dyDescent="0.25">
      <c r="A2" s="178" t="s">
        <v>3639</v>
      </c>
      <c r="B2" s="180" t="s">
        <v>3640</v>
      </c>
      <c r="C2" s="182" t="s">
        <v>3641</v>
      </c>
      <c r="D2" s="184" t="s">
        <v>3642</v>
      </c>
      <c r="E2" s="185"/>
      <c r="F2" s="186"/>
      <c r="G2" s="18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s="109" customFormat="1" ht="38.25" customHeight="1" x14ac:dyDescent="0.25">
      <c r="A3" s="179"/>
      <c r="B3" s="181"/>
      <c r="C3" s="183"/>
      <c r="D3" s="110" t="s">
        <v>3643</v>
      </c>
      <c r="E3" s="111" t="s">
        <v>3644</v>
      </c>
      <c r="F3" s="112" t="s">
        <v>4980</v>
      </c>
      <c r="G3" s="133" t="s">
        <v>3645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s="113" customFormat="1" ht="27" customHeight="1" x14ac:dyDescent="0.25">
      <c r="A4" s="169">
        <v>1</v>
      </c>
      <c r="B4" s="172" t="s">
        <v>5007</v>
      </c>
      <c r="C4" s="97"/>
      <c r="D4" s="97"/>
      <c r="E4" s="98"/>
      <c r="F4" s="97"/>
      <c r="G4" s="165" t="s">
        <v>5025</v>
      </c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5" spans="1:22" s="113" customFormat="1" ht="27" customHeight="1" x14ac:dyDescent="0.25">
      <c r="A5" s="170"/>
      <c r="B5" s="173"/>
      <c r="C5" s="97"/>
      <c r="D5" s="97"/>
      <c r="E5" s="98"/>
      <c r="F5" s="97"/>
      <c r="G5" s="166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</row>
    <row r="6" spans="1:22" s="113" customFormat="1" ht="27" customHeight="1" x14ac:dyDescent="0.25">
      <c r="A6" s="170"/>
      <c r="B6" s="173"/>
      <c r="C6" s="97">
        <v>3</v>
      </c>
      <c r="D6" s="97" t="s">
        <v>3646</v>
      </c>
      <c r="E6" s="98" t="s">
        <v>4975</v>
      </c>
      <c r="F6" s="97">
        <v>55</v>
      </c>
      <c r="G6" s="166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</row>
    <row r="7" spans="1:22" s="113" customFormat="1" ht="27" customHeight="1" x14ac:dyDescent="0.25">
      <c r="A7" s="170"/>
      <c r="B7" s="173"/>
      <c r="C7" s="97">
        <v>4</v>
      </c>
      <c r="D7" s="97" t="s">
        <v>3656</v>
      </c>
      <c r="E7" s="98" t="s">
        <v>4982</v>
      </c>
      <c r="F7" s="97">
        <v>58</v>
      </c>
      <c r="G7" s="166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8" spans="1:22" s="113" customFormat="1" ht="27" customHeight="1" x14ac:dyDescent="0.25">
      <c r="A8" s="170"/>
      <c r="B8" s="173"/>
      <c r="C8" s="97">
        <v>5</v>
      </c>
      <c r="D8" s="97" t="s">
        <v>4981</v>
      </c>
      <c r="E8" s="98" t="s">
        <v>4983</v>
      </c>
      <c r="F8" s="99">
        <v>60</v>
      </c>
      <c r="G8" s="166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22" s="113" customFormat="1" ht="27" customHeight="1" x14ac:dyDescent="0.25">
      <c r="A9" s="170"/>
      <c r="B9" s="173"/>
      <c r="C9" s="97">
        <v>6</v>
      </c>
      <c r="D9" s="99" t="s">
        <v>3671</v>
      </c>
      <c r="E9" s="98" t="s">
        <v>4973</v>
      </c>
      <c r="F9" s="99">
        <v>62</v>
      </c>
      <c r="G9" s="166"/>
      <c r="I9" s="114"/>
      <c r="J9" s="164"/>
      <c r="K9" s="164"/>
      <c r="L9" s="164"/>
      <c r="M9" s="164"/>
      <c r="N9" s="164"/>
      <c r="O9" s="164"/>
      <c r="P9" s="164"/>
      <c r="Q9" s="114"/>
      <c r="R9" s="114"/>
      <c r="S9" s="114"/>
      <c r="T9" s="114"/>
      <c r="U9" s="114"/>
      <c r="V9" s="114"/>
    </row>
    <row r="10" spans="1:22" s="113" customFormat="1" ht="27" customHeight="1" x14ac:dyDescent="0.25">
      <c r="A10" s="170"/>
      <c r="B10" s="173"/>
      <c r="C10" s="97">
        <v>7</v>
      </c>
      <c r="D10" s="99" t="s">
        <v>3648</v>
      </c>
      <c r="E10" s="98" t="s">
        <v>4974</v>
      </c>
      <c r="F10" s="99">
        <v>65</v>
      </c>
      <c r="G10" s="166"/>
      <c r="I10" s="114"/>
      <c r="J10" s="164"/>
      <c r="K10" s="164"/>
      <c r="L10" s="164"/>
      <c r="M10" s="164"/>
      <c r="N10" s="164"/>
      <c r="O10" s="164"/>
      <c r="P10" s="164"/>
      <c r="Q10" s="114"/>
      <c r="R10" s="114"/>
      <c r="S10" s="114"/>
      <c r="T10" s="114"/>
      <c r="U10" s="114"/>
      <c r="V10" s="114"/>
    </row>
    <row r="11" spans="1:22" s="113" customFormat="1" ht="27" customHeight="1" x14ac:dyDescent="0.25">
      <c r="A11" s="170"/>
      <c r="B11" s="173"/>
      <c r="C11" s="97">
        <v>8</v>
      </c>
      <c r="D11" s="99" t="s">
        <v>4971</v>
      </c>
      <c r="E11" s="98" t="s">
        <v>4976</v>
      </c>
      <c r="F11" s="99">
        <v>70</v>
      </c>
      <c r="G11" s="166"/>
      <c r="I11" s="114"/>
      <c r="Q11" s="114"/>
      <c r="R11" s="114"/>
      <c r="S11" s="114"/>
      <c r="T11" s="114"/>
      <c r="U11" s="114"/>
      <c r="V11" s="114"/>
    </row>
    <row r="12" spans="1:22" s="113" customFormat="1" ht="27" customHeight="1" x14ac:dyDescent="0.25">
      <c r="A12" s="170"/>
      <c r="B12" s="173"/>
      <c r="C12" s="97">
        <v>9</v>
      </c>
      <c r="D12" s="99" t="s">
        <v>4972</v>
      </c>
      <c r="E12" s="98" t="s">
        <v>4977</v>
      </c>
      <c r="F12" s="99">
        <v>75</v>
      </c>
      <c r="G12" s="166"/>
      <c r="I12" s="114"/>
      <c r="Q12" s="114"/>
      <c r="R12" s="114"/>
      <c r="S12" s="114"/>
      <c r="T12" s="114"/>
      <c r="U12" s="114"/>
      <c r="V12" s="114"/>
    </row>
    <row r="13" spans="1:22" s="113" customFormat="1" ht="27" customHeight="1" x14ac:dyDescent="0.25">
      <c r="A13" s="170"/>
      <c r="B13" s="173"/>
      <c r="C13" s="97">
        <v>10</v>
      </c>
      <c r="D13" s="83" t="s">
        <v>5011</v>
      </c>
      <c r="E13" s="84" t="s">
        <v>5010</v>
      </c>
      <c r="F13" s="134">
        <v>80</v>
      </c>
      <c r="G13" s="167"/>
      <c r="I13" s="114"/>
      <c r="Q13" s="114"/>
      <c r="R13" s="114"/>
      <c r="S13" s="114"/>
      <c r="T13" s="114"/>
      <c r="U13" s="114"/>
      <c r="V13" s="114"/>
    </row>
    <row r="14" spans="1:22" s="113" customFormat="1" ht="27" customHeight="1" x14ac:dyDescent="0.25">
      <c r="A14" s="170"/>
      <c r="B14" s="173"/>
      <c r="C14" s="97">
        <v>11</v>
      </c>
      <c r="D14" s="83" t="s">
        <v>5012</v>
      </c>
      <c r="E14" s="84" t="s">
        <v>5014</v>
      </c>
      <c r="F14" s="99">
        <v>82</v>
      </c>
      <c r="G14" s="167"/>
      <c r="I14" s="114"/>
      <c r="Q14" s="114"/>
      <c r="R14" s="114"/>
      <c r="S14" s="114"/>
      <c r="T14" s="114"/>
      <c r="U14" s="114"/>
      <c r="V14" s="114"/>
    </row>
    <row r="15" spans="1:22" s="113" customFormat="1" ht="27" customHeight="1" x14ac:dyDescent="0.25">
      <c r="A15" s="171"/>
      <c r="B15" s="174"/>
      <c r="C15" s="97">
        <v>12</v>
      </c>
      <c r="D15" s="83" t="s">
        <v>5013</v>
      </c>
      <c r="E15" s="84" t="s">
        <v>5015</v>
      </c>
      <c r="F15" s="134">
        <v>84</v>
      </c>
      <c r="G15" s="168"/>
      <c r="I15" s="114"/>
      <c r="Q15" s="114"/>
      <c r="R15" s="114"/>
      <c r="S15" s="114"/>
      <c r="T15" s="114"/>
      <c r="U15" s="114"/>
      <c r="V15" s="114"/>
    </row>
    <row r="16" spans="1:22" s="115" customFormat="1" ht="42.75" customHeight="1" x14ac:dyDescent="0.25">
      <c r="H16" s="117"/>
      <c r="I16" s="116"/>
      <c r="Q16" s="116"/>
      <c r="R16" s="116"/>
      <c r="S16" s="116"/>
      <c r="T16" s="116"/>
      <c r="U16" s="116"/>
      <c r="V16" s="116"/>
    </row>
    <row r="17" spans="8:22" s="115" customFormat="1" ht="19.899999999999999" customHeight="1" x14ac:dyDescent="0.25">
      <c r="H17" s="117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8:22" s="115" customFormat="1" ht="19.899999999999999" customHeight="1" x14ac:dyDescent="0.25">
      <c r="H18" s="117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</row>
    <row r="19" spans="8:22" s="115" customFormat="1" ht="19.899999999999999" customHeight="1" x14ac:dyDescent="0.25">
      <c r="H19" s="117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</row>
    <row r="20" spans="8:22" s="115" customFormat="1" ht="19.899999999999999" customHeight="1" x14ac:dyDescent="0.25">
      <c r="H20" s="117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</row>
    <row r="21" spans="8:22" s="115" customFormat="1" ht="19.899999999999999" customHeight="1" x14ac:dyDescent="0.25">
      <c r="H21" s="117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</row>
    <row r="22" spans="8:22" s="115" customFormat="1" ht="19.899999999999999" customHeight="1" x14ac:dyDescent="0.25">
      <c r="H22" s="117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</row>
    <row r="23" spans="8:22" s="115" customFormat="1" ht="19.899999999999999" customHeight="1" x14ac:dyDescent="0.25">
      <c r="H23" s="117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</row>
    <row r="24" spans="8:22" s="115" customFormat="1" ht="19.899999999999999" customHeight="1" x14ac:dyDescent="0.25">
      <c r="H24" s="117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</row>
    <row r="25" spans="8:22" s="115" customFormat="1" ht="19.899999999999999" customHeight="1" x14ac:dyDescent="0.25">
      <c r="H25" s="117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</row>
    <row r="26" spans="8:22" s="115" customFormat="1" ht="19.899999999999999" customHeight="1" x14ac:dyDescent="0.25">
      <c r="H26" s="117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</row>
    <row r="27" spans="8:22" s="115" customFormat="1" ht="19.899999999999999" customHeight="1" x14ac:dyDescent="0.25">
      <c r="H27" s="117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</row>
    <row r="28" spans="8:22" s="115" customFormat="1" ht="19.899999999999999" customHeight="1" x14ac:dyDescent="0.25">
      <c r="H28" s="117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8:22" s="115" customFormat="1" ht="19.899999999999999" customHeight="1" x14ac:dyDescent="0.25">
      <c r="H29" s="117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</row>
    <row r="30" spans="8:22" s="115" customFormat="1" ht="19.899999999999999" customHeight="1" x14ac:dyDescent="0.25">
      <c r="H30" s="117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  <row r="31" spans="8:22" s="115" customFormat="1" ht="19.899999999999999" customHeight="1" x14ac:dyDescent="0.25">
      <c r="H31" s="117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</row>
    <row r="32" spans="8:22" s="115" customFormat="1" ht="19.899999999999999" customHeight="1" x14ac:dyDescent="0.25">
      <c r="H32" s="117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</row>
    <row r="33" spans="1:22" s="115" customFormat="1" ht="19.899999999999999" customHeight="1" x14ac:dyDescent="0.25">
      <c r="H33" s="117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</row>
    <row r="34" spans="1:22" s="115" customFormat="1" ht="19.899999999999999" customHeight="1" x14ac:dyDescent="0.25">
      <c r="H34" s="117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</row>
    <row r="35" spans="1:22" s="115" customFormat="1" ht="19.899999999999999" customHeight="1" x14ac:dyDescent="0.25">
      <c r="H35" s="117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</row>
    <row r="36" spans="1:22" s="115" customFormat="1" ht="19.899999999999999" customHeight="1" x14ac:dyDescent="0.25">
      <c r="H36" s="117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</row>
    <row r="37" spans="1:22" s="115" customFormat="1" ht="19.899999999999999" customHeight="1" x14ac:dyDescent="0.25">
      <c r="H37" s="117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</row>
    <row r="38" spans="1:22" s="115" customFormat="1" ht="19.899999999999999" customHeight="1" x14ac:dyDescent="0.25">
      <c r="H38" s="117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</row>
    <row r="39" spans="1:22" s="115" customFormat="1" ht="19.899999999999999" customHeight="1" x14ac:dyDescent="0.25">
      <c r="H39" s="117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s="115" customFormat="1" ht="19.899999999999999" customHeight="1" x14ac:dyDescent="0.25">
      <c r="H40" s="117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</row>
    <row r="41" spans="1:22" s="115" customFormat="1" ht="19.899999999999999" customHeight="1" x14ac:dyDescent="0.25">
      <c r="H41" s="117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</row>
    <row r="42" spans="1:22" s="115" customFormat="1" ht="19.899999999999999" customHeight="1" x14ac:dyDescent="0.25">
      <c r="H42" s="117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</row>
    <row r="43" spans="1:22" s="115" customFormat="1" ht="19.899999999999999" customHeight="1" x14ac:dyDescent="0.25">
      <c r="H43" s="117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</row>
    <row r="44" spans="1:22" s="115" customFormat="1" ht="19.899999999999999" customHeight="1" x14ac:dyDescent="0.25">
      <c r="H44" s="117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</row>
    <row r="45" spans="1:22" x14ac:dyDescent="0.25">
      <c r="A45" s="106"/>
      <c r="B45" s="118"/>
      <c r="C45" s="118"/>
      <c r="D45" s="118"/>
      <c r="E45" s="118"/>
      <c r="F45" s="118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</row>
    <row r="46" spans="1:22" x14ac:dyDescent="0.25">
      <c r="A46" s="106"/>
      <c r="B46" s="118"/>
      <c r="C46" s="118"/>
      <c r="D46" s="118"/>
      <c r="E46" s="118"/>
      <c r="F46" s="118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</row>
    <row r="47" spans="1:22" x14ac:dyDescent="0.25">
      <c r="A47" s="106"/>
      <c r="B47" s="118"/>
      <c r="C47" s="118"/>
      <c r="D47" s="118"/>
      <c r="E47" s="118"/>
      <c r="F47" s="118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</row>
    <row r="48" spans="1:22" x14ac:dyDescent="0.25">
      <c r="A48" s="106"/>
      <c r="B48" s="118"/>
      <c r="C48" s="118"/>
      <c r="D48" s="118"/>
      <c r="E48" s="118"/>
      <c r="F48" s="118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1:22" x14ac:dyDescent="0.25">
      <c r="A49" s="106"/>
      <c r="B49" s="118"/>
      <c r="C49" s="118"/>
      <c r="D49" s="118"/>
      <c r="E49" s="118"/>
      <c r="F49" s="118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</row>
    <row r="50" spans="1:22" x14ac:dyDescent="0.25">
      <c r="A50" s="106"/>
      <c r="B50" s="118"/>
      <c r="C50" s="118"/>
      <c r="D50" s="118"/>
      <c r="E50" s="118"/>
      <c r="F50" s="118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</row>
    <row r="51" spans="1:22" x14ac:dyDescent="0.25">
      <c r="A51" s="106"/>
      <c r="B51" s="118"/>
      <c r="C51" s="118"/>
      <c r="D51" s="118"/>
      <c r="E51" s="118"/>
      <c r="F51" s="118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</row>
    <row r="52" spans="1:22" x14ac:dyDescent="0.25">
      <c r="A52" s="106"/>
      <c r="B52" s="118"/>
      <c r="C52" s="118"/>
      <c r="D52" s="118"/>
      <c r="E52" s="118"/>
      <c r="F52" s="118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</row>
    <row r="53" spans="1:22" x14ac:dyDescent="0.25">
      <c r="A53" s="106"/>
      <c r="B53" s="118"/>
      <c r="C53" s="118"/>
      <c r="D53" s="118"/>
      <c r="E53" s="118"/>
      <c r="F53" s="118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</row>
    <row r="54" spans="1:22" x14ac:dyDescent="0.25">
      <c r="A54" s="106"/>
      <c r="B54" s="118"/>
      <c r="C54" s="118"/>
      <c r="D54" s="118"/>
      <c r="E54" s="118"/>
      <c r="F54" s="118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</row>
    <row r="55" spans="1:22" x14ac:dyDescent="0.25">
      <c r="A55" s="106"/>
      <c r="B55" s="118"/>
      <c r="C55" s="118"/>
      <c r="D55" s="118"/>
      <c r="E55" s="118"/>
      <c r="F55" s="118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</row>
    <row r="56" spans="1:22" x14ac:dyDescent="0.25">
      <c r="A56" s="106"/>
      <c r="B56" s="118"/>
      <c r="C56" s="118"/>
      <c r="D56" s="118"/>
      <c r="E56" s="118"/>
      <c r="F56" s="118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</row>
    <row r="57" spans="1:22" x14ac:dyDescent="0.25">
      <c r="A57" s="106"/>
      <c r="B57" s="118"/>
      <c r="C57" s="118"/>
      <c r="D57" s="118"/>
      <c r="E57" s="118"/>
      <c r="F57" s="118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</row>
    <row r="58" spans="1:22" x14ac:dyDescent="0.25">
      <c r="A58" s="106"/>
      <c r="B58" s="118"/>
      <c r="C58" s="118"/>
      <c r="D58" s="118"/>
      <c r="E58" s="118"/>
      <c r="F58" s="118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</row>
    <row r="59" spans="1:22" x14ac:dyDescent="0.25">
      <c r="A59" s="106"/>
      <c r="B59" s="118"/>
      <c r="C59" s="118"/>
      <c r="D59" s="118"/>
      <c r="E59" s="118"/>
      <c r="F59" s="118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</row>
    <row r="60" spans="1:22" x14ac:dyDescent="0.25">
      <c r="A60" s="106"/>
      <c r="B60" s="118"/>
      <c r="C60" s="118"/>
      <c r="D60" s="118"/>
      <c r="E60" s="118"/>
      <c r="F60" s="118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</row>
    <row r="61" spans="1:22" x14ac:dyDescent="0.25">
      <c r="A61" s="106"/>
      <c r="B61" s="118"/>
      <c r="C61" s="118"/>
      <c r="D61" s="118"/>
      <c r="E61" s="118"/>
      <c r="F61" s="118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</row>
    <row r="62" spans="1:22" x14ac:dyDescent="0.25">
      <c r="A62" s="106"/>
      <c r="B62" s="118"/>
      <c r="C62" s="118"/>
      <c r="D62" s="118"/>
      <c r="E62" s="118"/>
      <c r="F62" s="118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</row>
    <row r="63" spans="1:22" x14ac:dyDescent="0.25">
      <c r="A63" s="106"/>
      <c r="B63" s="118"/>
      <c r="C63" s="118"/>
      <c r="D63" s="118"/>
      <c r="E63" s="118"/>
      <c r="F63" s="118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</row>
    <row r="64" spans="1:22" x14ac:dyDescent="0.25">
      <c r="A64" s="106"/>
      <c r="B64" s="118"/>
      <c r="C64" s="118"/>
      <c r="D64" s="118"/>
      <c r="E64" s="118"/>
      <c r="F64" s="118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</row>
    <row r="65" spans="1:22" x14ac:dyDescent="0.25">
      <c r="A65" s="106"/>
      <c r="B65" s="118"/>
      <c r="C65" s="118"/>
      <c r="D65" s="118"/>
      <c r="E65" s="118"/>
      <c r="F65" s="118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</row>
    <row r="66" spans="1:22" x14ac:dyDescent="0.25">
      <c r="A66" s="106"/>
      <c r="B66" s="118"/>
      <c r="C66" s="118"/>
      <c r="D66" s="118"/>
      <c r="E66" s="118"/>
      <c r="F66" s="118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</row>
    <row r="67" spans="1:22" x14ac:dyDescent="0.25">
      <c r="A67" s="106"/>
      <c r="B67" s="118"/>
      <c r="C67" s="118"/>
      <c r="D67" s="118"/>
      <c r="E67" s="118"/>
      <c r="F67" s="118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</row>
    <row r="68" spans="1:22" x14ac:dyDescent="0.25">
      <c r="A68" s="106"/>
      <c r="B68" s="118"/>
      <c r="C68" s="118"/>
      <c r="D68" s="118"/>
      <c r="E68" s="118"/>
      <c r="F68" s="118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1:22" x14ac:dyDescent="0.25">
      <c r="A69" s="106"/>
      <c r="B69" s="118"/>
      <c r="C69" s="118"/>
      <c r="D69" s="118"/>
      <c r="E69" s="118"/>
      <c r="F69" s="118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</row>
    <row r="70" spans="1:22" x14ac:dyDescent="0.25">
      <c r="A70" s="106"/>
      <c r="B70" s="118"/>
      <c r="C70" s="118"/>
      <c r="D70" s="118"/>
      <c r="E70" s="118"/>
      <c r="F70" s="118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</row>
    <row r="71" spans="1:22" x14ac:dyDescent="0.25">
      <c r="A71" s="106"/>
      <c r="B71" s="118"/>
      <c r="C71" s="118"/>
      <c r="D71" s="118"/>
      <c r="E71" s="118"/>
      <c r="F71" s="118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</row>
    <row r="72" spans="1:22" x14ac:dyDescent="0.25">
      <c r="A72" s="106"/>
      <c r="B72" s="118"/>
      <c r="C72" s="118"/>
      <c r="D72" s="118"/>
      <c r="E72" s="118"/>
      <c r="F72" s="118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</row>
    <row r="73" spans="1:22" x14ac:dyDescent="0.25">
      <c r="A73" s="106"/>
      <c r="B73" s="118"/>
      <c r="C73" s="118"/>
      <c r="D73" s="118"/>
      <c r="E73" s="118"/>
      <c r="F73" s="118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</row>
    <row r="74" spans="1:22" x14ac:dyDescent="0.25">
      <c r="A74" s="106"/>
      <c r="B74" s="118"/>
      <c r="C74" s="118"/>
      <c r="D74" s="118"/>
      <c r="E74" s="118"/>
      <c r="F74" s="118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</row>
    <row r="75" spans="1:22" x14ac:dyDescent="0.25">
      <c r="A75" s="106"/>
      <c r="B75" s="118"/>
      <c r="C75" s="118"/>
      <c r="D75" s="118"/>
      <c r="E75" s="118"/>
      <c r="F75" s="118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</row>
    <row r="76" spans="1:22" x14ac:dyDescent="0.25">
      <c r="A76" s="106"/>
      <c r="B76" s="118"/>
      <c r="C76" s="118"/>
      <c r="D76" s="118"/>
      <c r="E76" s="118"/>
      <c r="F76" s="118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</row>
    <row r="77" spans="1:22" x14ac:dyDescent="0.25">
      <c r="A77" s="106"/>
      <c r="B77" s="118"/>
      <c r="C77" s="118"/>
      <c r="D77" s="118"/>
      <c r="E77" s="118"/>
      <c r="F77" s="118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</row>
    <row r="78" spans="1:22" x14ac:dyDescent="0.25">
      <c r="A78" s="106"/>
      <c r="B78" s="118"/>
      <c r="C78" s="118"/>
      <c r="D78" s="118"/>
      <c r="E78" s="118"/>
      <c r="F78" s="118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</row>
    <row r="79" spans="1:22" x14ac:dyDescent="0.25">
      <c r="A79" s="106"/>
      <c r="B79" s="118"/>
      <c r="C79" s="118"/>
      <c r="D79" s="118"/>
      <c r="E79" s="118"/>
      <c r="F79" s="118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</row>
    <row r="80" spans="1:22" x14ac:dyDescent="0.25">
      <c r="A80" s="106"/>
      <c r="B80" s="118"/>
      <c r="C80" s="118"/>
      <c r="D80" s="118"/>
      <c r="E80" s="118"/>
      <c r="F80" s="118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</row>
    <row r="81" spans="1:22" x14ac:dyDescent="0.25">
      <c r="A81" s="106"/>
      <c r="B81" s="118"/>
      <c r="C81" s="118"/>
      <c r="D81" s="118"/>
      <c r="E81" s="118"/>
      <c r="F81" s="118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</row>
    <row r="82" spans="1:22" x14ac:dyDescent="0.25">
      <c r="A82" s="106"/>
      <c r="B82" s="118"/>
      <c r="C82" s="118"/>
      <c r="D82" s="118"/>
      <c r="E82" s="118"/>
      <c r="F82" s="118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</row>
    <row r="83" spans="1:22" x14ac:dyDescent="0.25">
      <c r="A83" s="106"/>
      <c r="B83" s="118"/>
      <c r="C83" s="118"/>
      <c r="D83" s="118"/>
      <c r="E83" s="118"/>
      <c r="F83" s="118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</row>
    <row r="84" spans="1:22" x14ac:dyDescent="0.25">
      <c r="A84" s="106"/>
      <c r="B84" s="118"/>
      <c r="C84" s="118"/>
      <c r="D84" s="118"/>
      <c r="E84" s="118"/>
      <c r="F84" s="118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</row>
    <row r="85" spans="1:22" x14ac:dyDescent="0.25">
      <c r="A85" s="106"/>
      <c r="B85" s="118"/>
      <c r="C85" s="118"/>
      <c r="D85" s="118"/>
      <c r="E85" s="118"/>
      <c r="F85" s="118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</row>
    <row r="86" spans="1:22" x14ac:dyDescent="0.25">
      <c r="A86" s="106"/>
      <c r="B86" s="118"/>
      <c r="C86" s="118"/>
      <c r="D86" s="118"/>
      <c r="E86" s="118"/>
      <c r="F86" s="118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</row>
    <row r="87" spans="1:22" x14ac:dyDescent="0.25">
      <c r="A87" s="106"/>
      <c r="B87" s="118"/>
      <c r="C87" s="118"/>
      <c r="D87" s="118"/>
      <c r="E87" s="118"/>
      <c r="F87" s="118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</row>
    <row r="88" spans="1:22" x14ac:dyDescent="0.25">
      <c r="A88" s="106"/>
      <c r="B88" s="118"/>
      <c r="C88" s="118"/>
      <c r="D88" s="118"/>
      <c r="E88" s="118"/>
      <c r="F88" s="118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</row>
    <row r="89" spans="1:22" x14ac:dyDescent="0.25">
      <c r="A89" s="106"/>
      <c r="B89" s="118"/>
      <c r="C89" s="118"/>
      <c r="D89" s="118"/>
      <c r="E89" s="118"/>
      <c r="F89" s="118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</row>
    <row r="90" spans="1:22" x14ac:dyDescent="0.25">
      <c r="A90" s="106"/>
      <c r="B90" s="118"/>
      <c r="C90" s="118"/>
      <c r="D90" s="118"/>
      <c r="E90" s="118"/>
      <c r="F90" s="118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</row>
    <row r="91" spans="1:22" x14ac:dyDescent="0.25">
      <c r="A91" s="106"/>
      <c r="B91" s="118"/>
      <c r="C91" s="118"/>
      <c r="D91" s="118"/>
      <c r="E91" s="118"/>
      <c r="F91" s="118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</row>
    <row r="92" spans="1:22" x14ac:dyDescent="0.25">
      <c r="A92" s="106"/>
      <c r="B92" s="118"/>
      <c r="C92" s="118"/>
      <c r="D92" s="118"/>
      <c r="E92" s="118"/>
      <c r="F92" s="118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</row>
    <row r="93" spans="1:22" x14ac:dyDescent="0.25">
      <c r="A93" s="106"/>
      <c r="B93" s="118"/>
      <c r="C93" s="118"/>
      <c r="D93" s="118"/>
      <c r="E93" s="118"/>
      <c r="F93" s="118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</row>
    <row r="94" spans="1:22" x14ac:dyDescent="0.25">
      <c r="A94" s="106"/>
      <c r="B94" s="118"/>
      <c r="C94" s="118"/>
      <c r="D94" s="118"/>
      <c r="E94" s="118"/>
      <c r="F94" s="118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</row>
    <row r="95" spans="1:22" x14ac:dyDescent="0.25">
      <c r="A95" s="106"/>
      <c r="B95" s="118"/>
      <c r="C95" s="118"/>
      <c r="D95" s="118"/>
      <c r="E95" s="118"/>
      <c r="F95" s="118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</row>
    <row r="96" spans="1:22" x14ac:dyDescent="0.25">
      <c r="A96" s="106"/>
      <c r="B96" s="118"/>
      <c r="C96" s="118"/>
      <c r="D96" s="118"/>
      <c r="E96" s="118"/>
      <c r="F96" s="118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</row>
    <row r="97" spans="1:22" x14ac:dyDescent="0.25">
      <c r="A97" s="106"/>
      <c r="B97" s="118"/>
      <c r="C97" s="118"/>
      <c r="D97" s="118"/>
      <c r="E97" s="118"/>
      <c r="F97" s="118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</row>
    <row r="98" spans="1:22" x14ac:dyDescent="0.25">
      <c r="A98" s="106"/>
      <c r="B98" s="118"/>
      <c r="C98" s="118"/>
      <c r="D98" s="118"/>
      <c r="E98" s="118"/>
      <c r="F98" s="118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</row>
    <row r="99" spans="1:22" x14ac:dyDescent="0.25">
      <c r="A99" s="106"/>
      <c r="B99" s="118"/>
      <c r="C99" s="118"/>
      <c r="D99" s="118"/>
      <c r="E99" s="118"/>
      <c r="F99" s="118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</row>
    <row r="100" spans="1:22" x14ac:dyDescent="0.25">
      <c r="A100" s="106"/>
      <c r="B100" s="118"/>
      <c r="C100" s="118"/>
      <c r="D100" s="118"/>
      <c r="E100" s="118"/>
      <c r="F100" s="118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</row>
    <row r="101" spans="1:22" x14ac:dyDescent="0.25">
      <c r="A101" s="106"/>
      <c r="B101" s="118"/>
      <c r="C101" s="118"/>
      <c r="D101" s="118"/>
      <c r="E101" s="118"/>
      <c r="F101" s="118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</row>
    <row r="102" spans="1:22" x14ac:dyDescent="0.25">
      <c r="A102" s="106"/>
      <c r="B102" s="118"/>
      <c r="C102" s="118"/>
      <c r="D102" s="118"/>
      <c r="E102" s="118"/>
      <c r="F102" s="118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</row>
    <row r="103" spans="1:22" x14ac:dyDescent="0.25">
      <c r="A103" s="106"/>
      <c r="B103" s="118"/>
      <c r="C103" s="118"/>
      <c r="D103" s="118"/>
      <c r="E103" s="118"/>
      <c r="F103" s="118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</row>
    <row r="104" spans="1:22" x14ac:dyDescent="0.25">
      <c r="A104" s="106"/>
      <c r="B104" s="118"/>
      <c r="C104" s="118"/>
      <c r="D104" s="118"/>
      <c r="E104" s="118"/>
      <c r="F104" s="118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</row>
    <row r="105" spans="1:22" x14ac:dyDescent="0.25">
      <c r="A105" s="106"/>
      <c r="B105" s="118"/>
      <c r="C105" s="118"/>
      <c r="D105" s="118"/>
      <c r="E105" s="118"/>
      <c r="F105" s="118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</row>
    <row r="106" spans="1:22" x14ac:dyDescent="0.25">
      <c r="A106" s="106"/>
      <c r="B106" s="118"/>
      <c r="C106" s="118"/>
      <c r="D106" s="118"/>
      <c r="E106" s="118"/>
      <c r="F106" s="118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</row>
    <row r="107" spans="1:22" x14ac:dyDescent="0.25">
      <c r="A107" s="106"/>
      <c r="B107" s="118"/>
      <c r="C107" s="118"/>
      <c r="D107" s="118"/>
      <c r="E107" s="118"/>
      <c r="F107" s="118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</row>
    <row r="108" spans="1:22" x14ac:dyDescent="0.25">
      <c r="A108" s="106"/>
      <c r="B108" s="118"/>
      <c r="C108" s="118"/>
      <c r="D108" s="118"/>
      <c r="E108" s="118"/>
      <c r="F108" s="118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</row>
    <row r="109" spans="1:22" x14ac:dyDescent="0.25">
      <c r="A109" s="106"/>
      <c r="B109" s="118"/>
      <c r="C109" s="118"/>
      <c r="D109" s="118"/>
      <c r="E109" s="118"/>
      <c r="F109" s="118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</row>
    <row r="110" spans="1:22" x14ac:dyDescent="0.25">
      <c r="A110" s="106"/>
      <c r="B110" s="118"/>
      <c r="C110" s="118"/>
      <c r="D110" s="118"/>
      <c r="E110" s="118"/>
      <c r="F110" s="118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</row>
    <row r="111" spans="1:22" x14ac:dyDescent="0.25">
      <c r="A111" s="106"/>
      <c r="B111" s="118"/>
      <c r="C111" s="118"/>
      <c r="D111" s="118"/>
      <c r="E111" s="118"/>
      <c r="F111" s="118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</row>
    <row r="112" spans="1:22" x14ac:dyDescent="0.25">
      <c r="A112" s="106"/>
      <c r="B112" s="118"/>
      <c r="C112" s="118"/>
      <c r="D112" s="118"/>
      <c r="E112" s="118"/>
      <c r="F112" s="118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</row>
    <row r="113" spans="1:22" x14ac:dyDescent="0.25">
      <c r="A113" s="106"/>
      <c r="B113" s="118"/>
      <c r="C113" s="118"/>
      <c r="D113" s="118"/>
      <c r="E113" s="118"/>
      <c r="F113" s="118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</row>
    <row r="114" spans="1:22" x14ac:dyDescent="0.25">
      <c r="A114" s="106"/>
      <c r="B114" s="118"/>
      <c r="C114" s="118"/>
      <c r="D114" s="118"/>
      <c r="E114" s="118"/>
      <c r="F114" s="118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</row>
    <row r="115" spans="1:22" x14ac:dyDescent="0.25">
      <c r="A115" s="106"/>
      <c r="B115" s="118"/>
      <c r="C115" s="118"/>
      <c r="D115" s="118"/>
      <c r="E115" s="118"/>
      <c r="F115" s="118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</row>
    <row r="116" spans="1:22" x14ac:dyDescent="0.25">
      <c r="A116" s="106"/>
      <c r="B116" s="118"/>
      <c r="C116" s="118"/>
      <c r="D116" s="118"/>
      <c r="E116" s="118"/>
      <c r="F116" s="118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</row>
    <row r="117" spans="1:22" x14ac:dyDescent="0.25">
      <c r="A117" s="106"/>
      <c r="B117" s="118"/>
      <c r="C117" s="118"/>
      <c r="D117" s="118"/>
      <c r="E117" s="118"/>
      <c r="F117" s="118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</row>
    <row r="118" spans="1:22" x14ac:dyDescent="0.25">
      <c r="A118" s="106"/>
      <c r="B118" s="118"/>
      <c r="C118" s="118"/>
      <c r="D118" s="118"/>
      <c r="E118" s="118"/>
      <c r="F118" s="118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</row>
    <row r="119" spans="1:22" x14ac:dyDescent="0.25">
      <c r="A119" s="106"/>
      <c r="B119" s="118"/>
      <c r="C119" s="118"/>
      <c r="D119" s="118"/>
      <c r="E119" s="118"/>
      <c r="F119" s="118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</row>
    <row r="120" spans="1:22" x14ac:dyDescent="0.25">
      <c r="A120" s="106"/>
      <c r="B120" s="118"/>
      <c r="C120" s="118"/>
      <c r="D120" s="118"/>
      <c r="E120" s="118"/>
      <c r="F120" s="118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</row>
    <row r="121" spans="1:22" x14ac:dyDescent="0.25">
      <c r="A121" s="106"/>
      <c r="B121" s="118"/>
      <c r="C121" s="118"/>
      <c r="D121" s="118"/>
      <c r="E121" s="118"/>
      <c r="F121" s="118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</row>
    <row r="122" spans="1:22" x14ac:dyDescent="0.25">
      <c r="A122" s="106"/>
      <c r="B122" s="118"/>
      <c r="C122" s="118"/>
      <c r="D122" s="118"/>
      <c r="E122" s="118"/>
      <c r="F122" s="118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</row>
    <row r="123" spans="1:22" x14ac:dyDescent="0.25">
      <c r="A123" s="106"/>
      <c r="B123" s="118"/>
      <c r="C123" s="118"/>
      <c r="D123" s="118"/>
      <c r="E123" s="118"/>
      <c r="F123" s="118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</row>
    <row r="124" spans="1:22" x14ac:dyDescent="0.25">
      <c r="A124" s="106"/>
      <c r="B124" s="118"/>
      <c r="C124" s="118"/>
      <c r="D124" s="118"/>
      <c r="E124" s="118"/>
      <c r="F124" s="118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</row>
    <row r="125" spans="1:22" x14ac:dyDescent="0.25">
      <c r="A125" s="106"/>
      <c r="B125" s="118"/>
      <c r="C125" s="118"/>
      <c r="D125" s="118"/>
      <c r="E125" s="118"/>
      <c r="F125" s="118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</row>
    <row r="126" spans="1:22" x14ac:dyDescent="0.25">
      <c r="A126" s="106"/>
      <c r="B126" s="118"/>
      <c r="C126" s="118"/>
      <c r="D126" s="118"/>
      <c r="E126" s="118"/>
      <c r="F126" s="118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</row>
    <row r="127" spans="1:22" x14ac:dyDescent="0.25">
      <c r="A127" s="106"/>
      <c r="B127" s="118"/>
      <c r="C127" s="118"/>
      <c r="D127" s="118"/>
      <c r="E127" s="118"/>
      <c r="F127" s="118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</row>
    <row r="128" spans="1:22" x14ac:dyDescent="0.25">
      <c r="A128" s="106"/>
      <c r="B128" s="118"/>
      <c r="C128" s="118"/>
      <c r="D128" s="118"/>
      <c r="E128" s="118"/>
      <c r="F128" s="118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</row>
    <row r="129" spans="1:22" x14ac:dyDescent="0.25">
      <c r="A129" s="106"/>
      <c r="B129" s="118"/>
      <c r="C129" s="118"/>
      <c r="D129" s="118"/>
      <c r="E129" s="118"/>
      <c r="F129" s="118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</row>
    <row r="130" spans="1:22" x14ac:dyDescent="0.25">
      <c r="A130" s="106"/>
      <c r="B130" s="118"/>
      <c r="C130" s="118"/>
      <c r="D130" s="118"/>
      <c r="E130" s="118"/>
      <c r="F130" s="118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</row>
    <row r="131" spans="1:22" x14ac:dyDescent="0.25">
      <c r="A131" s="106"/>
      <c r="B131" s="118"/>
      <c r="C131" s="118"/>
      <c r="D131" s="118"/>
      <c r="E131" s="118"/>
      <c r="F131" s="118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</row>
    <row r="132" spans="1:22" x14ac:dyDescent="0.25">
      <c r="A132" s="106"/>
      <c r="B132" s="118"/>
      <c r="C132" s="118"/>
      <c r="D132" s="118"/>
      <c r="E132" s="118"/>
      <c r="F132" s="118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</row>
    <row r="133" spans="1:22" x14ac:dyDescent="0.25">
      <c r="A133" s="106"/>
      <c r="B133" s="118"/>
      <c r="C133" s="118"/>
      <c r="D133" s="118"/>
      <c r="E133" s="118"/>
      <c r="F133" s="118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</row>
    <row r="134" spans="1:22" x14ac:dyDescent="0.25">
      <c r="A134" s="106"/>
      <c r="B134" s="118"/>
      <c r="C134" s="118"/>
      <c r="D134" s="118"/>
      <c r="E134" s="118"/>
      <c r="F134" s="118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</row>
    <row r="135" spans="1:22" x14ac:dyDescent="0.25">
      <c r="A135" s="106"/>
      <c r="B135" s="118"/>
      <c r="C135" s="118"/>
      <c r="D135" s="118"/>
      <c r="E135" s="118"/>
      <c r="F135" s="118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</row>
    <row r="136" spans="1:22" x14ac:dyDescent="0.25">
      <c r="A136" s="106"/>
      <c r="B136" s="118"/>
      <c r="C136" s="118"/>
      <c r="D136" s="118"/>
      <c r="E136" s="118"/>
      <c r="F136" s="118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</row>
    <row r="137" spans="1:22" x14ac:dyDescent="0.25">
      <c r="A137" s="106"/>
      <c r="B137" s="118"/>
      <c r="C137" s="118"/>
      <c r="D137" s="118"/>
      <c r="E137" s="118"/>
      <c r="F137" s="118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</row>
    <row r="138" spans="1:22" x14ac:dyDescent="0.25">
      <c r="A138" s="106"/>
      <c r="B138" s="118"/>
      <c r="C138" s="118"/>
      <c r="D138" s="118"/>
      <c r="E138" s="118"/>
      <c r="F138" s="118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</row>
    <row r="139" spans="1:22" x14ac:dyDescent="0.25">
      <c r="A139" s="106"/>
      <c r="B139" s="118"/>
      <c r="C139" s="118"/>
      <c r="D139" s="118"/>
      <c r="E139" s="118"/>
      <c r="F139" s="118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</row>
    <row r="140" spans="1:22" x14ac:dyDescent="0.25">
      <c r="A140" s="106"/>
      <c r="B140" s="118"/>
      <c r="C140" s="118"/>
      <c r="D140" s="118"/>
      <c r="E140" s="118"/>
      <c r="F140" s="118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</row>
    <row r="141" spans="1:22" x14ac:dyDescent="0.25">
      <c r="A141" s="106"/>
      <c r="B141" s="118"/>
      <c r="C141" s="118"/>
      <c r="D141" s="118"/>
      <c r="E141" s="118"/>
      <c r="F141" s="118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</row>
    <row r="142" spans="1:22" x14ac:dyDescent="0.25">
      <c r="A142" s="106"/>
      <c r="B142" s="118"/>
      <c r="C142" s="118"/>
      <c r="D142" s="118"/>
      <c r="E142" s="118"/>
      <c r="F142" s="118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</row>
    <row r="143" spans="1:22" x14ac:dyDescent="0.25">
      <c r="A143" s="106"/>
      <c r="B143" s="118"/>
      <c r="C143" s="118"/>
      <c r="D143" s="118"/>
      <c r="E143" s="118"/>
      <c r="F143" s="118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</row>
    <row r="144" spans="1:22" x14ac:dyDescent="0.25">
      <c r="A144" s="106"/>
      <c r="B144" s="118"/>
      <c r="C144" s="118"/>
      <c r="D144" s="118"/>
      <c r="E144" s="118"/>
      <c r="F144" s="118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</row>
    <row r="145" spans="1:22" x14ac:dyDescent="0.25">
      <c r="A145" s="106"/>
      <c r="B145" s="118"/>
      <c r="C145" s="118"/>
      <c r="D145" s="118"/>
      <c r="E145" s="118"/>
      <c r="F145" s="118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</row>
    <row r="146" spans="1:22" x14ac:dyDescent="0.25">
      <c r="A146" s="106"/>
      <c r="B146" s="118"/>
      <c r="C146" s="118"/>
      <c r="D146" s="118"/>
      <c r="E146" s="118"/>
      <c r="F146" s="118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</row>
    <row r="147" spans="1:22" x14ac:dyDescent="0.25">
      <c r="A147" s="106"/>
      <c r="B147" s="118"/>
      <c r="C147" s="118"/>
      <c r="D147" s="118"/>
      <c r="E147" s="118"/>
      <c r="F147" s="118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</row>
    <row r="148" spans="1:22" x14ac:dyDescent="0.25">
      <c r="A148" s="106"/>
      <c r="B148" s="106"/>
      <c r="C148" s="106"/>
      <c r="D148" s="106"/>
      <c r="E148" s="106"/>
      <c r="F148" s="118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</row>
    <row r="149" spans="1:22" x14ac:dyDescent="0.25">
      <c r="A149" s="106"/>
      <c r="B149" s="106"/>
      <c r="C149" s="106"/>
      <c r="D149" s="106"/>
      <c r="E149" s="106"/>
      <c r="F149" s="118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</row>
    <row r="150" spans="1:22" x14ac:dyDescent="0.25">
      <c r="A150" s="106"/>
      <c r="B150" s="106"/>
      <c r="C150" s="106"/>
      <c r="D150" s="106"/>
      <c r="E150" s="106"/>
      <c r="F150" s="118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</row>
    <row r="151" spans="1:22" x14ac:dyDescent="0.25">
      <c r="A151" s="106"/>
      <c r="B151" s="106"/>
      <c r="C151" s="106"/>
      <c r="D151" s="106"/>
      <c r="E151" s="106"/>
      <c r="F151" s="118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</row>
    <row r="152" spans="1:22" x14ac:dyDescent="0.25">
      <c r="A152" s="106"/>
      <c r="B152" s="106"/>
      <c r="C152" s="106"/>
      <c r="D152" s="106"/>
      <c r="E152" s="106"/>
      <c r="F152" s="118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</row>
    <row r="153" spans="1:22" x14ac:dyDescent="0.25">
      <c r="A153" s="106"/>
      <c r="B153" s="106"/>
      <c r="C153" s="106"/>
      <c r="D153" s="106"/>
      <c r="E153" s="106"/>
      <c r="F153" s="118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</row>
    <row r="154" spans="1:22" x14ac:dyDescent="0.25">
      <c r="A154" s="106"/>
      <c r="B154" s="106"/>
      <c r="C154" s="106"/>
      <c r="D154" s="106"/>
      <c r="E154" s="106"/>
      <c r="F154" s="118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</row>
    <row r="155" spans="1:22" x14ac:dyDescent="0.25">
      <c r="A155" s="106"/>
      <c r="B155" s="106"/>
      <c r="C155" s="106"/>
      <c r="D155" s="106"/>
      <c r="E155" s="106"/>
      <c r="F155" s="118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</row>
    <row r="156" spans="1:22" x14ac:dyDescent="0.25">
      <c r="A156" s="106"/>
      <c r="B156" s="106"/>
      <c r="C156" s="106"/>
      <c r="D156" s="106"/>
      <c r="E156" s="106"/>
      <c r="F156" s="118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</row>
    <row r="157" spans="1:22" x14ac:dyDescent="0.25">
      <c r="A157" s="106"/>
      <c r="B157" s="106"/>
      <c r="C157" s="106"/>
      <c r="D157" s="106"/>
      <c r="E157" s="106"/>
      <c r="F157" s="118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</row>
    <row r="158" spans="1:22" x14ac:dyDescent="0.25">
      <c r="A158" s="106"/>
      <c r="B158" s="106"/>
      <c r="C158" s="106"/>
      <c r="D158" s="106"/>
      <c r="E158" s="106"/>
      <c r="F158" s="118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</row>
    <row r="159" spans="1:22" x14ac:dyDescent="0.25">
      <c r="A159" s="106"/>
      <c r="B159" s="106"/>
      <c r="C159" s="106"/>
      <c r="D159" s="106"/>
      <c r="E159" s="106"/>
      <c r="F159" s="118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</row>
    <row r="160" spans="1:22" x14ac:dyDescent="0.25">
      <c r="A160" s="106"/>
      <c r="B160" s="106"/>
      <c r="C160" s="106"/>
      <c r="D160" s="106"/>
      <c r="E160" s="106"/>
      <c r="F160" s="118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</row>
    <row r="161" spans="1:22" x14ac:dyDescent="0.25">
      <c r="A161" s="106"/>
      <c r="B161" s="106"/>
      <c r="C161" s="106"/>
      <c r="D161" s="106"/>
      <c r="E161" s="106"/>
      <c r="F161" s="118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</row>
    <row r="162" spans="1:22" x14ac:dyDescent="0.25">
      <c r="A162" s="106"/>
      <c r="B162" s="106"/>
      <c r="C162" s="106"/>
      <c r="D162" s="106"/>
      <c r="E162" s="106"/>
      <c r="F162" s="118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</row>
    <row r="163" spans="1:22" x14ac:dyDescent="0.25">
      <c r="A163" s="106"/>
      <c r="B163" s="106"/>
      <c r="C163" s="106"/>
      <c r="D163" s="106"/>
      <c r="E163" s="106"/>
      <c r="F163" s="118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</row>
    <row r="164" spans="1:22" x14ac:dyDescent="0.25">
      <c r="A164" s="106"/>
      <c r="B164" s="106"/>
      <c r="C164" s="106"/>
      <c r="D164" s="106"/>
      <c r="E164" s="106"/>
      <c r="F164" s="118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</row>
    <row r="165" spans="1:22" x14ac:dyDescent="0.25">
      <c r="A165" s="106"/>
      <c r="B165" s="106"/>
      <c r="C165" s="106"/>
      <c r="D165" s="106"/>
      <c r="E165" s="106"/>
      <c r="F165" s="118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</row>
    <row r="166" spans="1:22" x14ac:dyDescent="0.25">
      <c r="A166" s="106"/>
      <c r="B166" s="106"/>
      <c r="C166" s="106"/>
      <c r="D166" s="106"/>
      <c r="E166" s="106"/>
      <c r="F166" s="118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</row>
    <row r="167" spans="1:22" x14ac:dyDescent="0.25">
      <c r="A167" s="106"/>
      <c r="B167" s="106"/>
      <c r="C167" s="106"/>
      <c r="D167" s="106"/>
      <c r="E167" s="106"/>
      <c r="F167" s="118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</row>
    <row r="168" spans="1:22" x14ac:dyDescent="0.25">
      <c r="A168" s="106"/>
      <c r="B168" s="106"/>
      <c r="C168" s="106"/>
      <c r="D168" s="106"/>
      <c r="E168" s="106"/>
      <c r="F168" s="118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</row>
    <row r="169" spans="1:22" x14ac:dyDescent="0.25">
      <c r="A169" s="106"/>
      <c r="B169" s="106"/>
      <c r="C169" s="106"/>
      <c r="D169" s="106"/>
      <c r="E169" s="106"/>
      <c r="F169" s="118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</row>
    <row r="170" spans="1:22" x14ac:dyDescent="0.25">
      <c r="A170" s="106"/>
      <c r="B170" s="106"/>
      <c r="C170" s="106"/>
      <c r="D170" s="106"/>
      <c r="E170" s="106"/>
      <c r="F170" s="118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</row>
    <row r="171" spans="1:22" x14ac:dyDescent="0.25">
      <c r="A171" s="106"/>
      <c r="B171" s="106"/>
      <c r="C171" s="106"/>
      <c r="D171" s="106"/>
      <c r="E171" s="106"/>
      <c r="F171" s="118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</row>
    <row r="172" spans="1:22" x14ac:dyDescent="0.25">
      <c r="A172" s="106"/>
      <c r="B172" s="106"/>
      <c r="C172" s="106"/>
      <c r="D172" s="106"/>
      <c r="E172" s="106"/>
      <c r="F172" s="118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</row>
    <row r="173" spans="1:22" x14ac:dyDescent="0.25">
      <c r="A173" s="106"/>
      <c r="B173" s="106"/>
      <c r="C173" s="106"/>
      <c r="D173" s="106"/>
      <c r="E173" s="106"/>
      <c r="F173" s="118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</row>
    <row r="174" spans="1:22" x14ac:dyDescent="0.25">
      <c r="A174" s="106"/>
      <c r="B174" s="106"/>
      <c r="C174" s="106"/>
      <c r="D174" s="106"/>
      <c r="E174" s="106"/>
      <c r="F174" s="118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</row>
    <row r="175" spans="1:22" x14ac:dyDescent="0.25">
      <c r="A175" s="106"/>
      <c r="B175" s="106"/>
      <c r="C175" s="106"/>
      <c r="D175" s="106"/>
      <c r="E175" s="106"/>
      <c r="F175" s="118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</row>
    <row r="176" spans="1:22" x14ac:dyDescent="0.25">
      <c r="A176" s="106"/>
      <c r="B176" s="106"/>
      <c r="C176" s="106"/>
      <c r="D176" s="106"/>
      <c r="E176" s="106"/>
      <c r="F176" s="118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</row>
    <row r="177" spans="1:22" x14ac:dyDescent="0.25">
      <c r="A177" s="106"/>
      <c r="B177" s="106"/>
      <c r="C177" s="106"/>
      <c r="D177" s="106"/>
      <c r="E177" s="106"/>
      <c r="F177" s="118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</row>
    <row r="178" spans="1:22" x14ac:dyDescent="0.25">
      <c r="A178" s="106"/>
      <c r="B178" s="106"/>
      <c r="C178" s="106"/>
      <c r="D178" s="106"/>
      <c r="E178" s="106"/>
      <c r="F178" s="118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</row>
    <row r="179" spans="1:22" x14ac:dyDescent="0.25">
      <c r="A179" s="106"/>
      <c r="B179" s="106"/>
      <c r="C179" s="106"/>
      <c r="D179" s="106"/>
      <c r="E179" s="106"/>
      <c r="F179" s="118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</row>
    <row r="180" spans="1:22" x14ac:dyDescent="0.25">
      <c r="A180" s="106"/>
      <c r="B180" s="106"/>
      <c r="C180" s="106"/>
      <c r="D180" s="106"/>
      <c r="E180" s="106"/>
      <c r="F180" s="118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</row>
    <row r="181" spans="1:22" x14ac:dyDescent="0.25">
      <c r="A181" s="106"/>
      <c r="B181" s="106"/>
      <c r="C181" s="106"/>
      <c r="D181" s="106"/>
      <c r="E181" s="106"/>
      <c r="F181" s="118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</row>
    <row r="182" spans="1:22" x14ac:dyDescent="0.25">
      <c r="A182" s="106"/>
      <c r="B182" s="106"/>
      <c r="C182" s="106"/>
      <c r="D182" s="106"/>
      <c r="E182" s="106"/>
      <c r="F182" s="118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</row>
    <row r="183" spans="1:22" x14ac:dyDescent="0.25">
      <c r="A183" s="106"/>
      <c r="B183" s="106"/>
      <c r="C183" s="106"/>
      <c r="D183" s="106"/>
      <c r="E183" s="106"/>
      <c r="F183" s="118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</row>
    <row r="184" spans="1:22" x14ac:dyDescent="0.25">
      <c r="A184" s="106"/>
      <c r="B184" s="106"/>
      <c r="C184" s="106"/>
      <c r="D184" s="106"/>
      <c r="E184" s="106"/>
      <c r="F184" s="118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</row>
    <row r="185" spans="1:22" x14ac:dyDescent="0.25">
      <c r="A185" s="106"/>
      <c r="B185" s="106"/>
      <c r="C185" s="106"/>
      <c r="D185" s="106"/>
      <c r="E185" s="106"/>
      <c r="F185" s="118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</row>
    <row r="186" spans="1:22" x14ac:dyDescent="0.25">
      <c r="A186" s="106"/>
      <c r="B186" s="106"/>
      <c r="C186" s="106"/>
      <c r="D186" s="106"/>
      <c r="E186" s="106"/>
      <c r="F186" s="118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</row>
    <row r="187" spans="1:22" x14ac:dyDescent="0.25">
      <c r="A187" s="106"/>
      <c r="B187" s="106"/>
      <c r="C187" s="106"/>
      <c r="D187" s="106"/>
      <c r="E187" s="106"/>
      <c r="F187" s="118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</row>
    <row r="188" spans="1:22" x14ac:dyDescent="0.25">
      <c r="A188" s="106"/>
      <c r="B188" s="106"/>
      <c r="C188" s="106"/>
      <c r="D188" s="106"/>
      <c r="E188" s="106"/>
      <c r="F188" s="118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</row>
    <row r="189" spans="1:22" x14ac:dyDescent="0.25">
      <c r="A189" s="106"/>
      <c r="B189" s="106"/>
      <c r="C189" s="106"/>
      <c r="D189" s="106"/>
      <c r="E189" s="106"/>
      <c r="F189" s="118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</row>
    <row r="190" spans="1:22" x14ac:dyDescent="0.25">
      <c r="A190" s="106"/>
      <c r="B190" s="106"/>
      <c r="C190" s="106"/>
      <c r="D190" s="106"/>
      <c r="E190" s="106"/>
      <c r="F190" s="118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</row>
    <row r="191" spans="1:22" x14ac:dyDescent="0.25">
      <c r="A191" s="106"/>
      <c r="B191" s="106"/>
      <c r="C191" s="106"/>
      <c r="D191" s="106"/>
      <c r="E191" s="106"/>
      <c r="F191" s="118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</row>
    <row r="192" spans="1:22" x14ac:dyDescent="0.25">
      <c r="A192" s="106"/>
      <c r="B192" s="106"/>
      <c r="C192" s="106"/>
      <c r="D192" s="106"/>
      <c r="E192" s="106"/>
      <c r="F192" s="118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</row>
    <row r="193" spans="1:22" x14ac:dyDescent="0.25">
      <c r="A193" s="106"/>
      <c r="B193" s="106"/>
      <c r="C193" s="106"/>
      <c r="D193" s="106"/>
      <c r="E193" s="106"/>
      <c r="F193" s="118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</row>
    <row r="194" spans="1:22" x14ac:dyDescent="0.25">
      <c r="A194" s="106"/>
      <c r="B194" s="106"/>
      <c r="C194" s="106"/>
      <c r="D194" s="106"/>
      <c r="E194" s="106"/>
      <c r="F194" s="118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</row>
    <row r="195" spans="1:22" x14ac:dyDescent="0.25">
      <c r="A195" s="106"/>
      <c r="B195" s="106"/>
      <c r="C195" s="106"/>
      <c r="D195" s="106"/>
      <c r="E195" s="106"/>
      <c r="F195" s="118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</row>
    <row r="196" spans="1:22" x14ac:dyDescent="0.25">
      <c r="A196" s="106"/>
      <c r="B196" s="106"/>
      <c r="C196" s="106"/>
      <c r="D196" s="106"/>
      <c r="E196" s="106"/>
      <c r="F196" s="118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</row>
    <row r="197" spans="1:22" x14ac:dyDescent="0.25">
      <c r="A197" s="106"/>
      <c r="B197" s="106"/>
      <c r="C197" s="106"/>
      <c r="D197" s="106"/>
      <c r="E197" s="106"/>
      <c r="F197" s="118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</row>
    <row r="198" spans="1:22" x14ac:dyDescent="0.25">
      <c r="A198" s="106"/>
      <c r="B198" s="106"/>
      <c r="C198" s="106"/>
      <c r="D198" s="106"/>
      <c r="E198" s="106"/>
      <c r="F198" s="118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</row>
    <row r="199" spans="1:22" x14ac:dyDescent="0.25">
      <c r="A199" s="106"/>
      <c r="B199" s="106"/>
      <c r="C199" s="106"/>
      <c r="D199" s="106"/>
      <c r="E199" s="106"/>
      <c r="F199" s="118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</row>
    <row r="200" spans="1:22" x14ac:dyDescent="0.25">
      <c r="A200" s="106"/>
      <c r="B200" s="106"/>
      <c r="C200" s="106"/>
      <c r="D200" s="106"/>
      <c r="E200" s="106"/>
      <c r="F200" s="118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</row>
    <row r="201" spans="1:22" x14ac:dyDescent="0.25">
      <c r="A201" s="106"/>
      <c r="B201" s="106"/>
      <c r="C201" s="106"/>
      <c r="D201" s="106"/>
      <c r="E201" s="106"/>
      <c r="F201" s="118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</row>
    <row r="202" spans="1:22" x14ac:dyDescent="0.25">
      <c r="A202" s="106"/>
      <c r="B202" s="106"/>
      <c r="C202" s="106"/>
      <c r="D202" s="106"/>
      <c r="E202" s="106"/>
      <c r="F202" s="118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</row>
    <row r="203" spans="1:22" x14ac:dyDescent="0.25">
      <c r="A203" s="106"/>
      <c r="B203" s="106"/>
      <c r="C203" s="106"/>
      <c r="D203" s="106"/>
      <c r="E203" s="106"/>
      <c r="F203" s="118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</row>
    <row r="204" spans="1:22" x14ac:dyDescent="0.25">
      <c r="A204" s="106"/>
      <c r="B204" s="106"/>
      <c r="C204" s="106"/>
      <c r="D204" s="106"/>
      <c r="E204" s="106"/>
      <c r="F204" s="118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</row>
    <row r="205" spans="1:22" x14ac:dyDescent="0.25">
      <c r="A205" s="106"/>
      <c r="B205" s="106"/>
      <c r="C205" s="106"/>
      <c r="D205" s="106"/>
      <c r="E205" s="106"/>
      <c r="F205" s="118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</row>
    <row r="206" spans="1:22" x14ac:dyDescent="0.25">
      <c r="A206" s="106"/>
      <c r="B206" s="106"/>
      <c r="C206" s="106"/>
      <c r="D206" s="106"/>
      <c r="E206" s="106"/>
      <c r="F206" s="118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</row>
    <row r="207" spans="1:22" x14ac:dyDescent="0.25">
      <c r="A207" s="106"/>
      <c r="B207" s="106"/>
      <c r="C207" s="106"/>
      <c r="D207" s="106"/>
      <c r="E207" s="106"/>
      <c r="F207" s="118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</row>
    <row r="208" spans="1:22" x14ac:dyDescent="0.25">
      <c r="A208" s="106"/>
      <c r="B208" s="106"/>
      <c r="C208" s="106"/>
      <c r="D208" s="106"/>
      <c r="E208" s="106"/>
      <c r="F208" s="118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</row>
    <row r="209" spans="1:22" x14ac:dyDescent="0.25">
      <c r="A209" s="106"/>
      <c r="B209" s="106"/>
      <c r="C209" s="106"/>
      <c r="D209" s="106"/>
      <c r="E209" s="106"/>
      <c r="F209" s="118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</row>
    <row r="210" spans="1:22" x14ac:dyDescent="0.25">
      <c r="A210" s="106"/>
      <c r="B210" s="106"/>
      <c r="C210" s="106"/>
      <c r="D210" s="106"/>
      <c r="E210" s="106"/>
      <c r="F210" s="118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</row>
    <row r="211" spans="1:22" x14ac:dyDescent="0.25">
      <c r="A211" s="106"/>
      <c r="B211" s="106"/>
      <c r="C211" s="106"/>
      <c r="D211" s="106"/>
      <c r="E211" s="106"/>
      <c r="F211" s="118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</row>
    <row r="212" spans="1:22" x14ac:dyDescent="0.25">
      <c r="A212" s="106"/>
      <c r="B212" s="106"/>
      <c r="C212" s="106"/>
      <c r="D212" s="106"/>
      <c r="E212" s="106"/>
      <c r="F212" s="118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</row>
    <row r="213" spans="1:22" x14ac:dyDescent="0.25">
      <c r="A213" s="106"/>
      <c r="B213" s="106"/>
      <c r="C213" s="106"/>
      <c r="D213" s="106"/>
      <c r="E213" s="106"/>
      <c r="F213" s="118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</row>
    <row r="214" spans="1:22" x14ac:dyDescent="0.25">
      <c r="A214" s="106"/>
      <c r="B214" s="106"/>
      <c r="C214" s="106"/>
      <c r="D214" s="106"/>
      <c r="E214" s="106"/>
      <c r="F214" s="118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</row>
    <row r="215" spans="1:22" x14ac:dyDescent="0.25">
      <c r="A215" s="106"/>
      <c r="B215" s="106"/>
      <c r="C215" s="106"/>
      <c r="D215" s="106"/>
      <c r="E215" s="106"/>
      <c r="F215" s="118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</row>
    <row r="216" spans="1:22" x14ac:dyDescent="0.25">
      <c r="A216" s="106"/>
      <c r="B216" s="106"/>
      <c r="C216" s="106"/>
      <c r="D216" s="106"/>
      <c r="E216" s="106"/>
      <c r="F216" s="118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</row>
    <row r="217" spans="1:22" x14ac:dyDescent="0.25">
      <c r="A217" s="106"/>
      <c r="B217" s="106"/>
      <c r="C217" s="106"/>
      <c r="D217" s="106"/>
      <c r="E217" s="106"/>
      <c r="F217" s="118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</row>
    <row r="218" spans="1:22" x14ac:dyDescent="0.25">
      <c r="A218" s="106"/>
      <c r="B218" s="106"/>
      <c r="C218" s="106"/>
      <c r="D218" s="106"/>
      <c r="E218" s="106"/>
      <c r="F218" s="118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</row>
    <row r="219" spans="1:22" x14ac:dyDescent="0.25">
      <c r="A219" s="106"/>
      <c r="B219" s="106"/>
      <c r="C219" s="106"/>
      <c r="D219" s="106"/>
      <c r="E219" s="106"/>
      <c r="F219" s="118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</row>
    <row r="220" spans="1:22" x14ac:dyDescent="0.25">
      <c r="A220" s="106"/>
      <c r="B220" s="106"/>
      <c r="C220" s="106"/>
      <c r="D220" s="106"/>
      <c r="E220" s="106"/>
      <c r="F220" s="118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</row>
    <row r="221" spans="1:22" x14ac:dyDescent="0.25">
      <c r="A221" s="106"/>
      <c r="B221" s="106"/>
      <c r="C221" s="106"/>
      <c r="D221" s="106"/>
      <c r="E221" s="106"/>
      <c r="F221" s="118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</row>
    <row r="222" spans="1:22" x14ac:dyDescent="0.25">
      <c r="A222" s="106"/>
      <c r="B222" s="106"/>
      <c r="C222" s="106"/>
      <c r="D222" s="106"/>
      <c r="E222" s="106"/>
      <c r="F222" s="118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</row>
    <row r="223" spans="1:22" x14ac:dyDescent="0.25">
      <c r="A223" s="106"/>
      <c r="B223" s="106"/>
      <c r="C223" s="106"/>
      <c r="D223" s="106"/>
      <c r="E223" s="106"/>
      <c r="F223" s="118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</row>
    <row r="224" spans="1:22" x14ac:dyDescent="0.25">
      <c r="A224" s="106"/>
      <c r="B224" s="106"/>
      <c r="C224" s="106"/>
      <c r="D224" s="106"/>
      <c r="E224" s="106"/>
      <c r="F224" s="118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</row>
    <row r="225" spans="1:22" x14ac:dyDescent="0.25">
      <c r="A225" s="106"/>
      <c r="B225" s="106"/>
      <c r="C225" s="106"/>
      <c r="D225" s="106"/>
      <c r="E225" s="106"/>
      <c r="F225" s="118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</row>
    <row r="226" spans="1:22" x14ac:dyDescent="0.25">
      <c r="A226" s="106"/>
      <c r="B226" s="106"/>
      <c r="C226" s="106"/>
      <c r="D226" s="106"/>
      <c r="E226" s="106"/>
      <c r="F226" s="118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</row>
    <row r="227" spans="1:22" x14ac:dyDescent="0.25">
      <c r="A227" s="106"/>
      <c r="B227" s="106"/>
      <c r="C227" s="106"/>
      <c r="D227" s="106"/>
      <c r="E227" s="106"/>
      <c r="F227" s="118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</row>
    <row r="228" spans="1:22" x14ac:dyDescent="0.25">
      <c r="A228" s="106"/>
      <c r="B228" s="106"/>
      <c r="C228" s="106"/>
      <c r="D228" s="106"/>
      <c r="E228" s="106"/>
      <c r="F228" s="118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</row>
    <row r="229" spans="1:22" x14ac:dyDescent="0.25">
      <c r="A229" s="106"/>
      <c r="B229" s="106"/>
      <c r="C229" s="106"/>
      <c r="D229" s="106"/>
      <c r="E229" s="106"/>
      <c r="F229" s="118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</row>
    <row r="230" spans="1:22" x14ac:dyDescent="0.25">
      <c r="A230" s="106"/>
      <c r="B230" s="106"/>
      <c r="C230" s="106"/>
      <c r="D230" s="106"/>
      <c r="E230" s="106"/>
      <c r="F230" s="118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</row>
    <row r="231" spans="1:22" x14ac:dyDescent="0.25">
      <c r="A231" s="106"/>
      <c r="B231" s="106"/>
      <c r="C231" s="106"/>
      <c r="D231" s="106"/>
      <c r="E231" s="106"/>
      <c r="F231" s="118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</row>
    <row r="232" spans="1:22" x14ac:dyDescent="0.25">
      <c r="A232" s="106"/>
      <c r="B232" s="106"/>
      <c r="C232" s="106"/>
      <c r="D232" s="106"/>
      <c r="E232" s="106"/>
      <c r="F232" s="118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</row>
    <row r="233" spans="1:22" x14ac:dyDescent="0.25">
      <c r="A233" s="106"/>
      <c r="B233" s="106"/>
      <c r="C233" s="106"/>
      <c r="D233" s="106"/>
      <c r="E233" s="106"/>
      <c r="F233" s="118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</row>
    <row r="234" spans="1:22" x14ac:dyDescent="0.25">
      <c r="A234" s="106"/>
      <c r="B234" s="106"/>
      <c r="C234" s="106"/>
      <c r="D234" s="106"/>
      <c r="E234" s="106"/>
      <c r="F234" s="118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</row>
    <row r="235" spans="1:22" x14ac:dyDescent="0.25">
      <c r="A235" s="106"/>
      <c r="B235" s="106"/>
      <c r="C235" s="106"/>
      <c r="D235" s="106"/>
      <c r="E235" s="106"/>
      <c r="F235" s="118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</row>
    <row r="236" spans="1:22" x14ac:dyDescent="0.25">
      <c r="A236" s="106"/>
      <c r="B236" s="106"/>
      <c r="C236" s="106"/>
      <c r="D236" s="106"/>
      <c r="E236" s="106"/>
      <c r="F236" s="118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</row>
    <row r="237" spans="1:22" x14ac:dyDescent="0.25">
      <c r="A237" s="106"/>
      <c r="B237" s="106"/>
      <c r="C237" s="106"/>
      <c r="D237" s="106"/>
      <c r="E237" s="106"/>
      <c r="F237" s="118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</row>
    <row r="238" spans="1:22" x14ac:dyDescent="0.25">
      <c r="A238" s="106"/>
      <c r="B238" s="106"/>
      <c r="C238" s="106"/>
      <c r="D238" s="106"/>
      <c r="E238" s="106"/>
      <c r="F238" s="118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</row>
    <row r="239" spans="1:22" x14ac:dyDescent="0.25">
      <c r="A239" s="106"/>
      <c r="B239" s="106"/>
      <c r="C239" s="106"/>
      <c r="D239" s="106"/>
      <c r="E239" s="106"/>
      <c r="F239" s="118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</row>
    <row r="240" spans="1:22" x14ac:dyDescent="0.25">
      <c r="A240" s="106"/>
      <c r="B240" s="106"/>
      <c r="C240" s="106"/>
      <c r="D240" s="106"/>
      <c r="E240" s="106"/>
      <c r="F240" s="118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</row>
    <row r="241" spans="1:22" x14ac:dyDescent="0.25">
      <c r="A241" s="106"/>
      <c r="B241" s="106"/>
      <c r="C241" s="106"/>
      <c r="D241" s="106"/>
      <c r="E241" s="106"/>
      <c r="F241" s="118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</row>
    <row r="242" spans="1:22" x14ac:dyDescent="0.25">
      <c r="A242" s="106"/>
      <c r="B242" s="106"/>
      <c r="C242" s="106"/>
      <c r="D242" s="106"/>
      <c r="E242" s="106"/>
      <c r="F242" s="118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</row>
    <row r="243" spans="1:22" x14ac:dyDescent="0.25">
      <c r="A243" s="106"/>
      <c r="B243" s="106"/>
      <c r="C243" s="106"/>
      <c r="D243" s="106"/>
      <c r="E243" s="106"/>
      <c r="F243" s="118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</row>
    <row r="244" spans="1:22" x14ac:dyDescent="0.25">
      <c r="A244" s="106"/>
      <c r="B244" s="106"/>
      <c r="C244" s="106"/>
      <c r="D244" s="106"/>
      <c r="E244" s="106"/>
      <c r="F244" s="118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</row>
    <row r="245" spans="1:22" x14ac:dyDescent="0.25">
      <c r="A245" s="106"/>
      <c r="B245" s="106"/>
      <c r="C245" s="106"/>
      <c r="D245" s="106"/>
      <c r="E245" s="106"/>
      <c r="F245" s="118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</row>
    <row r="246" spans="1:22" x14ac:dyDescent="0.25">
      <c r="A246" s="106"/>
      <c r="B246" s="106"/>
      <c r="C246" s="106"/>
      <c r="D246" s="106"/>
      <c r="E246" s="106"/>
      <c r="F246" s="118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</row>
    <row r="247" spans="1:22" x14ac:dyDescent="0.25">
      <c r="A247" s="106"/>
      <c r="B247" s="106"/>
      <c r="C247" s="106"/>
      <c r="D247" s="106"/>
      <c r="E247" s="106"/>
      <c r="F247" s="118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</row>
    <row r="248" spans="1:22" x14ac:dyDescent="0.25">
      <c r="A248" s="106"/>
      <c r="B248" s="106"/>
      <c r="C248" s="106"/>
      <c r="D248" s="106"/>
      <c r="E248" s="106"/>
      <c r="F248" s="118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</row>
    <row r="249" spans="1:22" x14ac:dyDescent="0.25">
      <c r="A249" s="106"/>
      <c r="B249" s="106"/>
      <c r="C249" s="106"/>
      <c r="D249" s="106"/>
      <c r="E249" s="106"/>
      <c r="F249" s="118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</row>
    <row r="250" spans="1:22" x14ac:dyDescent="0.25">
      <c r="A250" s="106"/>
      <c r="B250" s="106"/>
      <c r="C250" s="106"/>
      <c r="D250" s="106"/>
      <c r="E250" s="106"/>
      <c r="F250" s="118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</row>
    <row r="251" spans="1:22" x14ac:dyDescent="0.25">
      <c r="A251" s="106"/>
      <c r="B251" s="106"/>
      <c r="C251" s="106"/>
      <c r="D251" s="106"/>
      <c r="E251" s="106"/>
      <c r="F251" s="118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</row>
    <row r="252" spans="1:22" x14ac:dyDescent="0.25">
      <c r="A252" s="106"/>
      <c r="B252" s="106"/>
      <c r="C252" s="106"/>
      <c r="D252" s="106"/>
      <c r="E252" s="106"/>
      <c r="F252" s="118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</row>
    <row r="253" spans="1:22" x14ac:dyDescent="0.25">
      <c r="A253" s="106"/>
      <c r="B253" s="106"/>
      <c r="C253" s="106"/>
      <c r="D253" s="106"/>
      <c r="E253" s="106"/>
      <c r="F253" s="118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</row>
    <row r="254" spans="1:22" x14ac:dyDescent="0.25">
      <c r="A254" s="106"/>
      <c r="B254" s="106"/>
      <c r="C254" s="106"/>
      <c r="D254" s="106"/>
      <c r="E254" s="106"/>
      <c r="F254" s="118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</row>
    <row r="255" spans="1:22" x14ac:dyDescent="0.25">
      <c r="A255" s="106"/>
      <c r="B255" s="106"/>
      <c r="C255" s="106"/>
      <c r="D255" s="106"/>
      <c r="E255" s="106"/>
      <c r="F255" s="118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</row>
    <row r="256" spans="1:22" x14ac:dyDescent="0.25">
      <c r="A256" s="106"/>
      <c r="B256" s="106"/>
      <c r="C256" s="106"/>
      <c r="D256" s="106"/>
      <c r="E256" s="106"/>
      <c r="F256" s="118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</row>
    <row r="257" spans="1:22" x14ac:dyDescent="0.25">
      <c r="A257" s="106"/>
      <c r="B257" s="106"/>
      <c r="C257" s="106"/>
      <c r="D257" s="106"/>
      <c r="E257" s="106"/>
      <c r="F257" s="118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</row>
    <row r="258" spans="1:22" x14ac:dyDescent="0.25">
      <c r="A258" s="106"/>
      <c r="B258" s="106"/>
      <c r="C258" s="106"/>
      <c r="D258" s="106"/>
      <c r="E258" s="106"/>
      <c r="F258" s="118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</row>
    <row r="259" spans="1:22" x14ac:dyDescent="0.25">
      <c r="A259" s="106"/>
      <c r="B259" s="106"/>
      <c r="C259" s="106"/>
      <c r="D259" s="106"/>
      <c r="E259" s="106"/>
      <c r="F259" s="118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</row>
    <row r="260" spans="1:22" x14ac:dyDescent="0.25">
      <c r="A260" s="106"/>
      <c r="B260" s="106"/>
      <c r="C260" s="106"/>
      <c r="D260" s="106"/>
      <c r="E260" s="106"/>
      <c r="F260" s="118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</row>
    <row r="261" spans="1:22" x14ac:dyDescent="0.25">
      <c r="A261" s="106"/>
      <c r="B261" s="106"/>
      <c r="C261" s="106"/>
      <c r="D261" s="106"/>
      <c r="E261" s="106"/>
      <c r="F261" s="118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</row>
    <row r="262" spans="1:22" x14ac:dyDescent="0.25">
      <c r="A262" s="106"/>
      <c r="B262" s="106"/>
      <c r="C262" s="106"/>
      <c r="D262" s="106"/>
      <c r="E262" s="106"/>
      <c r="F262" s="118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</row>
    <row r="263" spans="1:22" x14ac:dyDescent="0.25">
      <c r="A263" s="106"/>
      <c r="B263" s="106"/>
      <c r="C263" s="106"/>
      <c r="D263" s="106"/>
      <c r="E263" s="106"/>
      <c r="F263" s="118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</row>
    <row r="264" spans="1:22" x14ac:dyDescent="0.25">
      <c r="A264" s="106"/>
      <c r="B264" s="106"/>
      <c r="C264" s="106"/>
      <c r="D264" s="106"/>
      <c r="E264" s="106"/>
      <c r="F264" s="118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</row>
    <row r="265" spans="1:22" x14ac:dyDescent="0.25">
      <c r="A265" s="106"/>
      <c r="B265" s="106"/>
      <c r="C265" s="106"/>
      <c r="D265" s="106"/>
      <c r="E265" s="106"/>
      <c r="F265" s="118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</row>
    <row r="266" spans="1:22" x14ac:dyDescent="0.25">
      <c r="A266" s="106"/>
      <c r="B266" s="106"/>
      <c r="C266" s="106"/>
      <c r="D266" s="106"/>
      <c r="E266" s="106"/>
      <c r="F266" s="118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</row>
    <row r="267" spans="1:22" x14ac:dyDescent="0.25">
      <c r="A267" s="106"/>
      <c r="B267" s="106"/>
      <c r="C267" s="106"/>
      <c r="D267" s="106"/>
      <c r="E267" s="106"/>
      <c r="F267" s="118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</row>
    <row r="268" spans="1:22" x14ac:dyDescent="0.25">
      <c r="A268" s="106"/>
      <c r="B268" s="106"/>
      <c r="C268" s="106"/>
      <c r="D268" s="106"/>
      <c r="E268" s="106"/>
      <c r="F268" s="118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</row>
    <row r="269" spans="1:22" x14ac:dyDescent="0.25">
      <c r="A269" s="106"/>
      <c r="B269" s="106"/>
      <c r="C269" s="106"/>
      <c r="D269" s="106"/>
      <c r="E269" s="106"/>
      <c r="F269" s="118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</row>
    <row r="270" spans="1:22" x14ac:dyDescent="0.25">
      <c r="A270" s="106"/>
      <c r="B270" s="106"/>
      <c r="C270" s="106"/>
      <c r="D270" s="106"/>
      <c r="E270" s="106"/>
      <c r="F270" s="118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</row>
    <row r="271" spans="1:22" x14ac:dyDescent="0.25">
      <c r="A271" s="106"/>
      <c r="B271" s="106"/>
      <c r="C271" s="106"/>
      <c r="D271" s="106"/>
      <c r="E271" s="106"/>
      <c r="F271" s="118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</row>
    <row r="272" spans="1:22" x14ac:dyDescent="0.25">
      <c r="A272" s="106"/>
      <c r="B272" s="106"/>
      <c r="C272" s="106"/>
      <c r="D272" s="106"/>
      <c r="E272" s="106"/>
      <c r="F272" s="118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</row>
    <row r="273" spans="1:22" x14ac:dyDescent="0.25">
      <c r="A273" s="106"/>
      <c r="B273" s="106"/>
      <c r="C273" s="106"/>
      <c r="D273" s="106"/>
      <c r="E273" s="106"/>
      <c r="F273" s="118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</row>
    <row r="274" spans="1:22" x14ac:dyDescent="0.25">
      <c r="A274" s="106"/>
      <c r="B274" s="106"/>
      <c r="C274" s="106"/>
      <c r="D274" s="106"/>
      <c r="E274" s="106"/>
      <c r="F274" s="118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</row>
    <row r="275" spans="1:22" x14ac:dyDescent="0.25">
      <c r="A275" s="106"/>
      <c r="B275" s="106"/>
      <c r="C275" s="106"/>
      <c r="D275" s="106"/>
      <c r="E275" s="106"/>
      <c r="F275" s="118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</row>
    <row r="276" spans="1:22" x14ac:dyDescent="0.25">
      <c r="A276" s="106"/>
      <c r="B276" s="106"/>
      <c r="C276" s="106"/>
      <c r="D276" s="106"/>
      <c r="E276" s="106"/>
      <c r="F276" s="118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</row>
    <row r="277" spans="1:22" x14ac:dyDescent="0.25">
      <c r="A277" s="106"/>
      <c r="B277" s="106"/>
      <c r="C277" s="106"/>
      <c r="D277" s="106"/>
      <c r="E277" s="106"/>
      <c r="F277" s="118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</row>
    <row r="278" spans="1:22" x14ac:dyDescent="0.25">
      <c r="A278" s="106"/>
      <c r="B278" s="106"/>
      <c r="C278" s="106"/>
      <c r="D278" s="106"/>
      <c r="E278" s="106"/>
      <c r="F278" s="118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</row>
    <row r="279" spans="1:22" x14ac:dyDescent="0.25">
      <c r="A279" s="106"/>
      <c r="B279" s="106"/>
      <c r="C279" s="106"/>
      <c r="D279" s="106"/>
      <c r="E279" s="106"/>
      <c r="F279" s="118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</row>
    <row r="280" spans="1:22" x14ac:dyDescent="0.25">
      <c r="A280" s="106"/>
      <c r="B280" s="106"/>
      <c r="C280" s="106"/>
      <c r="D280" s="106"/>
      <c r="E280" s="106"/>
      <c r="F280" s="118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</row>
    <row r="281" spans="1:22" x14ac:dyDescent="0.25">
      <c r="A281" s="106"/>
      <c r="B281" s="106"/>
      <c r="C281" s="106"/>
      <c r="D281" s="106"/>
      <c r="E281" s="106"/>
      <c r="F281" s="118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</row>
    <row r="282" spans="1:22" x14ac:dyDescent="0.25">
      <c r="A282" s="106"/>
      <c r="B282" s="106"/>
      <c r="C282" s="106"/>
      <c r="D282" s="106"/>
      <c r="E282" s="106"/>
      <c r="F282" s="118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</row>
    <row r="283" spans="1:22" x14ac:dyDescent="0.25">
      <c r="A283" s="106"/>
      <c r="B283" s="106"/>
      <c r="C283" s="106"/>
      <c r="D283" s="106"/>
      <c r="E283" s="106"/>
      <c r="F283" s="118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</row>
    <row r="284" spans="1:22" x14ac:dyDescent="0.25">
      <c r="A284" s="106"/>
      <c r="B284" s="106"/>
      <c r="C284" s="106"/>
      <c r="D284" s="106"/>
      <c r="E284" s="106"/>
      <c r="F284" s="118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</row>
    <row r="285" spans="1:22" x14ac:dyDescent="0.25">
      <c r="A285" s="106"/>
      <c r="B285" s="106"/>
      <c r="C285" s="106"/>
      <c r="D285" s="106"/>
      <c r="E285" s="106"/>
      <c r="F285" s="118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</row>
    <row r="286" spans="1:22" x14ac:dyDescent="0.25">
      <c r="A286" s="106"/>
      <c r="B286" s="106"/>
      <c r="C286" s="106"/>
      <c r="D286" s="106"/>
      <c r="E286" s="106"/>
      <c r="F286" s="118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</row>
    <row r="287" spans="1:22" x14ac:dyDescent="0.25">
      <c r="A287" s="106"/>
      <c r="B287" s="106"/>
      <c r="C287" s="106"/>
      <c r="D287" s="106"/>
      <c r="E287" s="106"/>
      <c r="F287" s="118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</row>
    <row r="288" spans="1:22" x14ac:dyDescent="0.25">
      <c r="A288" s="106"/>
      <c r="B288" s="106"/>
      <c r="C288" s="106"/>
      <c r="D288" s="106"/>
      <c r="E288" s="106"/>
      <c r="F288" s="118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</row>
    <row r="289" spans="1:22" x14ac:dyDescent="0.25">
      <c r="A289" s="106"/>
      <c r="B289" s="106"/>
      <c r="C289" s="106"/>
      <c r="D289" s="106"/>
      <c r="E289" s="106"/>
      <c r="F289" s="118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</row>
    <row r="290" spans="1:22" x14ac:dyDescent="0.25">
      <c r="A290" s="106"/>
      <c r="B290" s="106"/>
      <c r="C290" s="106"/>
      <c r="D290" s="106"/>
      <c r="E290" s="106"/>
      <c r="F290" s="118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</row>
    <row r="291" spans="1:22" x14ac:dyDescent="0.25">
      <c r="A291" s="106"/>
      <c r="B291" s="106"/>
      <c r="C291" s="106"/>
      <c r="D291" s="106"/>
      <c r="E291" s="106"/>
      <c r="F291" s="118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</row>
    <row r="292" spans="1:22" x14ac:dyDescent="0.25">
      <c r="A292" s="106"/>
      <c r="B292" s="106"/>
      <c r="C292" s="106"/>
      <c r="D292" s="106"/>
      <c r="E292" s="106"/>
      <c r="F292" s="118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</row>
    <row r="293" spans="1:22" x14ac:dyDescent="0.25">
      <c r="A293" s="106"/>
      <c r="B293" s="106"/>
      <c r="C293" s="106"/>
      <c r="D293" s="106"/>
      <c r="E293" s="106"/>
      <c r="F293" s="118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</row>
    <row r="294" spans="1:22" x14ac:dyDescent="0.25">
      <c r="A294" s="106"/>
      <c r="B294" s="106"/>
      <c r="C294" s="106"/>
      <c r="D294" s="106"/>
      <c r="E294" s="106"/>
      <c r="F294" s="118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</row>
    <row r="295" spans="1:22" x14ac:dyDescent="0.25">
      <c r="A295" s="106"/>
      <c r="B295" s="106"/>
      <c r="C295" s="106"/>
      <c r="D295" s="106"/>
      <c r="E295" s="106"/>
      <c r="F295" s="118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</row>
    <row r="296" spans="1:22" x14ac:dyDescent="0.25">
      <c r="A296" s="106"/>
      <c r="B296" s="106"/>
      <c r="C296" s="106"/>
      <c r="D296" s="106"/>
      <c r="E296" s="106"/>
      <c r="F296" s="118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</row>
    <row r="297" spans="1:22" x14ac:dyDescent="0.25">
      <c r="A297" s="106"/>
      <c r="B297" s="106"/>
      <c r="C297" s="106"/>
      <c r="D297" s="106"/>
      <c r="E297" s="106"/>
      <c r="F297" s="118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</row>
    <row r="298" spans="1:22" x14ac:dyDescent="0.25">
      <c r="A298" s="106"/>
      <c r="B298" s="106"/>
      <c r="C298" s="106"/>
      <c r="D298" s="106"/>
      <c r="E298" s="106"/>
      <c r="F298" s="118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</row>
    <row r="299" spans="1:22" x14ac:dyDescent="0.25">
      <c r="A299" s="106"/>
      <c r="B299" s="106"/>
      <c r="C299" s="106"/>
      <c r="D299" s="106"/>
      <c r="E299" s="106"/>
      <c r="F299" s="118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</row>
    <row r="300" spans="1:22" x14ac:dyDescent="0.25">
      <c r="A300" s="106"/>
      <c r="B300" s="106"/>
      <c r="C300" s="106"/>
      <c r="D300" s="106"/>
      <c r="E300" s="106"/>
      <c r="F300" s="118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</row>
    <row r="301" spans="1:22" x14ac:dyDescent="0.25">
      <c r="A301" s="106"/>
      <c r="B301" s="106"/>
      <c r="C301" s="106"/>
      <c r="D301" s="106"/>
      <c r="E301" s="106"/>
      <c r="F301" s="118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</row>
    <row r="302" spans="1:22" x14ac:dyDescent="0.25">
      <c r="A302" s="106"/>
      <c r="B302" s="106"/>
      <c r="C302" s="106"/>
      <c r="D302" s="106"/>
      <c r="E302" s="106"/>
      <c r="F302" s="118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</row>
    <row r="303" spans="1:22" x14ac:dyDescent="0.25">
      <c r="A303" s="106"/>
      <c r="B303" s="106"/>
      <c r="C303" s="106"/>
      <c r="D303" s="106"/>
      <c r="E303" s="106"/>
      <c r="F303" s="118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</row>
    <row r="304" spans="1:22" x14ac:dyDescent="0.25">
      <c r="A304" s="106"/>
      <c r="B304" s="106"/>
      <c r="C304" s="106"/>
      <c r="D304" s="106"/>
      <c r="E304" s="106"/>
      <c r="F304" s="118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</row>
    <row r="305" spans="1:22" x14ac:dyDescent="0.25">
      <c r="A305" s="106"/>
      <c r="B305" s="106"/>
      <c r="C305" s="106"/>
      <c r="D305" s="106"/>
      <c r="E305" s="106"/>
      <c r="F305" s="118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</row>
    <row r="306" spans="1:22" x14ac:dyDescent="0.25">
      <c r="A306" s="106"/>
      <c r="B306" s="106"/>
      <c r="C306" s="106"/>
      <c r="D306" s="106"/>
      <c r="E306" s="106"/>
      <c r="F306" s="118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</row>
    <row r="307" spans="1:22" x14ac:dyDescent="0.25">
      <c r="A307" s="106"/>
      <c r="B307" s="106"/>
      <c r="C307" s="106"/>
      <c r="D307" s="106"/>
      <c r="E307" s="106"/>
      <c r="F307" s="118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</row>
    <row r="308" spans="1:22" x14ac:dyDescent="0.25">
      <c r="A308" s="106"/>
      <c r="B308" s="106"/>
      <c r="C308" s="106"/>
      <c r="D308" s="106"/>
      <c r="E308" s="106"/>
      <c r="F308" s="118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</row>
    <row r="309" spans="1:22" x14ac:dyDescent="0.25">
      <c r="A309" s="106"/>
      <c r="B309" s="106"/>
      <c r="C309" s="106"/>
      <c r="D309" s="106"/>
      <c r="E309" s="106"/>
      <c r="F309" s="118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</row>
    <row r="310" spans="1:22" x14ac:dyDescent="0.25">
      <c r="A310" s="106"/>
      <c r="B310" s="106"/>
      <c r="C310" s="106"/>
      <c r="D310" s="106"/>
      <c r="E310" s="106"/>
      <c r="F310" s="118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</row>
    <row r="311" spans="1:22" x14ac:dyDescent="0.25">
      <c r="A311" s="106"/>
      <c r="B311" s="106"/>
      <c r="C311" s="106"/>
      <c r="D311" s="106"/>
      <c r="E311" s="106"/>
      <c r="F311" s="118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</row>
    <row r="312" spans="1:22" x14ac:dyDescent="0.25">
      <c r="A312" s="106"/>
      <c r="B312" s="106"/>
      <c r="C312" s="106"/>
      <c r="D312" s="106"/>
      <c r="E312" s="106"/>
      <c r="F312" s="118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</row>
    <row r="313" spans="1:22" x14ac:dyDescent="0.25">
      <c r="A313" s="106"/>
      <c r="B313" s="106"/>
      <c r="C313" s="106"/>
      <c r="D313" s="106"/>
      <c r="E313" s="106"/>
      <c r="F313" s="118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</row>
    <row r="314" spans="1:22" x14ac:dyDescent="0.25">
      <c r="A314" s="106"/>
      <c r="B314" s="106"/>
      <c r="C314" s="106"/>
      <c r="D314" s="106"/>
      <c r="E314" s="106"/>
      <c r="F314" s="118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</row>
    <row r="315" spans="1:22" x14ac:dyDescent="0.25">
      <c r="A315" s="106"/>
      <c r="B315" s="106"/>
      <c r="C315" s="106"/>
      <c r="D315" s="106"/>
      <c r="E315" s="106"/>
      <c r="F315" s="118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</row>
    <row r="316" spans="1:22" x14ac:dyDescent="0.25">
      <c r="A316" s="106"/>
      <c r="B316" s="106"/>
      <c r="C316" s="106"/>
      <c r="D316" s="106"/>
      <c r="E316" s="106"/>
      <c r="F316" s="118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</row>
    <row r="317" spans="1:22" x14ac:dyDescent="0.25">
      <c r="A317" s="106"/>
      <c r="B317" s="106"/>
      <c r="C317" s="106"/>
      <c r="D317" s="106"/>
      <c r="E317" s="106"/>
      <c r="F317" s="118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</row>
    <row r="318" spans="1:22" x14ac:dyDescent="0.25">
      <c r="A318" s="106"/>
      <c r="B318" s="106"/>
      <c r="C318" s="106"/>
      <c r="D318" s="106"/>
      <c r="E318" s="106"/>
      <c r="F318" s="118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</row>
    <row r="319" spans="1:22" x14ac:dyDescent="0.25">
      <c r="A319" s="106"/>
      <c r="B319" s="106"/>
      <c r="C319" s="106"/>
      <c r="D319" s="106"/>
      <c r="E319" s="106"/>
      <c r="F319" s="118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</row>
    <row r="320" spans="1:22" x14ac:dyDescent="0.25">
      <c r="A320" s="106"/>
      <c r="B320" s="106"/>
      <c r="C320" s="106"/>
      <c r="D320" s="106"/>
      <c r="E320" s="106"/>
      <c r="F320" s="118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</row>
    <row r="321" spans="1:22" x14ac:dyDescent="0.25">
      <c r="A321" s="106"/>
      <c r="B321" s="106"/>
      <c r="C321" s="106"/>
      <c r="D321" s="106"/>
      <c r="E321" s="106"/>
      <c r="F321" s="118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</row>
    <row r="322" spans="1:22" x14ac:dyDescent="0.25">
      <c r="A322" s="106"/>
      <c r="B322" s="106"/>
      <c r="C322" s="106"/>
      <c r="D322" s="106"/>
      <c r="E322" s="106"/>
      <c r="F322" s="118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</row>
    <row r="323" spans="1:22" x14ac:dyDescent="0.25">
      <c r="A323" s="106"/>
      <c r="B323" s="106"/>
      <c r="C323" s="106"/>
      <c r="D323" s="106"/>
      <c r="E323" s="106"/>
      <c r="F323" s="118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</row>
    <row r="324" spans="1:22" x14ac:dyDescent="0.25">
      <c r="A324" s="106"/>
      <c r="B324" s="106"/>
      <c r="C324" s="106"/>
      <c r="D324" s="106"/>
      <c r="E324" s="106"/>
      <c r="F324" s="118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</row>
    <row r="325" spans="1:22" x14ac:dyDescent="0.25">
      <c r="A325" s="106"/>
      <c r="B325" s="106"/>
      <c r="C325" s="106"/>
      <c r="D325" s="106"/>
      <c r="E325" s="106"/>
      <c r="F325" s="118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</row>
    <row r="326" spans="1:22" x14ac:dyDescent="0.25">
      <c r="A326" s="106"/>
      <c r="B326" s="106"/>
      <c r="C326" s="106"/>
      <c r="D326" s="106"/>
      <c r="E326" s="106"/>
      <c r="F326" s="118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</row>
    <row r="327" spans="1:22" x14ac:dyDescent="0.25">
      <c r="A327" s="106"/>
      <c r="B327" s="106"/>
      <c r="C327" s="106"/>
      <c r="D327" s="106"/>
      <c r="E327" s="106"/>
      <c r="F327" s="118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</row>
    <row r="328" spans="1:22" x14ac:dyDescent="0.25">
      <c r="A328" s="106"/>
      <c r="B328" s="106"/>
      <c r="C328" s="106"/>
      <c r="D328" s="106"/>
      <c r="E328" s="106"/>
      <c r="F328" s="118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</row>
    <row r="329" spans="1:22" x14ac:dyDescent="0.25">
      <c r="A329" s="106"/>
      <c r="B329" s="106"/>
      <c r="C329" s="106"/>
      <c r="D329" s="106"/>
      <c r="E329" s="106"/>
      <c r="F329" s="118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</row>
    <row r="330" spans="1:22" x14ac:dyDescent="0.25">
      <c r="A330" s="106"/>
      <c r="B330" s="106"/>
      <c r="C330" s="106"/>
      <c r="D330" s="106"/>
      <c r="E330" s="106"/>
      <c r="F330" s="118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</row>
    <row r="331" spans="1:22" x14ac:dyDescent="0.25">
      <c r="A331" s="106"/>
      <c r="B331" s="106"/>
      <c r="C331" s="106"/>
      <c r="D331" s="106"/>
      <c r="E331" s="106"/>
      <c r="F331" s="118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</row>
    <row r="332" spans="1:22" x14ac:dyDescent="0.25">
      <c r="A332" s="106"/>
      <c r="B332" s="106"/>
      <c r="C332" s="106"/>
      <c r="D332" s="106"/>
      <c r="E332" s="106"/>
      <c r="F332" s="118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</row>
    <row r="333" spans="1:22" x14ac:dyDescent="0.25">
      <c r="A333" s="106"/>
      <c r="B333" s="106"/>
      <c r="C333" s="106"/>
      <c r="D333" s="106"/>
      <c r="E333" s="106"/>
      <c r="F333" s="118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</row>
    <row r="334" spans="1:22" x14ac:dyDescent="0.25">
      <c r="A334" s="106"/>
      <c r="B334" s="106"/>
      <c r="C334" s="106"/>
      <c r="D334" s="106"/>
      <c r="E334" s="106"/>
      <c r="F334" s="118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</row>
    <row r="335" spans="1:22" x14ac:dyDescent="0.25">
      <c r="A335" s="106"/>
      <c r="B335" s="106"/>
      <c r="C335" s="106"/>
      <c r="D335" s="106"/>
      <c r="E335" s="106"/>
      <c r="F335" s="118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</row>
    <row r="336" spans="1:22" x14ac:dyDescent="0.25">
      <c r="A336" s="106"/>
      <c r="B336" s="106"/>
      <c r="C336" s="106"/>
      <c r="D336" s="106"/>
      <c r="E336" s="106"/>
      <c r="F336" s="118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</row>
    <row r="337" spans="1:22" x14ac:dyDescent="0.25">
      <c r="A337" s="106"/>
      <c r="B337" s="106"/>
      <c r="C337" s="106"/>
      <c r="D337" s="106"/>
      <c r="E337" s="106"/>
      <c r="F337" s="118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</row>
    <row r="338" spans="1:22" x14ac:dyDescent="0.25">
      <c r="A338" s="106"/>
      <c r="B338" s="106"/>
      <c r="C338" s="106"/>
      <c r="D338" s="106"/>
      <c r="E338" s="106"/>
      <c r="F338" s="118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</row>
    <row r="339" spans="1:22" x14ac:dyDescent="0.25">
      <c r="A339" s="106"/>
      <c r="B339" s="106"/>
      <c r="C339" s="106"/>
      <c r="D339" s="106"/>
      <c r="E339" s="106"/>
      <c r="F339" s="118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</row>
    <row r="340" spans="1:22" x14ac:dyDescent="0.25">
      <c r="A340" s="106"/>
      <c r="B340" s="106"/>
      <c r="C340" s="106"/>
      <c r="D340" s="106"/>
      <c r="E340" s="106"/>
      <c r="F340" s="118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</row>
    <row r="341" spans="1:22" x14ac:dyDescent="0.25">
      <c r="A341" s="106"/>
      <c r="B341" s="106"/>
      <c r="C341" s="106"/>
      <c r="D341" s="106"/>
      <c r="E341" s="106"/>
      <c r="F341" s="118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</row>
    <row r="342" spans="1:22" x14ac:dyDescent="0.25">
      <c r="A342" s="106"/>
      <c r="B342" s="106"/>
      <c r="C342" s="106"/>
      <c r="D342" s="106"/>
      <c r="E342" s="106"/>
      <c r="F342" s="118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</row>
    <row r="343" spans="1:22" x14ac:dyDescent="0.25">
      <c r="A343" s="106"/>
      <c r="B343" s="106"/>
      <c r="C343" s="106"/>
      <c r="D343" s="106"/>
      <c r="E343" s="106"/>
      <c r="F343" s="118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</row>
    <row r="344" spans="1:22" x14ac:dyDescent="0.25">
      <c r="A344" s="106"/>
      <c r="B344" s="106"/>
      <c r="C344" s="106"/>
      <c r="D344" s="106"/>
      <c r="E344" s="106"/>
      <c r="F344" s="118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</row>
    <row r="345" spans="1:22" x14ac:dyDescent="0.25">
      <c r="A345" s="106"/>
      <c r="B345" s="106"/>
      <c r="C345" s="106"/>
      <c r="D345" s="106"/>
      <c r="E345" s="106"/>
      <c r="F345" s="118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</row>
    <row r="346" spans="1:22" x14ac:dyDescent="0.25">
      <c r="A346" s="106"/>
      <c r="B346" s="106"/>
      <c r="C346" s="106"/>
      <c r="D346" s="106"/>
      <c r="E346" s="106"/>
      <c r="F346" s="118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</row>
    <row r="347" spans="1:22" x14ac:dyDescent="0.25">
      <c r="A347" s="106"/>
      <c r="B347" s="106"/>
      <c r="C347" s="106"/>
      <c r="D347" s="106"/>
      <c r="E347" s="106"/>
      <c r="F347" s="118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</row>
    <row r="348" spans="1:22" x14ac:dyDescent="0.25">
      <c r="A348" s="106"/>
      <c r="B348" s="106"/>
      <c r="C348" s="106"/>
      <c r="D348" s="106"/>
      <c r="E348" s="106"/>
      <c r="F348" s="118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</row>
    <row r="349" spans="1:22" x14ac:dyDescent="0.25">
      <c r="A349" s="106"/>
      <c r="B349" s="106"/>
      <c r="C349" s="106"/>
      <c r="D349" s="106"/>
      <c r="E349" s="106"/>
      <c r="F349" s="118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</row>
    <row r="350" spans="1:22" x14ac:dyDescent="0.25">
      <c r="A350" s="106"/>
      <c r="B350" s="106"/>
      <c r="C350" s="106"/>
      <c r="D350" s="106"/>
      <c r="E350" s="106"/>
      <c r="F350" s="118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</row>
    <row r="351" spans="1:22" x14ac:dyDescent="0.25">
      <c r="A351" s="106"/>
      <c r="B351" s="106"/>
      <c r="C351" s="106"/>
      <c r="D351" s="106"/>
      <c r="E351" s="106"/>
      <c r="F351" s="118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</row>
    <row r="352" spans="1:22" x14ac:dyDescent="0.25">
      <c r="A352" s="106"/>
      <c r="B352" s="106"/>
      <c r="C352" s="106"/>
      <c r="D352" s="106"/>
      <c r="E352" s="106"/>
      <c r="F352" s="118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</row>
    <row r="353" spans="1:22" x14ac:dyDescent="0.25">
      <c r="A353" s="106"/>
      <c r="B353" s="106"/>
      <c r="C353" s="106"/>
      <c r="D353" s="106"/>
      <c r="E353" s="106"/>
      <c r="F353" s="118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</row>
    <row r="354" spans="1:22" x14ac:dyDescent="0.25">
      <c r="A354" s="106"/>
      <c r="B354" s="106"/>
      <c r="C354" s="106"/>
      <c r="D354" s="106"/>
      <c r="E354" s="106"/>
      <c r="F354" s="118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</row>
    <row r="355" spans="1:22" x14ac:dyDescent="0.25">
      <c r="A355" s="106"/>
      <c r="B355" s="106"/>
      <c r="C355" s="106"/>
      <c r="D355" s="106"/>
      <c r="E355" s="106"/>
      <c r="F355" s="118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</row>
    <row r="356" spans="1:22" x14ac:dyDescent="0.25">
      <c r="A356" s="106"/>
      <c r="B356" s="106"/>
      <c r="C356" s="106"/>
      <c r="D356" s="106"/>
      <c r="E356" s="106"/>
      <c r="F356" s="118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</row>
    <row r="357" spans="1:22" x14ac:dyDescent="0.25">
      <c r="A357" s="106"/>
      <c r="B357" s="106"/>
      <c r="C357" s="106"/>
      <c r="D357" s="106"/>
      <c r="E357" s="106"/>
      <c r="F357" s="118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</row>
    <row r="358" spans="1:22" x14ac:dyDescent="0.25">
      <c r="A358" s="106"/>
      <c r="B358" s="106"/>
      <c r="C358" s="106"/>
      <c r="D358" s="106"/>
      <c r="E358" s="106"/>
      <c r="F358" s="118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</row>
    <row r="359" spans="1:22" x14ac:dyDescent="0.25">
      <c r="A359" s="106"/>
      <c r="B359" s="106"/>
      <c r="C359" s="106"/>
      <c r="D359" s="106"/>
      <c r="E359" s="106"/>
      <c r="F359" s="118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</row>
    <row r="360" spans="1:22" x14ac:dyDescent="0.25">
      <c r="A360" s="106"/>
      <c r="B360" s="106"/>
      <c r="C360" s="106"/>
      <c r="D360" s="106"/>
      <c r="E360" s="106"/>
      <c r="F360" s="118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</row>
    <row r="361" spans="1:22" x14ac:dyDescent="0.25">
      <c r="A361" s="106"/>
      <c r="B361" s="106"/>
      <c r="C361" s="106"/>
      <c r="D361" s="106"/>
      <c r="E361" s="106"/>
      <c r="F361" s="118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</row>
    <row r="362" spans="1:22" x14ac:dyDescent="0.25">
      <c r="A362" s="106"/>
      <c r="B362" s="106"/>
      <c r="C362" s="106"/>
      <c r="D362" s="106"/>
      <c r="E362" s="106"/>
      <c r="F362" s="118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</row>
    <row r="363" spans="1:22" x14ac:dyDescent="0.25">
      <c r="A363" s="106"/>
      <c r="B363" s="106"/>
      <c r="C363" s="106"/>
      <c r="D363" s="106"/>
      <c r="E363" s="106"/>
      <c r="F363" s="118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</row>
    <row r="364" spans="1:22" x14ac:dyDescent="0.25">
      <c r="A364" s="106"/>
      <c r="B364" s="106"/>
      <c r="C364" s="106"/>
      <c r="D364" s="106"/>
      <c r="E364" s="106"/>
      <c r="F364" s="118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</row>
    <row r="365" spans="1:22" x14ac:dyDescent="0.25">
      <c r="A365" s="106"/>
      <c r="B365" s="106"/>
      <c r="C365" s="106"/>
      <c r="D365" s="106"/>
      <c r="E365" s="106"/>
      <c r="F365" s="118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</row>
    <row r="366" spans="1:22" x14ac:dyDescent="0.25">
      <c r="A366" s="106"/>
      <c r="B366" s="106"/>
      <c r="C366" s="106"/>
      <c r="D366" s="106"/>
      <c r="E366" s="106"/>
      <c r="F366" s="118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</row>
    <row r="367" spans="1:22" x14ac:dyDescent="0.25">
      <c r="A367" s="106"/>
      <c r="B367" s="106"/>
      <c r="C367" s="106"/>
      <c r="D367" s="106"/>
      <c r="E367" s="106"/>
      <c r="F367" s="118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</row>
    <row r="368" spans="1:22" x14ac:dyDescent="0.25">
      <c r="A368" s="106"/>
      <c r="B368" s="106"/>
      <c r="C368" s="106"/>
      <c r="D368" s="106"/>
      <c r="E368" s="106"/>
      <c r="F368" s="118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</row>
    <row r="369" spans="1:22" x14ac:dyDescent="0.25">
      <c r="A369" s="106"/>
      <c r="B369" s="106"/>
      <c r="C369" s="106"/>
      <c r="D369" s="106"/>
      <c r="E369" s="106"/>
      <c r="F369" s="118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</row>
    <row r="370" spans="1:22" x14ac:dyDescent="0.25">
      <c r="A370" s="106"/>
      <c r="B370" s="106"/>
      <c r="C370" s="106"/>
      <c r="D370" s="106"/>
      <c r="E370" s="106"/>
      <c r="F370" s="118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</row>
    <row r="371" spans="1:22" x14ac:dyDescent="0.25">
      <c r="A371" s="106"/>
      <c r="B371" s="106"/>
      <c r="C371" s="106"/>
      <c r="D371" s="106"/>
      <c r="E371" s="106"/>
      <c r="F371" s="118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</row>
    <row r="372" spans="1:22" x14ac:dyDescent="0.25">
      <c r="A372" s="106"/>
      <c r="B372" s="106"/>
      <c r="C372" s="106"/>
      <c r="D372" s="106"/>
      <c r="E372" s="106"/>
      <c r="F372" s="118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</row>
    <row r="373" spans="1:22" x14ac:dyDescent="0.25">
      <c r="A373" s="106"/>
      <c r="B373" s="106"/>
      <c r="C373" s="106"/>
      <c r="D373" s="106"/>
      <c r="E373" s="106"/>
      <c r="F373" s="118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</row>
    <row r="374" spans="1:22" x14ac:dyDescent="0.25">
      <c r="A374" s="106"/>
      <c r="B374" s="106"/>
      <c r="C374" s="106"/>
      <c r="D374" s="106"/>
      <c r="E374" s="106"/>
      <c r="F374" s="118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</row>
    <row r="375" spans="1:22" x14ac:dyDescent="0.25">
      <c r="A375" s="106"/>
      <c r="B375" s="106"/>
      <c r="C375" s="106"/>
      <c r="D375" s="106"/>
      <c r="E375" s="106"/>
      <c r="F375" s="118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</row>
    <row r="376" spans="1:22" x14ac:dyDescent="0.25">
      <c r="A376" s="106"/>
      <c r="B376" s="106"/>
      <c r="C376" s="106"/>
      <c r="D376" s="106"/>
      <c r="E376" s="106"/>
      <c r="F376" s="118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</row>
    <row r="377" spans="1:22" x14ac:dyDescent="0.25">
      <c r="A377" s="106"/>
      <c r="B377" s="106"/>
      <c r="C377" s="106"/>
      <c r="D377" s="106"/>
      <c r="E377" s="106"/>
      <c r="F377" s="118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</row>
    <row r="378" spans="1:22" x14ac:dyDescent="0.25">
      <c r="A378" s="106"/>
      <c r="B378" s="106"/>
      <c r="C378" s="106"/>
      <c r="D378" s="106"/>
      <c r="E378" s="106"/>
      <c r="F378" s="118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</row>
    <row r="379" spans="1:22" x14ac:dyDescent="0.25">
      <c r="A379" s="106"/>
      <c r="B379" s="106"/>
      <c r="C379" s="106"/>
      <c r="D379" s="106"/>
      <c r="E379" s="106"/>
      <c r="F379" s="118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</row>
    <row r="380" spans="1:22" x14ac:dyDescent="0.25">
      <c r="A380" s="106"/>
      <c r="B380" s="106"/>
      <c r="C380" s="106"/>
      <c r="D380" s="106"/>
      <c r="E380" s="106"/>
      <c r="F380" s="118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</row>
    <row r="381" spans="1:22" x14ac:dyDescent="0.25">
      <c r="A381" s="106"/>
      <c r="B381" s="106"/>
      <c r="C381" s="106"/>
      <c r="D381" s="106"/>
      <c r="E381" s="106"/>
      <c r="F381" s="118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</row>
    <row r="382" spans="1:22" x14ac:dyDescent="0.25">
      <c r="A382" s="106"/>
      <c r="B382" s="106"/>
      <c r="C382" s="106"/>
      <c r="D382" s="106"/>
      <c r="E382" s="106"/>
      <c r="F382" s="118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</row>
    <row r="383" spans="1:22" x14ac:dyDescent="0.25">
      <c r="A383" s="106"/>
      <c r="B383" s="106"/>
      <c r="C383" s="106"/>
      <c r="D383" s="106"/>
      <c r="E383" s="106"/>
      <c r="F383" s="118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</row>
    <row r="384" spans="1:22" x14ac:dyDescent="0.25">
      <c r="A384" s="106"/>
      <c r="B384" s="106"/>
      <c r="C384" s="106"/>
      <c r="D384" s="106"/>
      <c r="E384" s="106"/>
      <c r="F384" s="118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</row>
    <row r="385" spans="1:22" x14ac:dyDescent="0.25">
      <c r="A385" s="106"/>
      <c r="B385" s="106"/>
      <c r="C385" s="106"/>
      <c r="D385" s="106"/>
      <c r="E385" s="106"/>
      <c r="F385" s="118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</row>
    <row r="386" spans="1:22" x14ac:dyDescent="0.25">
      <c r="A386" s="106"/>
      <c r="B386" s="106"/>
      <c r="C386" s="106"/>
      <c r="D386" s="106"/>
      <c r="E386" s="106"/>
      <c r="F386" s="118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</row>
    <row r="387" spans="1:22" x14ac:dyDescent="0.25">
      <c r="A387" s="106"/>
      <c r="B387" s="106"/>
      <c r="C387" s="106"/>
      <c r="D387" s="106"/>
      <c r="E387" s="106"/>
      <c r="F387" s="118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</row>
    <row r="388" spans="1:22" x14ac:dyDescent="0.25">
      <c r="A388" s="106"/>
      <c r="B388" s="106"/>
      <c r="C388" s="106"/>
      <c r="D388" s="106"/>
      <c r="E388" s="106"/>
      <c r="F388" s="118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</row>
    <row r="389" spans="1:22" x14ac:dyDescent="0.25">
      <c r="A389" s="106"/>
      <c r="B389" s="106"/>
      <c r="C389" s="106"/>
      <c r="D389" s="106"/>
      <c r="E389" s="106"/>
      <c r="F389" s="118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</row>
    <row r="390" spans="1:22" x14ac:dyDescent="0.25">
      <c r="A390" s="106"/>
      <c r="B390" s="106"/>
      <c r="C390" s="106"/>
      <c r="D390" s="106"/>
      <c r="E390" s="106"/>
      <c r="F390" s="118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</row>
    <row r="391" spans="1:22" x14ac:dyDescent="0.25">
      <c r="A391" s="106"/>
      <c r="B391" s="106"/>
      <c r="C391" s="106"/>
      <c r="D391" s="106"/>
      <c r="E391" s="106"/>
      <c r="F391" s="118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</row>
    <row r="392" spans="1:22" x14ac:dyDescent="0.25">
      <c r="A392" s="106"/>
      <c r="B392" s="106"/>
      <c r="C392" s="106"/>
      <c r="D392" s="106"/>
      <c r="E392" s="106"/>
      <c r="F392" s="118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</row>
    <row r="393" spans="1:22" x14ac:dyDescent="0.25">
      <c r="A393" s="106"/>
      <c r="B393" s="106"/>
      <c r="C393" s="106"/>
      <c r="D393" s="106"/>
      <c r="E393" s="106"/>
      <c r="F393" s="118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</row>
    <row r="394" spans="1:22" x14ac:dyDescent="0.25">
      <c r="A394" s="106"/>
      <c r="B394" s="106"/>
      <c r="C394" s="106"/>
      <c r="D394" s="106"/>
      <c r="E394" s="106"/>
      <c r="F394" s="118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</row>
    <row r="395" spans="1:22" x14ac:dyDescent="0.25">
      <c r="A395" s="106"/>
      <c r="B395" s="106"/>
      <c r="C395" s="106"/>
      <c r="D395" s="106"/>
      <c r="E395" s="106"/>
      <c r="F395" s="118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</row>
    <row r="396" spans="1:22" x14ac:dyDescent="0.25">
      <c r="A396" s="106"/>
      <c r="B396" s="106"/>
      <c r="C396" s="106"/>
      <c r="D396" s="106"/>
      <c r="E396" s="106"/>
      <c r="F396" s="118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</row>
    <row r="397" spans="1:22" x14ac:dyDescent="0.25">
      <c r="A397" s="106"/>
      <c r="B397" s="106"/>
      <c r="C397" s="106"/>
      <c r="D397" s="106"/>
      <c r="E397" s="106"/>
      <c r="F397" s="118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</row>
    <row r="398" spans="1:22" x14ac:dyDescent="0.25">
      <c r="A398" s="106"/>
      <c r="B398" s="106"/>
      <c r="C398" s="106"/>
      <c r="D398" s="106"/>
      <c r="E398" s="106"/>
      <c r="F398" s="118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</row>
    <row r="399" spans="1:22" x14ac:dyDescent="0.25">
      <c r="A399" s="106"/>
      <c r="B399" s="106"/>
      <c r="C399" s="106"/>
      <c r="D399" s="106"/>
      <c r="E399" s="106"/>
      <c r="F399" s="118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</row>
    <row r="400" spans="1:22" x14ac:dyDescent="0.25">
      <c r="A400" s="106"/>
      <c r="B400" s="106"/>
      <c r="C400" s="106"/>
      <c r="D400" s="106"/>
      <c r="E400" s="106"/>
      <c r="F400" s="118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</row>
    <row r="401" spans="1:22" x14ac:dyDescent="0.25">
      <c r="A401" s="106"/>
      <c r="B401" s="106"/>
      <c r="C401" s="106"/>
      <c r="D401" s="106"/>
      <c r="E401" s="106"/>
      <c r="F401" s="118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</row>
    <row r="402" spans="1:22" x14ac:dyDescent="0.25">
      <c r="A402" s="106"/>
      <c r="B402" s="106"/>
      <c r="C402" s="106"/>
      <c r="D402" s="106"/>
      <c r="E402" s="106"/>
      <c r="F402" s="118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</row>
    <row r="403" spans="1:22" x14ac:dyDescent="0.25">
      <c r="A403" s="106"/>
      <c r="B403" s="106"/>
      <c r="C403" s="106"/>
      <c r="D403" s="106"/>
      <c r="E403" s="106"/>
      <c r="F403" s="118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</row>
    <row r="404" spans="1:22" x14ac:dyDescent="0.25">
      <c r="A404" s="106"/>
      <c r="B404" s="106"/>
      <c r="C404" s="106"/>
      <c r="D404" s="106"/>
      <c r="E404" s="106"/>
      <c r="F404" s="118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</row>
    <row r="405" spans="1:22" x14ac:dyDescent="0.25">
      <c r="A405" s="106"/>
      <c r="B405" s="106"/>
      <c r="C405" s="106"/>
      <c r="D405" s="106"/>
      <c r="E405" s="106"/>
      <c r="F405" s="118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</row>
    <row r="406" spans="1:22" x14ac:dyDescent="0.25">
      <c r="A406" s="106"/>
      <c r="B406" s="106"/>
      <c r="C406" s="106"/>
      <c r="D406" s="106"/>
      <c r="E406" s="106"/>
      <c r="F406" s="118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</row>
    <row r="407" spans="1:22" x14ac:dyDescent="0.25">
      <c r="A407" s="106"/>
      <c r="B407" s="106"/>
      <c r="C407" s="106"/>
      <c r="D407" s="106"/>
      <c r="E407" s="106"/>
      <c r="F407" s="118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</row>
    <row r="408" spans="1:22" x14ac:dyDescent="0.25">
      <c r="A408" s="106"/>
      <c r="B408" s="106"/>
      <c r="C408" s="106"/>
      <c r="D408" s="106"/>
      <c r="E408" s="106"/>
      <c r="F408" s="118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</row>
    <row r="409" spans="1:22" x14ac:dyDescent="0.25">
      <c r="A409" s="106"/>
      <c r="B409" s="106"/>
      <c r="C409" s="106"/>
      <c r="D409" s="106"/>
      <c r="E409" s="106"/>
      <c r="F409" s="118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</row>
    <row r="410" spans="1:22" x14ac:dyDescent="0.25">
      <c r="A410" s="106"/>
      <c r="B410" s="106"/>
      <c r="C410" s="106"/>
      <c r="D410" s="106"/>
      <c r="E410" s="106"/>
      <c r="F410" s="118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</row>
    <row r="411" spans="1:22" x14ac:dyDescent="0.25">
      <c r="A411" s="106"/>
      <c r="B411" s="106"/>
      <c r="C411" s="106"/>
      <c r="D411" s="106"/>
      <c r="E411" s="106"/>
      <c r="F411" s="118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</row>
    <row r="412" spans="1:22" x14ac:dyDescent="0.25">
      <c r="A412" s="106"/>
      <c r="B412" s="106"/>
      <c r="C412" s="106"/>
      <c r="D412" s="106"/>
      <c r="E412" s="106"/>
      <c r="F412" s="118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</row>
    <row r="413" spans="1:22" x14ac:dyDescent="0.25">
      <c r="A413" s="106"/>
      <c r="B413" s="106"/>
      <c r="C413" s="106"/>
      <c r="D413" s="106"/>
      <c r="E413" s="106"/>
      <c r="F413" s="118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</row>
    <row r="414" spans="1:22" x14ac:dyDescent="0.25">
      <c r="A414" s="106"/>
      <c r="B414" s="106"/>
      <c r="C414" s="106"/>
      <c r="D414" s="106"/>
      <c r="E414" s="106"/>
      <c r="F414" s="118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</row>
    <row r="415" spans="1:22" x14ac:dyDescent="0.25">
      <c r="A415" s="106"/>
      <c r="B415" s="106"/>
      <c r="C415" s="106"/>
      <c r="D415" s="106"/>
      <c r="E415" s="106"/>
      <c r="F415" s="118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</row>
    <row r="416" spans="1:22" x14ac:dyDescent="0.25">
      <c r="A416" s="106"/>
      <c r="B416" s="106"/>
      <c r="C416" s="106"/>
      <c r="D416" s="106"/>
      <c r="E416" s="106"/>
      <c r="F416" s="118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</row>
    <row r="417" spans="1:22" x14ac:dyDescent="0.25">
      <c r="A417" s="106"/>
      <c r="B417" s="106"/>
      <c r="C417" s="106"/>
      <c r="D417" s="106"/>
      <c r="E417" s="106"/>
      <c r="F417" s="118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</row>
    <row r="418" spans="1:22" x14ac:dyDescent="0.25">
      <c r="A418" s="106"/>
      <c r="B418" s="106"/>
      <c r="C418" s="106"/>
      <c r="D418" s="106"/>
      <c r="E418" s="106"/>
      <c r="F418" s="118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</row>
    <row r="419" spans="1:22" x14ac:dyDescent="0.25">
      <c r="A419" s="106"/>
      <c r="B419" s="106"/>
      <c r="C419" s="106"/>
      <c r="D419" s="106"/>
      <c r="E419" s="106"/>
      <c r="F419" s="118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</row>
    <row r="420" spans="1:22" x14ac:dyDescent="0.25">
      <c r="A420" s="106"/>
      <c r="B420" s="106"/>
      <c r="C420" s="106"/>
      <c r="D420" s="106"/>
      <c r="E420" s="106"/>
      <c r="F420" s="118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</row>
    <row r="421" spans="1:22" x14ac:dyDescent="0.25">
      <c r="A421" s="106"/>
      <c r="B421" s="106"/>
      <c r="C421" s="106"/>
      <c r="D421" s="106"/>
      <c r="E421" s="106"/>
      <c r="F421" s="118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</row>
    <row r="422" spans="1:22" x14ac:dyDescent="0.25">
      <c r="A422" s="106"/>
      <c r="B422" s="106"/>
      <c r="C422" s="106"/>
      <c r="D422" s="106"/>
      <c r="E422" s="106"/>
      <c r="F422" s="118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</row>
    <row r="423" spans="1:22" x14ac:dyDescent="0.25">
      <c r="A423" s="106"/>
      <c r="B423" s="106"/>
      <c r="C423" s="106"/>
      <c r="D423" s="106"/>
      <c r="E423" s="106"/>
      <c r="F423" s="118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</row>
    <row r="424" spans="1:22" x14ac:dyDescent="0.25">
      <c r="A424" s="106"/>
      <c r="B424" s="106"/>
      <c r="C424" s="106"/>
      <c r="D424" s="106"/>
      <c r="E424" s="106"/>
      <c r="F424" s="118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</row>
    <row r="425" spans="1:22" x14ac:dyDescent="0.25">
      <c r="A425" s="106"/>
      <c r="B425" s="106"/>
      <c r="C425" s="106"/>
      <c r="D425" s="106"/>
      <c r="E425" s="106"/>
      <c r="F425" s="118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</row>
    <row r="426" spans="1:22" x14ac:dyDescent="0.25">
      <c r="A426" s="106"/>
      <c r="B426" s="106"/>
      <c r="C426" s="106"/>
      <c r="D426" s="106"/>
      <c r="E426" s="106"/>
      <c r="F426" s="118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</row>
    <row r="427" spans="1:22" x14ac:dyDescent="0.25">
      <c r="A427" s="106"/>
      <c r="B427" s="106"/>
      <c r="C427" s="106"/>
      <c r="D427" s="106"/>
      <c r="E427" s="106"/>
      <c r="F427" s="118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</row>
    <row r="428" spans="1:22" x14ac:dyDescent="0.25">
      <c r="A428" s="106"/>
      <c r="B428" s="106"/>
      <c r="C428" s="106"/>
      <c r="D428" s="106"/>
      <c r="E428" s="106"/>
      <c r="F428" s="118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</row>
    <row r="429" spans="1:22" x14ac:dyDescent="0.25">
      <c r="A429" s="106"/>
      <c r="B429" s="106"/>
      <c r="C429" s="106"/>
      <c r="D429" s="106"/>
      <c r="E429" s="106"/>
      <c r="F429" s="118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</row>
    <row r="430" spans="1:22" x14ac:dyDescent="0.25">
      <c r="A430" s="106"/>
      <c r="B430" s="106"/>
      <c r="C430" s="106"/>
      <c r="D430" s="106"/>
      <c r="E430" s="106"/>
      <c r="F430" s="118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</row>
    <row r="431" spans="1:22" x14ac:dyDescent="0.25">
      <c r="A431" s="106"/>
      <c r="B431" s="106"/>
      <c r="C431" s="106"/>
      <c r="D431" s="106"/>
      <c r="E431" s="106"/>
      <c r="F431" s="118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</row>
    <row r="432" spans="1:22" x14ac:dyDescent="0.25">
      <c r="A432" s="106"/>
      <c r="B432" s="106"/>
      <c r="C432" s="106"/>
      <c r="D432" s="106"/>
      <c r="E432" s="106"/>
      <c r="F432" s="118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</row>
    <row r="433" spans="1:22" x14ac:dyDescent="0.25">
      <c r="A433" s="106"/>
      <c r="B433" s="106"/>
      <c r="C433" s="106"/>
      <c r="D433" s="106"/>
      <c r="E433" s="106"/>
      <c r="F433" s="118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</row>
    <row r="434" spans="1:22" x14ac:dyDescent="0.25">
      <c r="A434" s="106"/>
      <c r="B434" s="106"/>
      <c r="C434" s="106"/>
      <c r="D434" s="106"/>
      <c r="E434" s="106"/>
      <c r="F434" s="118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</row>
    <row r="435" spans="1:22" x14ac:dyDescent="0.25">
      <c r="A435" s="106"/>
      <c r="B435" s="106"/>
      <c r="C435" s="106"/>
      <c r="D435" s="106"/>
      <c r="E435" s="106"/>
      <c r="F435" s="118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</row>
    <row r="436" spans="1:22" x14ac:dyDescent="0.25">
      <c r="A436" s="106"/>
      <c r="B436" s="106"/>
      <c r="C436" s="106"/>
      <c r="D436" s="106"/>
      <c r="E436" s="106"/>
      <c r="F436" s="118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</row>
    <row r="437" spans="1:22" x14ac:dyDescent="0.25">
      <c r="A437" s="106"/>
      <c r="B437" s="106"/>
      <c r="C437" s="106"/>
      <c r="D437" s="106"/>
      <c r="E437" s="106"/>
      <c r="F437" s="118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</row>
    <row r="438" spans="1:22" x14ac:dyDescent="0.25">
      <c r="A438" s="106"/>
      <c r="B438" s="106"/>
      <c r="C438" s="106"/>
      <c r="D438" s="106"/>
      <c r="E438" s="106"/>
      <c r="F438" s="118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</row>
    <row r="439" spans="1:22" x14ac:dyDescent="0.25">
      <c r="A439" s="106"/>
      <c r="B439" s="106"/>
      <c r="C439" s="106"/>
      <c r="D439" s="106"/>
      <c r="E439" s="106"/>
      <c r="F439" s="118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</row>
    <row r="440" spans="1:22" x14ac:dyDescent="0.25">
      <c r="A440" s="106"/>
      <c r="B440" s="106"/>
      <c r="C440" s="106"/>
      <c r="D440" s="106"/>
      <c r="E440" s="106"/>
      <c r="F440" s="118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</row>
    <row r="441" spans="1:22" x14ac:dyDescent="0.25">
      <c r="A441" s="106"/>
      <c r="B441" s="106"/>
      <c r="C441" s="106"/>
      <c r="D441" s="106"/>
      <c r="E441" s="106"/>
      <c r="F441" s="118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</row>
    <row r="442" spans="1:22" x14ac:dyDescent="0.25">
      <c r="A442" s="106"/>
      <c r="B442" s="106"/>
      <c r="C442" s="106"/>
      <c r="D442" s="106"/>
      <c r="E442" s="106"/>
      <c r="F442" s="118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</row>
    <row r="443" spans="1:22" x14ac:dyDescent="0.25">
      <c r="A443" s="106"/>
      <c r="B443" s="106"/>
      <c r="C443" s="106"/>
      <c r="D443" s="106"/>
      <c r="E443" s="106"/>
      <c r="F443" s="118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</row>
    <row r="444" spans="1:22" x14ac:dyDescent="0.25">
      <c r="A444" s="106"/>
      <c r="B444" s="106"/>
      <c r="C444" s="106"/>
      <c r="D444" s="106"/>
      <c r="E444" s="106"/>
      <c r="F444" s="118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</row>
    <row r="445" spans="1:22" x14ac:dyDescent="0.25">
      <c r="A445" s="106"/>
      <c r="B445" s="106"/>
      <c r="C445" s="106"/>
      <c r="D445" s="106"/>
      <c r="E445" s="106"/>
      <c r="F445" s="118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</row>
    <row r="446" spans="1:22" x14ac:dyDescent="0.25">
      <c r="A446" s="106"/>
      <c r="B446" s="106"/>
      <c r="C446" s="106"/>
      <c r="D446" s="106"/>
      <c r="E446" s="106"/>
      <c r="F446" s="118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</row>
    <row r="447" spans="1:22" x14ac:dyDescent="0.25">
      <c r="A447" s="106"/>
      <c r="B447" s="106"/>
      <c r="C447" s="106"/>
      <c r="D447" s="106"/>
      <c r="E447" s="106"/>
      <c r="F447" s="118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</row>
    <row r="448" spans="1:22" x14ac:dyDescent="0.25">
      <c r="A448" s="106"/>
      <c r="B448" s="106"/>
      <c r="C448" s="106"/>
      <c r="D448" s="106"/>
      <c r="E448" s="106"/>
      <c r="F448" s="118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</row>
    <row r="449" spans="1:22" x14ac:dyDescent="0.25">
      <c r="A449" s="106"/>
      <c r="B449" s="106"/>
      <c r="C449" s="106"/>
      <c r="D449" s="106"/>
      <c r="E449" s="106"/>
      <c r="F449" s="118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</row>
    <row r="450" spans="1:22" x14ac:dyDescent="0.25">
      <c r="A450" s="106"/>
      <c r="B450" s="106"/>
      <c r="C450" s="106"/>
      <c r="D450" s="106"/>
      <c r="E450" s="106"/>
      <c r="F450" s="118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</row>
    <row r="451" spans="1:22" x14ac:dyDescent="0.25">
      <c r="A451" s="106"/>
      <c r="B451" s="106"/>
      <c r="C451" s="106"/>
      <c r="D451" s="106"/>
      <c r="E451" s="106"/>
      <c r="F451" s="118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</row>
    <row r="452" spans="1:22" x14ac:dyDescent="0.25">
      <c r="A452" s="106"/>
      <c r="B452" s="106"/>
      <c r="C452" s="106"/>
      <c r="D452" s="106"/>
      <c r="E452" s="106"/>
      <c r="F452" s="118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</row>
    <row r="453" spans="1:22" x14ac:dyDescent="0.25">
      <c r="A453" s="106"/>
      <c r="B453" s="106"/>
      <c r="C453" s="106"/>
      <c r="D453" s="106"/>
      <c r="E453" s="106"/>
      <c r="F453" s="118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</row>
    <row r="454" spans="1:22" x14ac:dyDescent="0.25">
      <c r="A454" s="106"/>
      <c r="B454" s="106"/>
      <c r="C454" s="106"/>
      <c r="D454" s="106"/>
      <c r="E454" s="106"/>
      <c r="F454" s="118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</row>
    <row r="455" spans="1:22" x14ac:dyDescent="0.25">
      <c r="A455" s="106"/>
      <c r="B455" s="106"/>
      <c r="C455" s="106"/>
      <c r="D455" s="106"/>
      <c r="E455" s="106"/>
      <c r="F455" s="118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</row>
    <row r="456" spans="1:22" x14ac:dyDescent="0.25">
      <c r="A456" s="106"/>
      <c r="B456" s="106"/>
      <c r="C456" s="106"/>
      <c r="D456" s="106"/>
      <c r="E456" s="106"/>
      <c r="F456" s="118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</row>
    <row r="457" spans="1:22" x14ac:dyDescent="0.25">
      <c r="A457" s="106"/>
      <c r="B457" s="106"/>
      <c r="C457" s="106"/>
      <c r="D457" s="106"/>
      <c r="E457" s="106"/>
      <c r="F457" s="118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</row>
    <row r="458" spans="1:22" x14ac:dyDescent="0.25">
      <c r="A458" s="106"/>
      <c r="B458" s="106"/>
      <c r="C458" s="106"/>
      <c r="D458" s="106"/>
      <c r="E458" s="106"/>
      <c r="F458" s="118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</row>
    <row r="459" spans="1:22" x14ac:dyDescent="0.25">
      <c r="A459" s="106"/>
      <c r="B459" s="106"/>
      <c r="C459" s="106"/>
      <c r="D459" s="106"/>
      <c r="E459" s="106"/>
      <c r="F459" s="118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</row>
    <row r="460" spans="1:22" x14ac:dyDescent="0.25">
      <c r="A460" s="106"/>
      <c r="B460" s="106"/>
      <c r="C460" s="106"/>
      <c r="D460" s="106"/>
      <c r="E460" s="106"/>
      <c r="F460" s="118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</row>
    <row r="461" spans="1:22" x14ac:dyDescent="0.25">
      <c r="A461" s="106"/>
      <c r="B461" s="106"/>
      <c r="C461" s="106"/>
      <c r="D461" s="106"/>
      <c r="E461" s="106"/>
      <c r="F461" s="118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</row>
    <row r="462" spans="1:22" x14ac:dyDescent="0.25">
      <c r="A462" s="106"/>
      <c r="B462" s="106"/>
      <c r="C462" s="106"/>
      <c r="D462" s="106"/>
      <c r="E462" s="106"/>
      <c r="F462" s="118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</row>
    <row r="463" spans="1:22" x14ac:dyDescent="0.25">
      <c r="A463" s="106"/>
      <c r="B463" s="106"/>
      <c r="C463" s="106"/>
      <c r="D463" s="106"/>
      <c r="E463" s="106"/>
      <c r="F463" s="118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</row>
    <row r="464" spans="1:22" x14ac:dyDescent="0.25">
      <c r="A464" s="106"/>
      <c r="B464" s="106"/>
      <c r="C464" s="106"/>
      <c r="D464" s="106"/>
      <c r="E464" s="106"/>
      <c r="F464" s="118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</row>
    <row r="465" spans="1:22" x14ac:dyDescent="0.25">
      <c r="A465" s="106"/>
      <c r="B465" s="106"/>
      <c r="C465" s="106"/>
      <c r="D465" s="106"/>
      <c r="E465" s="106"/>
      <c r="F465" s="118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</row>
    <row r="466" spans="1:22" x14ac:dyDescent="0.25">
      <c r="A466" s="106"/>
      <c r="B466" s="106"/>
      <c r="C466" s="106"/>
      <c r="D466" s="106"/>
      <c r="E466" s="106"/>
      <c r="F466" s="118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</row>
    <row r="467" spans="1:22" x14ac:dyDescent="0.25">
      <c r="A467" s="106"/>
      <c r="B467" s="106"/>
      <c r="C467" s="106"/>
      <c r="D467" s="106"/>
      <c r="E467" s="106"/>
      <c r="F467" s="118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</row>
    <row r="468" spans="1:22" x14ac:dyDescent="0.25">
      <c r="A468" s="106"/>
      <c r="B468" s="106"/>
      <c r="C468" s="106"/>
      <c r="D468" s="106"/>
      <c r="E468" s="106"/>
      <c r="F468" s="118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</row>
    <row r="469" spans="1:22" x14ac:dyDescent="0.25">
      <c r="A469" s="106"/>
      <c r="B469" s="106"/>
      <c r="C469" s="106"/>
      <c r="D469" s="106"/>
      <c r="E469" s="106"/>
      <c r="F469" s="118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</row>
    <row r="470" spans="1:22" x14ac:dyDescent="0.25">
      <c r="A470" s="106"/>
      <c r="B470" s="106"/>
      <c r="C470" s="106"/>
      <c r="D470" s="106"/>
      <c r="E470" s="106"/>
      <c r="F470" s="118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</row>
    <row r="471" spans="1:22" x14ac:dyDescent="0.25">
      <c r="A471" s="106"/>
      <c r="B471" s="106"/>
      <c r="C471" s="106"/>
      <c r="D471" s="106"/>
      <c r="E471" s="106"/>
      <c r="F471" s="118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</row>
    <row r="472" spans="1:22" x14ac:dyDescent="0.25">
      <c r="A472" s="106"/>
      <c r="B472" s="106"/>
      <c r="C472" s="106"/>
      <c r="D472" s="106"/>
      <c r="E472" s="106"/>
      <c r="F472" s="118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</row>
    <row r="473" spans="1:22" x14ac:dyDescent="0.25">
      <c r="A473" s="106"/>
      <c r="B473" s="106"/>
      <c r="C473" s="106"/>
      <c r="D473" s="106"/>
      <c r="E473" s="106"/>
      <c r="F473" s="118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</row>
    <row r="474" spans="1:22" x14ac:dyDescent="0.25">
      <c r="A474" s="106"/>
      <c r="B474" s="106"/>
      <c r="C474" s="106"/>
      <c r="D474" s="106"/>
      <c r="E474" s="106"/>
      <c r="F474" s="118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</row>
    <row r="475" spans="1:22" x14ac:dyDescent="0.25">
      <c r="A475" s="106"/>
      <c r="B475" s="106"/>
      <c r="C475" s="106"/>
      <c r="D475" s="106"/>
      <c r="E475" s="106"/>
      <c r="F475" s="118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</row>
    <row r="476" spans="1:22" x14ac:dyDescent="0.25">
      <c r="A476" s="106"/>
      <c r="B476" s="106"/>
      <c r="C476" s="106"/>
      <c r="D476" s="106"/>
      <c r="E476" s="106"/>
      <c r="F476" s="118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</row>
    <row r="477" spans="1:22" x14ac:dyDescent="0.25">
      <c r="A477" s="106"/>
      <c r="B477" s="106"/>
      <c r="C477" s="106"/>
      <c r="D477" s="106"/>
      <c r="E477" s="106"/>
      <c r="F477" s="118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</row>
    <row r="478" spans="1:22" x14ac:dyDescent="0.25">
      <c r="A478" s="106"/>
      <c r="B478" s="106"/>
      <c r="C478" s="106"/>
      <c r="D478" s="106"/>
      <c r="E478" s="106"/>
      <c r="F478" s="118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</row>
    <row r="479" spans="1:22" x14ac:dyDescent="0.25">
      <c r="A479" s="106"/>
      <c r="B479" s="106"/>
      <c r="C479" s="106"/>
      <c r="D479" s="106"/>
      <c r="E479" s="106"/>
      <c r="F479" s="118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</row>
    <row r="480" spans="1:22" x14ac:dyDescent="0.25">
      <c r="A480" s="106"/>
      <c r="B480" s="106"/>
      <c r="C480" s="106"/>
      <c r="D480" s="106"/>
      <c r="E480" s="106"/>
      <c r="F480" s="118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</row>
    <row r="481" spans="1:22" x14ac:dyDescent="0.25">
      <c r="A481" s="106"/>
      <c r="B481" s="106"/>
      <c r="C481" s="106"/>
      <c r="D481" s="106"/>
      <c r="E481" s="106"/>
      <c r="F481" s="118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</row>
    <row r="482" spans="1:22" x14ac:dyDescent="0.25">
      <c r="A482" s="106"/>
      <c r="B482" s="106"/>
      <c r="C482" s="106"/>
      <c r="D482" s="106"/>
      <c r="E482" s="106"/>
      <c r="F482" s="118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</row>
    <row r="483" spans="1:22" x14ac:dyDescent="0.25">
      <c r="A483" s="106"/>
      <c r="B483" s="106"/>
      <c r="C483" s="106"/>
      <c r="D483" s="106"/>
      <c r="E483" s="106"/>
      <c r="F483" s="118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</row>
    <row r="484" spans="1:22" x14ac:dyDescent="0.25">
      <c r="A484" s="106"/>
      <c r="B484" s="106"/>
      <c r="C484" s="106"/>
      <c r="D484" s="106"/>
      <c r="E484" s="106"/>
      <c r="F484" s="118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</row>
    <row r="485" spans="1:22" x14ac:dyDescent="0.25">
      <c r="A485" s="106"/>
      <c r="B485" s="106"/>
      <c r="C485" s="106"/>
      <c r="D485" s="106"/>
      <c r="E485" s="106"/>
      <c r="F485" s="118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</row>
    <row r="486" spans="1:22" x14ac:dyDescent="0.25">
      <c r="A486" s="106"/>
      <c r="B486" s="106"/>
      <c r="C486" s="106"/>
      <c r="D486" s="106"/>
      <c r="E486" s="106"/>
      <c r="F486" s="118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</row>
    <row r="487" spans="1:22" x14ac:dyDescent="0.25">
      <c r="A487" s="106"/>
      <c r="B487" s="106"/>
      <c r="C487" s="106"/>
      <c r="D487" s="106"/>
      <c r="E487" s="106"/>
      <c r="F487" s="118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</row>
    <row r="488" spans="1:22" x14ac:dyDescent="0.25">
      <c r="A488" s="106"/>
      <c r="B488" s="106"/>
      <c r="C488" s="106"/>
      <c r="D488" s="106"/>
      <c r="E488" s="106"/>
      <c r="F488" s="118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</row>
    <row r="489" spans="1:22" x14ac:dyDescent="0.25">
      <c r="A489" s="106"/>
      <c r="B489" s="106"/>
      <c r="C489" s="106"/>
      <c r="D489" s="106"/>
      <c r="E489" s="106"/>
      <c r="F489" s="118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</row>
    <row r="490" spans="1:22" x14ac:dyDescent="0.25">
      <c r="A490" s="106"/>
      <c r="B490" s="106"/>
      <c r="C490" s="106"/>
      <c r="D490" s="106"/>
      <c r="E490" s="106"/>
      <c r="F490" s="118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</row>
    <row r="491" spans="1:22" x14ac:dyDescent="0.25">
      <c r="A491" s="106"/>
      <c r="B491" s="106"/>
      <c r="C491" s="106"/>
      <c r="D491" s="106"/>
      <c r="E491" s="106"/>
      <c r="F491" s="118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</row>
    <row r="492" spans="1:22" x14ac:dyDescent="0.25">
      <c r="A492" s="106"/>
      <c r="B492" s="106"/>
      <c r="C492" s="106"/>
      <c r="D492" s="106"/>
      <c r="E492" s="106"/>
      <c r="F492" s="118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</row>
    <row r="493" spans="1:22" x14ac:dyDescent="0.25">
      <c r="A493" s="106"/>
      <c r="B493" s="106"/>
      <c r="C493" s="106"/>
      <c r="D493" s="106"/>
      <c r="E493" s="106"/>
      <c r="F493" s="118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</row>
    <row r="494" spans="1:22" x14ac:dyDescent="0.25">
      <c r="A494" s="106"/>
      <c r="B494" s="106"/>
      <c r="C494" s="106"/>
      <c r="D494" s="106"/>
      <c r="E494" s="106"/>
      <c r="F494" s="118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</row>
    <row r="495" spans="1:22" x14ac:dyDescent="0.25">
      <c r="A495" s="106"/>
      <c r="B495" s="106"/>
      <c r="C495" s="106"/>
      <c r="D495" s="106"/>
      <c r="E495" s="106"/>
      <c r="F495" s="118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</row>
    <row r="496" spans="1:22" x14ac:dyDescent="0.25">
      <c r="A496" s="106"/>
      <c r="B496" s="106"/>
      <c r="C496" s="106"/>
      <c r="D496" s="106"/>
      <c r="E496" s="106"/>
      <c r="F496" s="118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</row>
    <row r="497" spans="1:22" x14ac:dyDescent="0.25">
      <c r="A497" s="106"/>
      <c r="B497" s="106"/>
      <c r="C497" s="106"/>
      <c r="D497" s="106"/>
      <c r="E497" s="106"/>
      <c r="F497" s="118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</row>
    <row r="498" spans="1:22" x14ac:dyDescent="0.25">
      <c r="A498" s="106"/>
      <c r="B498" s="106"/>
      <c r="C498" s="106"/>
      <c r="D498" s="106"/>
      <c r="E498" s="106"/>
      <c r="F498" s="118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</row>
    <row r="499" spans="1:22" x14ac:dyDescent="0.25">
      <c r="A499" s="106"/>
      <c r="B499" s="106"/>
      <c r="C499" s="106"/>
      <c r="D499" s="106"/>
      <c r="E499" s="106"/>
      <c r="F499" s="118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</row>
    <row r="500" spans="1:22" x14ac:dyDescent="0.25">
      <c r="A500" s="106"/>
      <c r="B500" s="106"/>
      <c r="C500" s="106"/>
      <c r="D500" s="106"/>
      <c r="E500" s="106"/>
      <c r="F500" s="118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</row>
    <row r="501" spans="1:22" x14ac:dyDescent="0.25">
      <c r="A501" s="106"/>
      <c r="B501" s="106"/>
      <c r="C501" s="106"/>
      <c r="D501" s="106"/>
      <c r="E501" s="106"/>
      <c r="F501" s="118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</row>
    <row r="502" spans="1:22" x14ac:dyDescent="0.25">
      <c r="A502" s="106"/>
      <c r="B502" s="106"/>
      <c r="C502" s="106"/>
      <c r="D502" s="106"/>
      <c r="E502" s="106"/>
      <c r="F502" s="118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</row>
    <row r="503" spans="1:22" x14ac:dyDescent="0.25">
      <c r="A503" s="106"/>
      <c r="B503" s="106"/>
      <c r="C503" s="106"/>
      <c r="D503" s="106"/>
      <c r="E503" s="106"/>
      <c r="F503" s="118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</row>
    <row r="504" spans="1:22" x14ac:dyDescent="0.25">
      <c r="A504" s="106"/>
      <c r="B504" s="106"/>
      <c r="C504" s="106"/>
      <c r="D504" s="106"/>
      <c r="E504" s="106"/>
      <c r="F504" s="118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</row>
    <row r="505" spans="1:22" x14ac:dyDescent="0.25">
      <c r="A505" s="106"/>
      <c r="B505" s="106"/>
      <c r="C505" s="106"/>
      <c r="D505" s="106"/>
      <c r="E505" s="106"/>
      <c r="F505" s="118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</row>
    <row r="506" spans="1:22" x14ac:dyDescent="0.25">
      <c r="A506" s="106"/>
      <c r="B506" s="106"/>
      <c r="C506" s="106"/>
      <c r="D506" s="106"/>
      <c r="E506" s="106"/>
      <c r="F506" s="118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</row>
    <row r="507" spans="1:22" x14ac:dyDescent="0.25">
      <c r="A507" s="106"/>
      <c r="B507" s="106"/>
      <c r="C507" s="106"/>
      <c r="D507" s="106"/>
      <c r="E507" s="106"/>
      <c r="F507" s="118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</row>
    <row r="508" spans="1:22" x14ac:dyDescent="0.25">
      <c r="A508" s="106"/>
      <c r="B508" s="106"/>
      <c r="C508" s="106"/>
      <c r="D508" s="106"/>
      <c r="E508" s="106"/>
      <c r="F508" s="118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</row>
    <row r="509" spans="1:22" x14ac:dyDescent="0.25">
      <c r="A509" s="106"/>
      <c r="B509" s="106"/>
      <c r="C509" s="106"/>
      <c r="D509" s="106"/>
      <c r="E509" s="106"/>
      <c r="F509" s="118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</row>
    <row r="510" spans="1:22" x14ac:dyDescent="0.25">
      <c r="A510" s="106"/>
      <c r="B510" s="106"/>
      <c r="C510" s="106"/>
      <c r="D510" s="106"/>
      <c r="E510" s="106"/>
      <c r="F510" s="118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</row>
    <row r="511" spans="1:22" x14ac:dyDescent="0.25">
      <c r="A511" s="106"/>
      <c r="B511" s="106"/>
      <c r="C511" s="106"/>
      <c r="D511" s="106"/>
      <c r="E511" s="106"/>
      <c r="F511" s="118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</row>
    <row r="512" spans="1:22" x14ac:dyDescent="0.25">
      <c r="A512" s="106"/>
      <c r="B512" s="106"/>
      <c r="C512" s="106"/>
      <c r="D512" s="106"/>
      <c r="E512" s="106"/>
      <c r="F512" s="118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</row>
    <row r="513" spans="1:22" x14ac:dyDescent="0.25">
      <c r="A513" s="106"/>
      <c r="B513" s="106"/>
      <c r="C513" s="106"/>
      <c r="D513" s="106"/>
      <c r="E513" s="106"/>
      <c r="F513" s="118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</row>
    <row r="514" spans="1:22" x14ac:dyDescent="0.25">
      <c r="A514" s="106"/>
      <c r="B514" s="106"/>
      <c r="C514" s="106"/>
      <c r="D514" s="106"/>
      <c r="E514" s="106"/>
      <c r="F514" s="118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</row>
    <row r="515" spans="1:22" x14ac:dyDescent="0.25">
      <c r="A515" s="106"/>
      <c r="B515" s="106"/>
      <c r="C515" s="106"/>
      <c r="D515" s="106"/>
      <c r="E515" s="106"/>
      <c r="F515" s="118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</row>
    <row r="516" spans="1:22" x14ac:dyDescent="0.25">
      <c r="A516" s="106"/>
      <c r="B516" s="106"/>
      <c r="C516" s="106"/>
      <c r="D516" s="106"/>
      <c r="E516" s="106"/>
      <c r="F516" s="118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</row>
    <row r="517" spans="1:22" x14ac:dyDescent="0.25">
      <c r="A517" s="106"/>
      <c r="B517" s="106"/>
      <c r="C517" s="106"/>
      <c r="D517" s="106"/>
      <c r="E517" s="106"/>
      <c r="F517" s="118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</row>
    <row r="518" spans="1:22" x14ac:dyDescent="0.25">
      <c r="A518" s="106"/>
      <c r="B518" s="106"/>
      <c r="C518" s="106"/>
      <c r="D518" s="106"/>
      <c r="E518" s="106"/>
      <c r="F518" s="118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</row>
    <row r="519" spans="1:22" x14ac:dyDescent="0.25">
      <c r="A519" s="106"/>
      <c r="B519" s="106"/>
      <c r="C519" s="106"/>
      <c r="D519" s="106"/>
      <c r="E519" s="106"/>
      <c r="F519" s="118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</row>
    <row r="520" spans="1:22" x14ac:dyDescent="0.25">
      <c r="A520" s="106"/>
      <c r="B520" s="106"/>
      <c r="C520" s="106"/>
      <c r="D520" s="106"/>
      <c r="E520" s="106"/>
      <c r="F520" s="118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</row>
    <row r="521" spans="1:22" x14ac:dyDescent="0.25">
      <c r="A521" s="106"/>
      <c r="B521" s="106"/>
      <c r="C521" s="106"/>
      <c r="D521" s="106"/>
      <c r="E521" s="106"/>
      <c r="F521" s="118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</row>
    <row r="522" spans="1:22" x14ac:dyDescent="0.25">
      <c r="A522" s="106"/>
      <c r="B522" s="106"/>
      <c r="C522" s="106"/>
      <c r="D522" s="106"/>
      <c r="E522" s="106"/>
      <c r="F522" s="118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</row>
    <row r="523" spans="1:22" x14ac:dyDescent="0.25">
      <c r="A523" s="106"/>
      <c r="B523" s="106"/>
      <c r="C523" s="106"/>
      <c r="D523" s="106"/>
      <c r="E523" s="106"/>
      <c r="F523" s="118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</row>
    <row r="524" spans="1:22" x14ac:dyDescent="0.25">
      <c r="A524" s="106"/>
      <c r="B524" s="106"/>
      <c r="C524" s="106"/>
      <c r="D524" s="106"/>
      <c r="E524" s="106"/>
      <c r="F524" s="118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</row>
    <row r="525" spans="1:22" x14ac:dyDescent="0.25">
      <c r="A525" s="106"/>
      <c r="B525" s="106"/>
      <c r="C525" s="106"/>
      <c r="D525" s="106"/>
      <c r="E525" s="106"/>
      <c r="F525" s="118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</row>
    <row r="526" spans="1:22" x14ac:dyDescent="0.25">
      <c r="A526" s="106"/>
      <c r="B526" s="106"/>
      <c r="C526" s="106"/>
      <c r="D526" s="106"/>
      <c r="E526" s="106"/>
      <c r="F526" s="118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</row>
    <row r="527" spans="1:22" x14ac:dyDescent="0.25">
      <c r="A527" s="106"/>
      <c r="B527" s="106"/>
      <c r="C527" s="106"/>
      <c r="D527" s="106"/>
      <c r="E527" s="106"/>
      <c r="F527" s="118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</row>
    <row r="528" spans="1:22" x14ac:dyDescent="0.25">
      <c r="A528" s="106"/>
      <c r="B528" s="106"/>
      <c r="C528" s="106"/>
      <c r="D528" s="106"/>
      <c r="E528" s="106"/>
      <c r="F528" s="118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</row>
    <row r="529" spans="1:22" x14ac:dyDescent="0.25">
      <c r="A529" s="106"/>
      <c r="B529" s="106"/>
      <c r="C529" s="106"/>
      <c r="D529" s="106"/>
      <c r="E529" s="106"/>
      <c r="F529" s="118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</row>
    <row r="530" spans="1:22" x14ac:dyDescent="0.25">
      <c r="A530" s="106"/>
      <c r="B530" s="106"/>
      <c r="C530" s="106"/>
      <c r="D530" s="106"/>
      <c r="E530" s="106"/>
      <c r="F530" s="118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</row>
    <row r="531" spans="1:22" x14ac:dyDescent="0.25">
      <c r="A531" s="106"/>
      <c r="B531" s="106"/>
      <c r="C531" s="106"/>
      <c r="D531" s="106"/>
      <c r="E531" s="106"/>
      <c r="F531" s="118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</row>
    <row r="532" spans="1:22" x14ac:dyDescent="0.25">
      <c r="A532" s="106"/>
      <c r="B532" s="106"/>
      <c r="C532" s="106"/>
      <c r="D532" s="106"/>
      <c r="E532" s="106"/>
      <c r="F532" s="118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</row>
    <row r="533" spans="1:22" x14ac:dyDescent="0.25">
      <c r="A533" s="106"/>
      <c r="B533" s="106"/>
      <c r="C533" s="106"/>
      <c r="D533" s="106"/>
      <c r="E533" s="106"/>
      <c r="F533" s="118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</row>
    <row r="534" spans="1:22" x14ac:dyDescent="0.25">
      <c r="A534" s="106"/>
      <c r="B534" s="106"/>
      <c r="C534" s="106"/>
      <c r="D534" s="106"/>
      <c r="E534" s="106"/>
      <c r="F534" s="118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</row>
    <row r="535" spans="1:22" x14ac:dyDescent="0.25">
      <c r="A535" s="106"/>
      <c r="B535" s="106"/>
      <c r="C535" s="106"/>
      <c r="D535" s="106"/>
      <c r="E535" s="106"/>
      <c r="F535" s="118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</row>
    <row r="536" spans="1:22" x14ac:dyDescent="0.25">
      <c r="A536" s="106"/>
      <c r="B536" s="106"/>
      <c r="C536" s="106"/>
      <c r="D536" s="106"/>
      <c r="E536" s="106"/>
      <c r="F536" s="118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</row>
    <row r="537" spans="1:22" x14ac:dyDescent="0.25">
      <c r="A537" s="106"/>
      <c r="B537" s="106"/>
      <c r="C537" s="106"/>
      <c r="D537" s="106"/>
      <c r="E537" s="106"/>
      <c r="F537" s="118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</row>
    <row r="538" spans="1:22" x14ac:dyDescent="0.25">
      <c r="A538" s="106"/>
      <c r="B538" s="106"/>
      <c r="C538" s="106"/>
      <c r="D538" s="106"/>
      <c r="E538" s="106"/>
      <c r="F538" s="118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</row>
    <row r="539" spans="1:22" x14ac:dyDescent="0.25">
      <c r="A539" s="106"/>
      <c r="B539" s="106"/>
      <c r="C539" s="106"/>
      <c r="D539" s="106"/>
      <c r="E539" s="106"/>
      <c r="F539" s="118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</row>
    <row r="540" spans="1:22" x14ac:dyDescent="0.25">
      <c r="A540" s="106"/>
      <c r="B540" s="106"/>
      <c r="C540" s="106"/>
      <c r="D540" s="106"/>
      <c r="E540" s="106"/>
      <c r="F540" s="118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</row>
    <row r="541" spans="1:22" x14ac:dyDescent="0.25">
      <c r="A541" s="106"/>
      <c r="B541" s="106"/>
      <c r="C541" s="106"/>
      <c r="D541" s="106"/>
      <c r="E541" s="106"/>
      <c r="F541" s="118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</row>
    <row r="542" spans="1:22" x14ac:dyDescent="0.25">
      <c r="A542" s="106"/>
      <c r="B542" s="106"/>
      <c r="C542" s="106"/>
      <c r="D542" s="106"/>
      <c r="E542" s="106"/>
      <c r="F542" s="118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</row>
    <row r="543" spans="1:22" x14ac:dyDescent="0.25">
      <c r="A543" s="106"/>
      <c r="B543" s="106"/>
      <c r="C543" s="106"/>
      <c r="D543" s="106"/>
      <c r="E543" s="106"/>
      <c r="F543" s="118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</row>
    <row r="544" spans="1:22" x14ac:dyDescent="0.25">
      <c r="A544" s="106"/>
      <c r="B544" s="106"/>
      <c r="C544" s="106"/>
      <c r="D544" s="106"/>
      <c r="E544" s="106"/>
      <c r="F544" s="118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</row>
    <row r="545" spans="1:22" x14ac:dyDescent="0.25">
      <c r="A545" s="106"/>
      <c r="B545" s="106"/>
      <c r="C545" s="106"/>
      <c r="D545" s="106"/>
      <c r="E545" s="106"/>
      <c r="F545" s="118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</row>
    <row r="546" spans="1:22" x14ac:dyDescent="0.25">
      <c r="A546" s="106"/>
      <c r="B546" s="106"/>
      <c r="C546" s="106"/>
      <c r="D546" s="106"/>
      <c r="E546" s="106"/>
      <c r="F546" s="118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</row>
    <row r="547" spans="1:22" x14ac:dyDescent="0.25">
      <c r="A547" s="106"/>
      <c r="B547" s="106"/>
      <c r="C547" s="106"/>
      <c r="D547" s="106"/>
      <c r="E547" s="106"/>
      <c r="F547" s="118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</row>
    <row r="548" spans="1:22" x14ac:dyDescent="0.25">
      <c r="A548" s="106"/>
      <c r="B548" s="106"/>
      <c r="C548" s="106"/>
      <c r="D548" s="106"/>
      <c r="E548" s="106"/>
      <c r="F548" s="118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</row>
    <row r="549" spans="1:22" x14ac:dyDescent="0.25">
      <c r="A549" s="106"/>
      <c r="B549" s="106"/>
      <c r="C549" s="106"/>
      <c r="D549" s="106"/>
      <c r="E549" s="106"/>
      <c r="F549" s="118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</row>
    <row r="550" spans="1:22" x14ac:dyDescent="0.25">
      <c r="A550" s="106"/>
      <c r="B550" s="106"/>
      <c r="C550" s="106"/>
      <c r="D550" s="106"/>
      <c r="E550" s="106"/>
      <c r="F550" s="118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</row>
    <row r="551" spans="1:22" x14ac:dyDescent="0.25">
      <c r="A551" s="106"/>
      <c r="B551" s="106"/>
      <c r="C551" s="106"/>
      <c r="D551" s="106"/>
      <c r="E551" s="106"/>
      <c r="F551" s="118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</row>
    <row r="552" spans="1:22" x14ac:dyDescent="0.25">
      <c r="A552" s="106"/>
      <c r="B552" s="106"/>
      <c r="C552" s="106"/>
      <c r="D552" s="106"/>
      <c r="E552" s="106"/>
      <c r="F552" s="118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</row>
    <row r="553" spans="1:22" x14ac:dyDescent="0.25">
      <c r="A553" s="106"/>
      <c r="B553" s="106"/>
      <c r="C553" s="106"/>
      <c r="D553" s="106"/>
      <c r="E553" s="106"/>
      <c r="F553" s="118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</row>
    <row r="554" spans="1:22" x14ac:dyDescent="0.25">
      <c r="A554" s="106"/>
      <c r="B554" s="106"/>
      <c r="C554" s="106"/>
      <c r="D554" s="106"/>
      <c r="E554" s="106"/>
      <c r="F554" s="118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</row>
    <row r="555" spans="1:22" x14ac:dyDescent="0.25">
      <c r="A555" s="106"/>
      <c r="B555" s="106"/>
      <c r="C555" s="106"/>
      <c r="D555" s="106"/>
      <c r="E555" s="106"/>
      <c r="F555" s="118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</row>
    <row r="556" spans="1:22" x14ac:dyDescent="0.25">
      <c r="A556" s="106"/>
      <c r="B556" s="106"/>
      <c r="C556" s="106"/>
      <c r="D556" s="106"/>
      <c r="E556" s="106"/>
      <c r="F556" s="118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</row>
    <row r="557" spans="1:22" x14ac:dyDescent="0.25">
      <c r="A557" s="106"/>
      <c r="B557" s="106"/>
      <c r="C557" s="106"/>
      <c r="D557" s="106"/>
      <c r="E557" s="106"/>
      <c r="F557" s="118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</row>
    <row r="558" spans="1:22" x14ac:dyDescent="0.25">
      <c r="A558" s="106"/>
      <c r="B558" s="106"/>
      <c r="C558" s="106"/>
      <c r="D558" s="106"/>
      <c r="E558" s="106"/>
      <c r="F558" s="118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</row>
    <row r="559" spans="1:22" x14ac:dyDescent="0.25">
      <c r="A559" s="106"/>
      <c r="B559" s="106"/>
      <c r="C559" s="106"/>
      <c r="D559" s="106"/>
      <c r="E559" s="106"/>
      <c r="F559" s="118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</row>
    <row r="560" spans="1:22" x14ac:dyDescent="0.25">
      <c r="A560" s="106"/>
      <c r="B560" s="106"/>
      <c r="C560" s="106"/>
      <c r="D560" s="106"/>
      <c r="E560" s="106"/>
      <c r="F560" s="118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</row>
    <row r="561" spans="1:22" x14ac:dyDescent="0.25">
      <c r="A561" s="106"/>
      <c r="B561" s="106"/>
      <c r="C561" s="106"/>
      <c r="D561" s="106"/>
      <c r="E561" s="106"/>
      <c r="F561" s="118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</row>
    <row r="562" spans="1:22" x14ac:dyDescent="0.25">
      <c r="A562" s="106"/>
      <c r="B562" s="106"/>
      <c r="C562" s="106"/>
      <c r="D562" s="106"/>
      <c r="E562" s="106"/>
      <c r="F562" s="118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</row>
    <row r="563" spans="1:22" x14ac:dyDescent="0.25">
      <c r="A563" s="106"/>
      <c r="B563" s="106"/>
      <c r="C563" s="106"/>
      <c r="D563" s="106"/>
      <c r="E563" s="106"/>
      <c r="F563" s="118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</row>
    <row r="564" spans="1:22" x14ac:dyDescent="0.25">
      <c r="A564" s="106"/>
      <c r="B564" s="106"/>
      <c r="C564" s="106"/>
      <c r="D564" s="106"/>
      <c r="E564" s="106"/>
      <c r="F564" s="118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</row>
    <row r="565" spans="1:22" x14ac:dyDescent="0.25">
      <c r="A565" s="106"/>
      <c r="B565" s="106"/>
      <c r="C565" s="106"/>
      <c r="D565" s="106"/>
      <c r="E565" s="106"/>
      <c r="F565" s="118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</row>
    <row r="566" spans="1:22" x14ac:dyDescent="0.25">
      <c r="A566" s="106"/>
      <c r="B566" s="106"/>
      <c r="C566" s="106"/>
      <c r="D566" s="106"/>
      <c r="E566" s="106"/>
      <c r="F566" s="118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</row>
    <row r="567" spans="1:22" x14ac:dyDescent="0.25">
      <c r="A567" s="106"/>
      <c r="B567" s="106"/>
      <c r="C567" s="106"/>
      <c r="D567" s="106"/>
      <c r="E567" s="106"/>
      <c r="F567" s="118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</row>
    <row r="568" spans="1:22" x14ac:dyDescent="0.25">
      <c r="A568" s="106"/>
      <c r="B568" s="106"/>
      <c r="C568" s="106"/>
      <c r="D568" s="106"/>
      <c r="E568" s="106"/>
      <c r="F568" s="118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</row>
    <row r="569" spans="1:22" x14ac:dyDescent="0.25">
      <c r="A569" s="106"/>
      <c r="B569" s="106"/>
      <c r="C569" s="106"/>
      <c r="D569" s="106"/>
      <c r="E569" s="106"/>
      <c r="F569" s="118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</row>
    <row r="570" spans="1:22" x14ac:dyDescent="0.25">
      <c r="A570" s="106"/>
      <c r="B570" s="106"/>
      <c r="C570" s="106"/>
      <c r="D570" s="106"/>
      <c r="E570" s="106"/>
      <c r="F570" s="118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</row>
    <row r="571" spans="1:22" x14ac:dyDescent="0.25">
      <c r="A571" s="106"/>
      <c r="B571" s="106"/>
      <c r="C571" s="106"/>
      <c r="D571" s="106"/>
      <c r="E571" s="106"/>
      <c r="F571" s="118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</row>
    <row r="572" spans="1:22" x14ac:dyDescent="0.25">
      <c r="A572" s="106"/>
      <c r="B572" s="106"/>
      <c r="C572" s="106"/>
      <c r="D572" s="106"/>
      <c r="E572" s="106"/>
      <c r="F572" s="118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</row>
    <row r="573" spans="1:22" x14ac:dyDescent="0.25">
      <c r="A573" s="106"/>
      <c r="B573" s="106"/>
      <c r="C573" s="106"/>
      <c r="D573" s="106"/>
      <c r="E573" s="106"/>
      <c r="F573" s="118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</row>
    <row r="574" spans="1:22" x14ac:dyDescent="0.25">
      <c r="A574" s="106"/>
      <c r="B574" s="106"/>
      <c r="C574" s="106"/>
      <c r="D574" s="106"/>
      <c r="E574" s="106"/>
      <c r="F574" s="118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</row>
    <row r="575" spans="1:22" x14ac:dyDescent="0.25">
      <c r="A575" s="106"/>
      <c r="B575" s="106"/>
      <c r="C575" s="106"/>
      <c r="D575" s="106"/>
      <c r="E575" s="106"/>
      <c r="F575" s="118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</row>
    <row r="576" spans="1:22" x14ac:dyDescent="0.25">
      <c r="A576" s="106"/>
      <c r="B576" s="106"/>
      <c r="C576" s="106"/>
      <c r="D576" s="106"/>
      <c r="E576" s="106"/>
      <c r="F576" s="118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</row>
    <row r="577" spans="1:22" x14ac:dyDescent="0.25">
      <c r="A577" s="106"/>
      <c r="B577" s="106"/>
      <c r="C577" s="106"/>
      <c r="D577" s="106"/>
      <c r="E577" s="106"/>
      <c r="F577" s="118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</row>
    <row r="578" spans="1:22" x14ac:dyDescent="0.25">
      <c r="A578" s="106"/>
      <c r="B578" s="106"/>
      <c r="C578" s="106"/>
      <c r="D578" s="106"/>
      <c r="E578" s="106"/>
      <c r="F578" s="118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</row>
    <row r="579" spans="1:22" x14ac:dyDescent="0.25">
      <c r="A579" s="106"/>
      <c r="B579" s="106"/>
      <c r="C579" s="106"/>
      <c r="D579" s="106"/>
      <c r="E579" s="106"/>
      <c r="F579" s="118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</row>
    <row r="580" spans="1:22" x14ac:dyDescent="0.25">
      <c r="A580" s="106"/>
      <c r="B580" s="106"/>
      <c r="C580" s="106"/>
      <c r="D580" s="106"/>
      <c r="E580" s="106"/>
      <c r="F580" s="118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</row>
    <row r="581" spans="1:22" x14ac:dyDescent="0.25">
      <c r="A581" s="106"/>
      <c r="B581" s="106"/>
      <c r="C581" s="106"/>
      <c r="D581" s="106"/>
      <c r="E581" s="106"/>
      <c r="F581" s="118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</row>
    <row r="582" spans="1:22" x14ac:dyDescent="0.25">
      <c r="A582" s="106"/>
      <c r="B582" s="106"/>
      <c r="C582" s="106"/>
      <c r="D582" s="106"/>
      <c r="E582" s="106"/>
      <c r="F582" s="118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</row>
    <row r="583" spans="1:22" x14ac:dyDescent="0.25">
      <c r="A583" s="106"/>
      <c r="B583" s="106"/>
      <c r="C583" s="106"/>
      <c r="D583" s="106"/>
      <c r="E583" s="106"/>
      <c r="F583" s="118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</row>
    <row r="584" spans="1:22" x14ac:dyDescent="0.25">
      <c r="A584" s="106"/>
      <c r="B584" s="106"/>
      <c r="C584" s="106"/>
      <c r="D584" s="106"/>
      <c r="E584" s="106"/>
      <c r="F584" s="118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</row>
    <row r="585" spans="1:22" x14ac:dyDescent="0.25">
      <c r="A585" s="106"/>
      <c r="B585" s="106"/>
      <c r="C585" s="106"/>
      <c r="D585" s="106"/>
      <c r="E585" s="106"/>
      <c r="F585" s="118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</row>
    <row r="586" spans="1:22" x14ac:dyDescent="0.25">
      <c r="A586" s="106"/>
      <c r="B586" s="106"/>
      <c r="C586" s="106"/>
      <c r="D586" s="106"/>
      <c r="E586" s="106"/>
      <c r="F586" s="118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</row>
    <row r="587" spans="1:22" x14ac:dyDescent="0.25">
      <c r="A587" s="106"/>
      <c r="B587" s="106"/>
      <c r="C587" s="106"/>
      <c r="D587" s="106"/>
      <c r="E587" s="106"/>
      <c r="F587" s="118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</row>
    <row r="588" spans="1:22" x14ac:dyDescent="0.25">
      <c r="A588" s="106"/>
      <c r="B588" s="106"/>
      <c r="C588" s="106"/>
      <c r="D588" s="106"/>
      <c r="E588" s="106"/>
      <c r="F588" s="118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</row>
    <row r="589" spans="1:22" x14ac:dyDescent="0.25">
      <c r="A589" s="106"/>
      <c r="B589" s="106"/>
      <c r="C589" s="106"/>
      <c r="D589" s="106"/>
      <c r="E589" s="106"/>
      <c r="F589" s="118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</row>
    <row r="590" spans="1:22" x14ac:dyDescent="0.25">
      <c r="A590" s="106"/>
      <c r="B590" s="106"/>
      <c r="C590" s="106"/>
      <c r="D590" s="106"/>
      <c r="E590" s="106"/>
      <c r="F590" s="118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</row>
    <row r="591" spans="1:22" x14ac:dyDescent="0.25">
      <c r="A591" s="106"/>
      <c r="B591" s="106"/>
      <c r="C591" s="106"/>
      <c r="D591" s="106"/>
      <c r="E591" s="106"/>
      <c r="F591" s="118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</row>
    <row r="592" spans="1:22" x14ac:dyDescent="0.25">
      <c r="A592" s="106"/>
      <c r="B592" s="106"/>
      <c r="C592" s="106"/>
      <c r="D592" s="106"/>
      <c r="E592" s="106"/>
      <c r="F592" s="118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</row>
    <row r="593" spans="1:22" x14ac:dyDescent="0.25">
      <c r="A593" s="106"/>
      <c r="B593" s="106"/>
      <c r="C593" s="106"/>
      <c r="D593" s="106"/>
      <c r="E593" s="106"/>
      <c r="F593" s="118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</row>
    <row r="594" spans="1:22" x14ac:dyDescent="0.25">
      <c r="A594" s="106"/>
      <c r="B594" s="106"/>
      <c r="C594" s="106"/>
      <c r="D594" s="106"/>
      <c r="E594" s="106"/>
      <c r="F594" s="118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</row>
    <row r="595" spans="1:22" x14ac:dyDescent="0.25">
      <c r="A595" s="106"/>
      <c r="B595" s="106"/>
      <c r="C595" s="106"/>
      <c r="D595" s="106"/>
      <c r="E595" s="106"/>
      <c r="F595" s="118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</row>
    <row r="596" spans="1:22" x14ac:dyDescent="0.25">
      <c r="A596" s="106"/>
      <c r="B596" s="106"/>
      <c r="C596" s="106"/>
      <c r="D596" s="106"/>
      <c r="E596" s="106"/>
      <c r="F596" s="118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</row>
    <row r="597" spans="1:22" x14ac:dyDescent="0.25">
      <c r="A597" s="106"/>
      <c r="B597" s="106"/>
      <c r="C597" s="106"/>
      <c r="D597" s="106"/>
      <c r="E597" s="106"/>
      <c r="F597" s="118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</row>
    <row r="598" spans="1:22" x14ac:dyDescent="0.25">
      <c r="A598" s="106"/>
      <c r="B598" s="106"/>
      <c r="C598" s="106"/>
      <c r="D598" s="106"/>
      <c r="E598" s="106"/>
      <c r="F598" s="118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</row>
    <row r="599" spans="1:22" x14ac:dyDescent="0.25">
      <c r="A599" s="106"/>
      <c r="B599" s="106"/>
      <c r="C599" s="106"/>
      <c r="D599" s="106"/>
      <c r="E599" s="106"/>
      <c r="F599" s="118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</row>
    <row r="600" spans="1:22" x14ac:dyDescent="0.25">
      <c r="A600" s="106"/>
      <c r="B600" s="106"/>
      <c r="C600" s="106"/>
      <c r="D600" s="106"/>
      <c r="E600" s="106"/>
      <c r="F600" s="118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</row>
    <row r="601" spans="1:22" x14ac:dyDescent="0.25">
      <c r="A601" s="106"/>
      <c r="B601" s="106"/>
      <c r="C601" s="106"/>
      <c r="D601" s="106"/>
      <c r="E601" s="106"/>
      <c r="F601" s="118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</row>
    <row r="602" spans="1:22" x14ac:dyDescent="0.25">
      <c r="A602" s="106"/>
      <c r="B602" s="106"/>
      <c r="C602" s="106"/>
      <c r="D602" s="106"/>
      <c r="E602" s="106"/>
      <c r="F602" s="118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</row>
    <row r="603" spans="1:22" x14ac:dyDescent="0.25">
      <c r="A603" s="106"/>
      <c r="B603" s="106"/>
      <c r="C603" s="106"/>
      <c r="D603" s="106"/>
      <c r="E603" s="106"/>
      <c r="F603" s="118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</row>
    <row r="604" spans="1:22" x14ac:dyDescent="0.25">
      <c r="A604" s="106"/>
      <c r="B604" s="106"/>
      <c r="C604" s="106"/>
      <c r="D604" s="106"/>
      <c r="E604" s="106"/>
      <c r="F604" s="118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</row>
    <row r="605" spans="1:22" x14ac:dyDescent="0.25">
      <c r="A605" s="106"/>
      <c r="B605" s="106"/>
      <c r="C605" s="106"/>
      <c r="D605" s="106"/>
      <c r="E605" s="106"/>
      <c r="F605" s="118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</row>
    <row r="606" spans="1:22" x14ac:dyDescent="0.25">
      <c r="A606" s="106"/>
      <c r="B606" s="106"/>
      <c r="C606" s="106"/>
      <c r="D606" s="106"/>
      <c r="E606" s="106"/>
      <c r="F606" s="118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</row>
    <row r="607" spans="1:22" x14ac:dyDescent="0.25">
      <c r="A607" s="106"/>
      <c r="B607" s="106"/>
      <c r="C607" s="106"/>
      <c r="D607" s="106"/>
      <c r="E607" s="106"/>
      <c r="F607" s="118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</row>
    <row r="608" spans="1:22" x14ac:dyDescent="0.25">
      <c r="A608" s="106"/>
      <c r="B608" s="106"/>
      <c r="C608" s="106"/>
      <c r="D608" s="106"/>
      <c r="E608" s="106"/>
      <c r="F608" s="118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</row>
    <row r="609" spans="1:22" x14ac:dyDescent="0.25">
      <c r="A609" s="106"/>
      <c r="B609" s="106"/>
      <c r="C609" s="106"/>
      <c r="D609" s="106"/>
      <c r="E609" s="106"/>
      <c r="F609" s="118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</row>
    <row r="610" spans="1:22" x14ac:dyDescent="0.25">
      <c r="A610" s="106"/>
      <c r="B610" s="106"/>
      <c r="C610" s="106"/>
      <c r="D610" s="106"/>
      <c r="E610" s="106"/>
      <c r="F610" s="118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</row>
    <row r="611" spans="1:22" x14ac:dyDescent="0.25">
      <c r="A611" s="106"/>
      <c r="B611" s="106"/>
      <c r="C611" s="106"/>
      <c r="D611" s="106"/>
      <c r="E611" s="106"/>
      <c r="F611" s="118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</row>
    <row r="612" spans="1:22" x14ac:dyDescent="0.25">
      <c r="A612" s="106"/>
      <c r="B612" s="106"/>
      <c r="C612" s="106"/>
      <c r="D612" s="106"/>
      <c r="E612" s="106"/>
      <c r="F612" s="118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</row>
    <row r="613" spans="1:22" x14ac:dyDescent="0.25">
      <c r="A613" s="106"/>
      <c r="B613" s="106"/>
      <c r="C613" s="106"/>
      <c r="D613" s="106"/>
      <c r="E613" s="106"/>
      <c r="F613" s="118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</row>
    <row r="614" spans="1:22" x14ac:dyDescent="0.25">
      <c r="A614" s="106"/>
      <c r="B614" s="106"/>
      <c r="C614" s="106"/>
      <c r="D614" s="106"/>
      <c r="E614" s="106"/>
      <c r="F614" s="118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</row>
    <row r="615" spans="1:22" x14ac:dyDescent="0.25">
      <c r="A615" s="106"/>
      <c r="B615" s="106"/>
      <c r="C615" s="106"/>
      <c r="D615" s="106"/>
      <c r="E615" s="106"/>
      <c r="F615" s="118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</row>
    <row r="616" spans="1:22" x14ac:dyDescent="0.25">
      <c r="A616" s="106"/>
      <c r="B616" s="106"/>
      <c r="C616" s="106"/>
      <c r="D616" s="106"/>
      <c r="E616" s="106"/>
      <c r="F616" s="118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</row>
    <row r="617" spans="1:22" x14ac:dyDescent="0.25">
      <c r="A617" s="106"/>
      <c r="B617" s="106"/>
      <c r="C617" s="106"/>
      <c r="D617" s="106"/>
      <c r="E617" s="106"/>
      <c r="F617" s="118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</row>
    <row r="618" spans="1:22" x14ac:dyDescent="0.25">
      <c r="A618" s="106"/>
      <c r="B618" s="106"/>
      <c r="C618" s="106"/>
      <c r="D618" s="106"/>
      <c r="E618" s="106"/>
      <c r="F618" s="118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</row>
    <row r="619" spans="1:22" x14ac:dyDescent="0.25">
      <c r="A619" s="106"/>
      <c r="B619" s="106"/>
      <c r="C619" s="106"/>
      <c r="D619" s="106"/>
      <c r="E619" s="106"/>
      <c r="F619" s="118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</row>
    <row r="620" spans="1:22" x14ac:dyDescent="0.25">
      <c r="A620" s="106"/>
      <c r="B620" s="106"/>
      <c r="C620" s="106"/>
      <c r="D620" s="106"/>
      <c r="E620" s="106"/>
      <c r="F620" s="118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</row>
    <row r="621" spans="1:22" x14ac:dyDescent="0.25">
      <c r="A621" s="106"/>
      <c r="B621" s="106"/>
      <c r="C621" s="106"/>
      <c r="D621" s="106"/>
      <c r="E621" s="106"/>
      <c r="F621" s="118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</row>
    <row r="622" spans="1:22" x14ac:dyDescent="0.25">
      <c r="A622" s="106"/>
      <c r="B622" s="106"/>
      <c r="C622" s="106"/>
      <c r="D622" s="106"/>
      <c r="E622" s="106"/>
      <c r="F622" s="118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</row>
    <row r="623" spans="1:22" x14ac:dyDescent="0.25">
      <c r="A623" s="106"/>
      <c r="B623" s="106"/>
      <c r="C623" s="106"/>
      <c r="D623" s="106"/>
      <c r="E623" s="106"/>
      <c r="F623" s="118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</row>
    <row r="624" spans="1:22" x14ac:dyDescent="0.25">
      <c r="A624" s="106"/>
      <c r="B624" s="106"/>
      <c r="C624" s="106"/>
      <c r="D624" s="106"/>
      <c r="E624" s="106"/>
      <c r="F624" s="118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</row>
    <row r="625" spans="1:22" x14ac:dyDescent="0.25">
      <c r="A625" s="106"/>
      <c r="B625" s="106"/>
      <c r="C625" s="106"/>
      <c r="D625" s="106"/>
      <c r="E625" s="106"/>
      <c r="F625" s="118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</row>
    <row r="626" spans="1:22" x14ac:dyDescent="0.25">
      <c r="A626" s="106"/>
      <c r="B626" s="106"/>
      <c r="C626" s="106"/>
      <c r="D626" s="106"/>
      <c r="E626" s="106"/>
      <c r="F626" s="118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</row>
    <row r="627" spans="1:22" x14ac:dyDescent="0.25">
      <c r="A627" s="106"/>
      <c r="B627" s="106"/>
      <c r="C627" s="106"/>
      <c r="D627" s="106"/>
      <c r="E627" s="106"/>
      <c r="F627" s="118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</row>
    <row r="628" spans="1:22" x14ac:dyDescent="0.25">
      <c r="A628" s="106"/>
      <c r="B628" s="106"/>
      <c r="C628" s="106"/>
      <c r="D628" s="106"/>
      <c r="E628" s="106"/>
      <c r="F628" s="118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</row>
    <row r="629" spans="1:22" x14ac:dyDescent="0.25">
      <c r="A629" s="106"/>
      <c r="B629" s="106"/>
      <c r="C629" s="106"/>
      <c r="D629" s="106"/>
      <c r="E629" s="106"/>
      <c r="F629" s="118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</row>
    <row r="630" spans="1:22" x14ac:dyDescent="0.25">
      <c r="A630" s="106"/>
      <c r="B630" s="106"/>
      <c r="C630" s="106"/>
      <c r="D630" s="106"/>
      <c r="E630" s="106"/>
      <c r="F630" s="118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</row>
    <row r="631" spans="1:22" x14ac:dyDescent="0.25">
      <c r="A631" s="106"/>
      <c r="B631" s="106"/>
      <c r="C631" s="106"/>
      <c r="D631" s="106"/>
      <c r="E631" s="106"/>
      <c r="F631" s="118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</row>
    <row r="632" spans="1:22" x14ac:dyDescent="0.25">
      <c r="A632" s="106"/>
      <c r="B632" s="106"/>
      <c r="C632" s="106"/>
      <c r="D632" s="106"/>
      <c r="E632" s="106"/>
      <c r="F632" s="118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</row>
    <row r="633" spans="1:22" x14ac:dyDescent="0.25">
      <c r="A633" s="106"/>
      <c r="B633" s="106"/>
      <c r="C633" s="106"/>
      <c r="D633" s="106"/>
      <c r="E633" s="106"/>
      <c r="F633" s="118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</row>
    <row r="634" spans="1:22" x14ac:dyDescent="0.25">
      <c r="A634" s="106"/>
      <c r="B634" s="106"/>
      <c r="C634" s="106"/>
      <c r="D634" s="106"/>
      <c r="E634" s="106"/>
      <c r="F634" s="118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</row>
    <row r="635" spans="1:22" x14ac:dyDescent="0.25">
      <c r="A635" s="106"/>
      <c r="B635" s="106"/>
      <c r="C635" s="106"/>
      <c r="D635" s="106"/>
      <c r="E635" s="106"/>
      <c r="F635" s="118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</row>
    <row r="636" spans="1:22" x14ac:dyDescent="0.25">
      <c r="A636" s="106"/>
      <c r="B636" s="106"/>
      <c r="C636" s="106"/>
      <c r="D636" s="106"/>
      <c r="E636" s="106"/>
      <c r="F636" s="118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</row>
    <row r="637" spans="1:22" x14ac:dyDescent="0.25">
      <c r="A637" s="106"/>
      <c r="B637" s="106"/>
      <c r="C637" s="106"/>
      <c r="D637" s="106"/>
      <c r="E637" s="106"/>
      <c r="F637" s="118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</row>
    <row r="638" spans="1:22" x14ac:dyDescent="0.25">
      <c r="A638" s="106"/>
      <c r="B638" s="106"/>
      <c r="C638" s="106"/>
      <c r="D638" s="106"/>
      <c r="E638" s="106"/>
      <c r="F638" s="118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</row>
    <row r="639" spans="1:22" x14ac:dyDescent="0.25">
      <c r="A639" s="106"/>
      <c r="B639" s="106"/>
      <c r="C639" s="106"/>
      <c r="D639" s="106"/>
      <c r="E639" s="106"/>
      <c r="F639" s="118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</row>
    <row r="640" spans="1:22" x14ac:dyDescent="0.25">
      <c r="A640" s="106"/>
      <c r="B640" s="106"/>
      <c r="C640" s="106"/>
      <c r="D640" s="106"/>
      <c r="E640" s="106"/>
      <c r="F640" s="118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</row>
    <row r="641" spans="1:22" x14ac:dyDescent="0.25">
      <c r="A641" s="106"/>
      <c r="B641" s="106"/>
      <c r="C641" s="106"/>
      <c r="D641" s="106"/>
      <c r="E641" s="106"/>
      <c r="F641" s="118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</row>
    <row r="642" spans="1:22" x14ac:dyDescent="0.25">
      <c r="A642" s="106"/>
      <c r="B642" s="106"/>
      <c r="C642" s="106"/>
      <c r="D642" s="106"/>
      <c r="E642" s="106"/>
      <c r="F642" s="118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</row>
    <row r="643" spans="1:22" x14ac:dyDescent="0.25">
      <c r="A643" s="106"/>
      <c r="B643" s="106"/>
      <c r="C643" s="106"/>
      <c r="D643" s="106"/>
      <c r="E643" s="106"/>
      <c r="F643" s="118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</row>
    <row r="644" spans="1:22" x14ac:dyDescent="0.25">
      <c r="A644" s="106"/>
      <c r="B644" s="106"/>
      <c r="C644" s="106"/>
      <c r="D644" s="106"/>
      <c r="E644" s="106"/>
      <c r="F644" s="118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</row>
    <row r="645" spans="1:22" x14ac:dyDescent="0.25">
      <c r="A645" s="106"/>
      <c r="B645" s="106"/>
      <c r="C645" s="106"/>
      <c r="D645" s="106"/>
      <c r="E645" s="106"/>
      <c r="F645" s="118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</row>
    <row r="646" spans="1:22" x14ac:dyDescent="0.25">
      <c r="A646" s="106"/>
      <c r="B646" s="106"/>
      <c r="C646" s="106"/>
      <c r="D646" s="106"/>
      <c r="E646" s="106"/>
      <c r="F646" s="118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</row>
    <row r="647" spans="1:22" x14ac:dyDescent="0.25">
      <c r="A647" s="106"/>
      <c r="B647" s="106"/>
      <c r="C647" s="106"/>
      <c r="D647" s="106"/>
      <c r="E647" s="106"/>
      <c r="F647" s="118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</row>
    <row r="648" spans="1:22" x14ac:dyDescent="0.25">
      <c r="A648" s="106"/>
      <c r="B648" s="106"/>
      <c r="C648" s="106"/>
      <c r="D648" s="106"/>
      <c r="E648" s="106"/>
      <c r="F648" s="118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</row>
    <row r="649" spans="1:22" x14ac:dyDescent="0.25">
      <c r="A649" s="106"/>
      <c r="B649" s="106"/>
      <c r="C649" s="106"/>
      <c r="D649" s="106"/>
      <c r="E649" s="106"/>
      <c r="F649" s="118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</row>
    <row r="650" spans="1:22" x14ac:dyDescent="0.25">
      <c r="A650" s="106"/>
      <c r="B650" s="106"/>
      <c r="C650" s="106"/>
      <c r="D650" s="106"/>
      <c r="E650" s="106"/>
      <c r="F650" s="118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</row>
    <row r="651" spans="1:22" x14ac:dyDescent="0.25">
      <c r="A651" s="106"/>
      <c r="B651" s="106"/>
      <c r="C651" s="106"/>
      <c r="D651" s="106"/>
      <c r="E651" s="106"/>
      <c r="F651" s="118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</row>
    <row r="652" spans="1:22" x14ac:dyDescent="0.25">
      <c r="A652" s="106"/>
      <c r="B652" s="106"/>
      <c r="C652" s="106"/>
      <c r="D652" s="106"/>
      <c r="E652" s="106"/>
      <c r="F652" s="118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</row>
    <row r="653" spans="1:22" x14ac:dyDescent="0.25">
      <c r="A653" s="106"/>
      <c r="B653" s="106"/>
      <c r="C653" s="106"/>
      <c r="D653" s="106"/>
      <c r="E653" s="106"/>
      <c r="F653" s="118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</row>
    <row r="654" spans="1:22" x14ac:dyDescent="0.25">
      <c r="A654" s="106"/>
      <c r="B654" s="106"/>
      <c r="C654" s="106"/>
      <c r="D654" s="106"/>
      <c r="E654" s="106"/>
      <c r="F654" s="118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</row>
    <row r="655" spans="1:22" x14ac:dyDescent="0.25">
      <c r="A655" s="106"/>
      <c r="B655" s="106"/>
      <c r="C655" s="106"/>
      <c r="D655" s="106"/>
      <c r="E655" s="106"/>
      <c r="F655" s="118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</row>
    <row r="656" spans="1:22" x14ac:dyDescent="0.25">
      <c r="A656" s="106"/>
      <c r="B656" s="106"/>
      <c r="C656" s="106"/>
      <c r="D656" s="106"/>
      <c r="E656" s="106"/>
      <c r="F656" s="118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</row>
    <row r="657" spans="1:22" x14ac:dyDescent="0.25">
      <c r="A657" s="106"/>
      <c r="B657" s="106"/>
      <c r="C657" s="106"/>
      <c r="D657" s="106"/>
      <c r="E657" s="106"/>
      <c r="F657" s="118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</row>
    <row r="658" spans="1:22" x14ac:dyDescent="0.25">
      <c r="A658" s="106"/>
      <c r="B658" s="106"/>
      <c r="C658" s="106"/>
      <c r="D658" s="106"/>
      <c r="E658" s="106"/>
      <c r="F658" s="118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</row>
    <row r="659" spans="1:22" x14ac:dyDescent="0.25">
      <c r="A659" s="106"/>
      <c r="B659" s="106"/>
      <c r="C659" s="106"/>
      <c r="D659" s="106"/>
      <c r="E659" s="106"/>
      <c r="F659" s="118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</row>
    <row r="660" spans="1:22" x14ac:dyDescent="0.25">
      <c r="A660" s="106"/>
      <c r="B660" s="106"/>
      <c r="C660" s="106"/>
      <c r="D660" s="106"/>
      <c r="E660" s="106"/>
      <c r="F660" s="118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</row>
    <row r="661" spans="1:22" x14ac:dyDescent="0.25">
      <c r="A661" s="106"/>
      <c r="B661" s="106"/>
      <c r="C661" s="106"/>
      <c r="D661" s="106"/>
      <c r="E661" s="106"/>
      <c r="F661" s="118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</row>
    <row r="662" spans="1:22" x14ac:dyDescent="0.25">
      <c r="A662" s="106"/>
      <c r="B662" s="106"/>
      <c r="C662" s="106"/>
      <c r="D662" s="106"/>
      <c r="E662" s="106"/>
      <c r="F662" s="118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</row>
    <row r="663" spans="1:22" x14ac:dyDescent="0.25">
      <c r="A663" s="106"/>
      <c r="B663" s="106"/>
      <c r="C663" s="106"/>
      <c r="D663" s="106"/>
      <c r="E663" s="106"/>
      <c r="F663" s="118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</row>
    <row r="664" spans="1:22" x14ac:dyDescent="0.25">
      <c r="A664" s="106"/>
      <c r="B664" s="106"/>
      <c r="C664" s="106"/>
      <c r="D664" s="106"/>
      <c r="E664" s="106"/>
      <c r="F664" s="118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</row>
    <row r="665" spans="1:22" x14ac:dyDescent="0.25">
      <c r="A665" s="106"/>
      <c r="B665" s="106"/>
      <c r="C665" s="106"/>
      <c r="D665" s="106"/>
      <c r="E665" s="106"/>
      <c r="F665" s="118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</row>
    <row r="666" spans="1:22" x14ac:dyDescent="0.25">
      <c r="A666" s="106"/>
      <c r="B666" s="106"/>
      <c r="C666" s="106"/>
      <c r="D666" s="106"/>
      <c r="E666" s="106"/>
      <c r="F666" s="118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</row>
    <row r="667" spans="1:22" x14ac:dyDescent="0.25">
      <c r="A667" s="106"/>
      <c r="B667" s="106"/>
      <c r="C667" s="106"/>
      <c r="D667" s="106"/>
      <c r="E667" s="106"/>
      <c r="F667" s="118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</row>
    <row r="668" spans="1:22" x14ac:dyDescent="0.25">
      <c r="A668" s="106"/>
      <c r="B668" s="106"/>
      <c r="C668" s="106"/>
      <c r="D668" s="106"/>
      <c r="E668" s="106"/>
      <c r="F668" s="118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</row>
    <row r="669" spans="1:22" x14ac:dyDescent="0.25">
      <c r="A669" s="106"/>
      <c r="B669" s="106"/>
      <c r="C669" s="106"/>
      <c r="D669" s="106"/>
      <c r="E669" s="106"/>
      <c r="F669" s="118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</row>
    <row r="670" spans="1:22" x14ac:dyDescent="0.25">
      <c r="A670" s="106"/>
      <c r="B670" s="106"/>
      <c r="C670" s="106"/>
      <c r="D670" s="106"/>
      <c r="E670" s="106"/>
      <c r="F670" s="118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</row>
    <row r="671" spans="1:22" x14ac:dyDescent="0.25">
      <c r="A671" s="106"/>
      <c r="B671" s="106"/>
      <c r="C671" s="106"/>
      <c r="D671" s="106"/>
      <c r="E671" s="106"/>
      <c r="F671" s="118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</row>
    <row r="672" spans="1:22" x14ac:dyDescent="0.25">
      <c r="A672" s="106"/>
      <c r="B672" s="106"/>
      <c r="C672" s="106"/>
      <c r="D672" s="106"/>
      <c r="E672" s="106"/>
      <c r="F672" s="118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</row>
    <row r="673" spans="1:22" x14ac:dyDescent="0.25">
      <c r="A673" s="106"/>
      <c r="B673" s="106"/>
      <c r="C673" s="106"/>
      <c r="D673" s="106"/>
      <c r="E673" s="106"/>
      <c r="F673" s="118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</row>
    <row r="674" spans="1:22" x14ac:dyDescent="0.25">
      <c r="A674" s="106"/>
      <c r="B674" s="106"/>
      <c r="C674" s="106"/>
      <c r="D674" s="106"/>
      <c r="E674" s="106"/>
      <c r="F674" s="118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</row>
    <row r="675" spans="1:22" x14ac:dyDescent="0.25">
      <c r="A675" s="106"/>
      <c r="B675" s="106"/>
      <c r="C675" s="106"/>
      <c r="D675" s="106"/>
      <c r="E675" s="106"/>
      <c r="F675" s="118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</row>
    <row r="676" spans="1:22" x14ac:dyDescent="0.25">
      <c r="A676" s="106"/>
      <c r="B676" s="106"/>
      <c r="C676" s="106"/>
      <c r="D676" s="106"/>
      <c r="E676" s="106"/>
      <c r="F676" s="118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</row>
    <row r="677" spans="1:22" x14ac:dyDescent="0.25">
      <c r="A677" s="106"/>
      <c r="B677" s="106"/>
      <c r="C677" s="106"/>
      <c r="D677" s="106"/>
      <c r="E677" s="106"/>
      <c r="F677" s="118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</row>
    <row r="678" spans="1:22" x14ac:dyDescent="0.25">
      <c r="A678" s="106"/>
      <c r="B678" s="106"/>
      <c r="C678" s="106"/>
      <c r="D678" s="106"/>
      <c r="E678" s="106"/>
      <c r="F678" s="118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</row>
    <row r="679" spans="1:22" x14ac:dyDescent="0.25">
      <c r="A679" s="106"/>
      <c r="B679" s="106"/>
      <c r="C679" s="106"/>
      <c r="D679" s="106"/>
      <c r="E679" s="106"/>
      <c r="F679" s="118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</row>
    <row r="680" spans="1:22" x14ac:dyDescent="0.25">
      <c r="A680" s="106"/>
      <c r="B680" s="106"/>
      <c r="C680" s="106"/>
      <c r="D680" s="106"/>
      <c r="E680" s="106"/>
      <c r="F680" s="118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</row>
    <row r="681" spans="1:22" x14ac:dyDescent="0.25">
      <c r="A681" s="106"/>
      <c r="B681" s="106"/>
      <c r="C681" s="106"/>
      <c r="D681" s="106"/>
      <c r="E681" s="106"/>
      <c r="F681" s="118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</row>
    <row r="682" spans="1:22" x14ac:dyDescent="0.25">
      <c r="A682" s="106"/>
      <c r="B682" s="106"/>
      <c r="C682" s="106"/>
      <c r="D682" s="106"/>
      <c r="E682" s="106"/>
      <c r="F682" s="118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</row>
    <row r="683" spans="1:22" x14ac:dyDescent="0.25">
      <c r="A683" s="106"/>
      <c r="B683" s="106"/>
      <c r="C683" s="106"/>
      <c r="D683" s="106"/>
      <c r="E683" s="106"/>
      <c r="F683" s="118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</row>
    <row r="684" spans="1:22" x14ac:dyDescent="0.25">
      <c r="A684" s="106"/>
      <c r="B684" s="106"/>
      <c r="C684" s="106"/>
      <c r="D684" s="106"/>
      <c r="E684" s="106"/>
      <c r="F684" s="118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</row>
    <row r="685" spans="1:22" x14ac:dyDescent="0.25">
      <c r="A685" s="106"/>
      <c r="B685" s="106"/>
      <c r="C685" s="106"/>
      <c r="D685" s="106"/>
      <c r="E685" s="106"/>
      <c r="F685" s="118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</row>
    <row r="686" spans="1:22" x14ac:dyDescent="0.25">
      <c r="A686" s="106"/>
      <c r="B686" s="106"/>
      <c r="C686" s="106"/>
      <c r="D686" s="106"/>
      <c r="E686" s="106"/>
      <c r="F686" s="118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</row>
    <row r="687" spans="1:22" x14ac:dyDescent="0.25">
      <c r="A687" s="106"/>
      <c r="B687" s="106"/>
      <c r="C687" s="106"/>
      <c r="D687" s="106"/>
      <c r="E687" s="106"/>
      <c r="F687" s="118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</row>
    <row r="688" spans="1:22" x14ac:dyDescent="0.25">
      <c r="A688" s="106"/>
      <c r="B688" s="106"/>
      <c r="C688" s="106"/>
      <c r="D688" s="106"/>
      <c r="E688" s="106"/>
      <c r="F688" s="118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</row>
    <row r="689" spans="1:22" x14ac:dyDescent="0.25">
      <c r="A689" s="106"/>
      <c r="B689" s="106"/>
      <c r="C689" s="106"/>
      <c r="D689" s="106"/>
      <c r="E689" s="106"/>
      <c r="F689" s="118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</row>
    <row r="690" spans="1:22" x14ac:dyDescent="0.25">
      <c r="A690" s="106"/>
      <c r="B690" s="106"/>
      <c r="C690" s="106"/>
      <c r="D690" s="106"/>
      <c r="E690" s="106"/>
      <c r="F690" s="118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</row>
    <row r="691" spans="1:22" x14ac:dyDescent="0.25">
      <c r="A691" s="106"/>
      <c r="B691" s="106"/>
      <c r="C691" s="106"/>
      <c r="D691" s="106"/>
      <c r="E691" s="106"/>
      <c r="F691" s="118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</row>
    <row r="692" spans="1:22" x14ac:dyDescent="0.25">
      <c r="A692" s="106"/>
      <c r="B692" s="106"/>
      <c r="C692" s="106"/>
      <c r="D692" s="106"/>
      <c r="E692" s="106"/>
      <c r="F692" s="118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</row>
    <row r="693" spans="1:22" x14ac:dyDescent="0.25">
      <c r="A693" s="106"/>
      <c r="B693" s="106"/>
      <c r="C693" s="106"/>
      <c r="D693" s="106"/>
      <c r="E693" s="106"/>
      <c r="F693" s="118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</row>
    <row r="694" spans="1:22" x14ac:dyDescent="0.25">
      <c r="A694" s="106"/>
      <c r="B694" s="106"/>
      <c r="C694" s="106"/>
      <c r="D694" s="106"/>
      <c r="E694" s="106"/>
      <c r="F694" s="118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</row>
    <row r="695" spans="1:22" x14ac:dyDescent="0.25">
      <c r="A695" s="106"/>
      <c r="B695" s="106"/>
      <c r="C695" s="106"/>
      <c r="D695" s="106"/>
      <c r="E695" s="106"/>
      <c r="F695" s="118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</row>
    <row r="696" spans="1:22" x14ac:dyDescent="0.25">
      <c r="A696" s="106"/>
      <c r="B696" s="106"/>
      <c r="C696" s="106"/>
      <c r="D696" s="106"/>
      <c r="E696" s="106"/>
      <c r="F696" s="118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</row>
    <row r="697" spans="1:22" x14ac:dyDescent="0.25">
      <c r="A697" s="106"/>
      <c r="B697" s="106"/>
      <c r="C697" s="106"/>
      <c r="D697" s="106"/>
      <c r="E697" s="106"/>
      <c r="F697" s="118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</row>
    <row r="698" spans="1:22" x14ac:dyDescent="0.25">
      <c r="A698" s="106"/>
      <c r="B698" s="106"/>
      <c r="C698" s="106"/>
      <c r="D698" s="106"/>
      <c r="E698" s="106"/>
      <c r="F698" s="118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</row>
    <row r="699" spans="1:22" x14ac:dyDescent="0.25">
      <c r="A699" s="106"/>
      <c r="B699" s="106"/>
      <c r="C699" s="106"/>
      <c r="D699" s="106"/>
      <c r="E699" s="106"/>
      <c r="F699" s="118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</row>
    <row r="700" spans="1:22" x14ac:dyDescent="0.25">
      <c r="A700" s="106"/>
      <c r="B700" s="106"/>
      <c r="C700" s="106"/>
      <c r="D700" s="106"/>
      <c r="E700" s="106"/>
      <c r="F700" s="118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</row>
    <row r="701" spans="1:22" x14ac:dyDescent="0.25">
      <c r="A701" s="106"/>
      <c r="B701" s="106"/>
      <c r="C701" s="106"/>
      <c r="D701" s="106"/>
      <c r="E701" s="106"/>
      <c r="F701" s="118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</row>
    <row r="702" spans="1:22" x14ac:dyDescent="0.25">
      <c r="A702" s="106"/>
      <c r="B702" s="106"/>
      <c r="C702" s="106"/>
      <c r="D702" s="106"/>
      <c r="E702" s="106"/>
      <c r="F702" s="118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</row>
    <row r="703" spans="1:22" x14ac:dyDescent="0.25">
      <c r="A703" s="106"/>
      <c r="B703" s="106"/>
      <c r="C703" s="106"/>
      <c r="D703" s="106"/>
      <c r="E703" s="106"/>
      <c r="F703" s="118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</row>
    <row r="704" spans="1:22" x14ac:dyDescent="0.25">
      <c r="A704" s="106"/>
      <c r="B704" s="106"/>
      <c r="C704" s="106"/>
      <c r="D704" s="106"/>
      <c r="E704" s="106"/>
      <c r="F704" s="118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</row>
    <row r="705" spans="1:22" x14ac:dyDescent="0.25">
      <c r="A705" s="106"/>
      <c r="B705" s="106"/>
      <c r="C705" s="106"/>
      <c r="D705" s="106"/>
      <c r="E705" s="106"/>
      <c r="F705" s="118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</row>
    <row r="706" spans="1:22" x14ac:dyDescent="0.25">
      <c r="A706" s="106"/>
      <c r="B706" s="106"/>
      <c r="C706" s="106"/>
      <c r="D706" s="106"/>
      <c r="E706" s="106"/>
      <c r="F706" s="118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</row>
    <row r="707" spans="1:22" x14ac:dyDescent="0.25">
      <c r="A707" s="106"/>
      <c r="B707" s="106"/>
      <c r="C707" s="106"/>
      <c r="D707" s="106"/>
      <c r="E707" s="106"/>
      <c r="F707" s="118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</row>
    <row r="708" spans="1:22" x14ac:dyDescent="0.25">
      <c r="A708" s="106"/>
      <c r="B708" s="106"/>
      <c r="C708" s="106"/>
      <c r="D708" s="106"/>
      <c r="E708" s="106"/>
      <c r="F708" s="118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</row>
    <row r="709" spans="1:22" x14ac:dyDescent="0.25">
      <c r="A709" s="106"/>
      <c r="B709" s="106"/>
      <c r="C709" s="106"/>
      <c r="D709" s="106"/>
      <c r="E709" s="106"/>
      <c r="F709" s="118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</row>
    <row r="710" spans="1:22" x14ac:dyDescent="0.25">
      <c r="A710" s="106"/>
      <c r="B710" s="106"/>
      <c r="C710" s="106"/>
      <c r="D710" s="106"/>
      <c r="E710" s="106"/>
      <c r="F710" s="118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</row>
    <row r="711" spans="1:22" x14ac:dyDescent="0.25">
      <c r="A711" s="106"/>
      <c r="B711" s="106"/>
      <c r="C711" s="106"/>
      <c r="D711" s="106"/>
      <c r="E711" s="106"/>
      <c r="F711" s="118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</row>
    <row r="712" spans="1:22" x14ac:dyDescent="0.25">
      <c r="A712" s="106"/>
      <c r="B712" s="106"/>
      <c r="C712" s="106"/>
      <c r="D712" s="106"/>
      <c r="E712" s="106"/>
      <c r="F712" s="118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</row>
    <row r="713" spans="1:22" x14ac:dyDescent="0.25">
      <c r="A713" s="106"/>
      <c r="B713" s="106"/>
      <c r="C713" s="106"/>
      <c r="D713" s="106"/>
      <c r="E713" s="106"/>
      <c r="F713" s="118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</row>
    <row r="714" spans="1:22" x14ac:dyDescent="0.25">
      <c r="A714" s="106"/>
      <c r="B714" s="106"/>
      <c r="C714" s="106"/>
      <c r="D714" s="106"/>
      <c r="E714" s="106"/>
      <c r="F714" s="118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</row>
    <row r="715" spans="1:22" x14ac:dyDescent="0.25">
      <c r="A715" s="106"/>
      <c r="B715" s="106"/>
      <c r="C715" s="106"/>
      <c r="D715" s="106"/>
      <c r="E715" s="106"/>
      <c r="F715" s="118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</row>
    <row r="716" spans="1:22" x14ac:dyDescent="0.25">
      <c r="A716" s="106"/>
      <c r="B716" s="106"/>
      <c r="C716" s="106"/>
      <c r="D716" s="106"/>
      <c r="E716" s="106"/>
      <c r="F716" s="118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</row>
    <row r="717" spans="1:22" x14ac:dyDescent="0.25">
      <c r="A717" s="106"/>
      <c r="B717" s="106"/>
      <c r="C717" s="106"/>
      <c r="D717" s="106"/>
      <c r="E717" s="106"/>
      <c r="F717" s="118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</row>
    <row r="718" spans="1:22" x14ac:dyDescent="0.25">
      <c r="A718" s="106"/>
      <c r="B718" s="106"/>
      <c r="C718" s="106"/>
      <c r="D718" s="106"/>
      <c r="E718" s="106"/>
      <c r="F718" s="118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</row>
    <row r="719" spans="1:22" x14ac:dyDescent="0.25">
      <c r="A719" s="106"/>
      <c r="B719" s="106"/>
      <c r="C719" s="106"/>
      <c r="D719" s="106"/>
      <c r="E719" s="106"/>
      <c r="F719" s="118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</row>
    <row r="720" spans="1:22" x14ac:dyDescent="0.25">
      <c r="A720" s="106"/>
      <c r="B720" s="106"/>
      <c r="C720" s="106"/>
      <c r="D720" s="106"/>
      <c r="E720" s="106"/>
      <c r="F720" s="118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</row>
    <row r="721" spans="1:22" x14ac:dyDescent="0.25">
      <c r="A721" s="106"/>
      <c r="B721" s="106"/>
      <c r="C721" s="106"/>
      <c r="D721" s="106"/>
      <c r="E721" s="106"/>
      <c r="F721" s="118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</row>
    <row r="722" spans="1:22" x14ac:dyDescent="0.25">
      <c r="A722" s="106"/>
      <c r="B722" s="106"/>
      <c r="C722" s="106"/>
      <c r="D722" s="106"/>
      <c r="E722" s="106"/>
      <c r="F722" s="118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</row>
    <row r="723" spans="1:22" x14ac:dyDescent="0.25">
      <c r="A723" s="106"/>
      <c r="B723" s="106"/>
      <c r="C723" s="106"/>
      <c r="D723" s="106"/>
      <c r="E723" s="106"/>
      <c r="F723" s="118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</row>
    <row r="724" spans="1:22" x14ac:dyDescent="0.25">
      <c r="A724" s="106"/>
      <c r="B724" s="106"/>
      <c r="C724" s="106"/>
      <c r="D724" s="106"/>
      <c r="E724" s="106"/>
      <c r="F724" s="118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</row>
    <row r="725" spans="1:22" x14ac:dyDescent="0.25">
      <c r="A725" s="106"/>
      <c r="B725" s="106"/>
      <c r="C725" s="106"/>
      <c r="D725" s="106"/>
      <c r="E725" s="106"/>
      <c r="F725" s="118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</row>
    <row r="726" spans="1:22" x14ac:dyDescent="0.25">
      <c r="A726" s="106"/>
      <c r="B726" s="106"/>
      <c r="C726" s="106"/>
      <c r="D726" s="106"/>
      <c r="E726" s="106"/>
      <c r="F726" s="118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</row>
    <row r="727" spans="1:22" x14ac:dyDescent="0.25">
      <c r="A727" s="106"/>
      <c r="B727" s="106"/>
      <c r="C727" s="106"/>
      <c r="D727" s="106"/>
      <c r="E727" s="106"/>
      <c r="F727" s="118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</row>
    <row r="728" spans="1:22" x14ac:dyDescent="0.25">
      <c r="A728" s="106"/>
      <c r="B728" s="106"/>
      <c r="C728" s="106"/>
      <c r="D728" s="106"/>
      <c r="E728" s="106"/>
      <c r="F728" s="118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</row>
    <row r="729" spans="1:22" x14ac:dyDescent="0.25">
      <c r="A729" s="106"/>
      <c r="B729" s="106"/>
      <c r="C729" s="106"/>
      <c r="D729" s="106"/>
      <c r="E729" s="106"/>
      <c r="F729" s="118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</row>
    <row r="730" spans="1:22" x14ac:dyDescent="0.25">
      <c r="A730" s="106"/>
      <c r="B730" s="106"/>
      <c r="C730" s="106"/>
      <c r="D730" s="106"/>
      <c r="E730" s="106"/>
      <c r="F730" s="118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</row>
    <row r="731" spans="1:22" x14ac:dyDescent="0.25">
      <c r="A731" s="106"/>
      <c r="B731" s="106"/>
      <c r="C731" s="106"/>
      <c r="D731" s="106"/>
      <c r="E731" s="106"/>
      <c r="F731" s="118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</row>
    <row r="732" spans="1:22" x14ac:dyDescent="0.25">
      <c r="A732" s="106"/>
      <c r="B732" s="106"/>
      <c r="C732" s="106"/>
      <c r="D732" s="106"/>
      <c r="E732" s="106"/>
      <c r="F732" s="118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</row>
    <row r="733" spans="1:22" x14ac:dyDescent="0.25">
      <c r="A733" s="106"/>
      <c r="B733" s="106"/>
      <c r="C733" s="106"/>
      <c r="D733" s="106"/>
      <c r="E733" s="106"/>
      <c r="F733" s="118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</row>
    <row r="734" spans="1:22" x14ac:dyDescent="0.25">
      <c r="A734" s="106"/>
      <c r="B734" s="106"/>
      <c r="C734" s="106"/>
      <c r="D734" s="106"/>
      <c r="E734" s="106"/>
      <c r="F734" s="118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</row>
    <row r="735" spans="1:22" x14ac:dyDescent="0.25">
      <c r="A735" s="106"/>
      <c r="B735" s="106"/>
      <c r="C735" s="106"/>
      <c r="D735" s="106"/>
      <c r="E735" s="106"/>
      <c r="F735" s="118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</row>
    <row r="736" spans="1:22" x14ac:dyDescent="0.25">
      <c r="A736" s="106"/>
      <c r="B736" s="106"/>
      <c r="C736" s="106"/>
      <c r="D736" s="106"/>
      <c r="E736" s="106"/>
      <c r="F736" s="118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</row>
    <row r="737" spans="1:22" x14ac:dyDescent="0.25">
      <c r="A737" s="106"/>
      <c r="B737" s="106"/>
      <c r="C737" s="106"/>
      <c r="D737" s="106"/>
      <c r="E737" s="106"/>
      <c r="F737" s="118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</row>
    <row r="738" spans="1:22" x14ac:dyDescent="0.25">
      <c r="A738" s="106"/>
      <c r="B738" s="106"/>
      <c r="C738" s="106"/>
      <c r="D738" s="106"/>
      <c r="E738" s="106"/>
      <c r="F738" s="118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</row>
    <row r="739" spans="1:22" x14ac:dyDescent="0.25">
      <c r="A739" s="106"/>
      <c r="B739" s="106"/>
      <c r="C739" s="106"/>
      <c r="D739" s="106"/>
      <c r="E739" s="106"/>
      <c r="F739" s="118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</row>
    <row r="740" spans="1:22" x14ac:dyDescent="0.25">
      <c r="A740" s="106"/>
      <c r="B740" s="106"/>
      <c r="C740" s="106"/>
      <c r="D740" s="106"/>
      <c r="E740" s="106"/>
      <c r="F740" s="118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</row>
    <row r="741" spans="1:22" x14ac:dyDescent="0.25">
      <c r="A741" s="106"/>
      <c r="B741" s="106"/>
      <c r="C741" s="106"/>
      <c r="D741" s="106"/>
      <c r="E741" s="106"/>
      <c r="F741" s="118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</row>
    <row r="742" spans="1:22" x14ac:dyDescent="0.25">
      <c r="A742" s="106"/>
      <c r="B742" s="106"/>
      <c r="C742" s="106"/>
      <c r="D742" s="106"/>
      <c r="E742" s="106"/>
      <c r="F742" s="118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</row>
    <row r="743" spans="1:22" x14ac:dyDescent="0.25">
      <c r="A743" s="106"/>
      <c r="B743" s="106"/>
      <c r="C743" s="106"/>
      <c r="D743" s="106"/>
      <c r="E743" s="106"/>
      <c r="F743" s="118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</row>
    <row r="744" spans="1:22" x14ac:dyDescent="0.25">
      <c r="A744" s="106"/>
      <c r="B744" s="106"/>
      <c r="C744" s="106"/>
      <c r="D744" s="106"/>
      <c r="E744" s="106"/>
      <c r="F744" s="118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</row>
    <row r="745" spans="1:22" x14ac:dyDescent="0.25">
      <c r="A745" s="106"/>
      <c r="B745" s="106"/>
      <c r="C745" s="106"/>
      <c r="D745" s="106"/>
      <c r="E745" s="106"/>
      <c r="F745" s="118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</row>
    <row r="746" spans="1:22" x14ac:dyDescent="0.25">
      <c r="A746" s="106"/>
      <c r="B746" s="106"/>
      <c r="C746" s="106"/>
      <c r="D746" s="106"/>
      <c r="E746" s="106"/>
      <c r="F746" s="118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</row>
    <row r="747" spans="1:22" x14ac:dyDescent="0.25">
      <c r="A747" s="106"/>
      <c r="B747" s="106"/>
      <c r="C747" s="106"/>
      <c r="D747" s="106"/>
      <c r="E747" s="106"/>
      <c r="F747" s="118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</row>
    <row r="748" spans="1:22" x14ac:dyDescent="0.25">
      <c r="A748" s="106"/>
      <c r="B748" s="106"/>
      <c r="C748" s="106"/>
      <c r="D748" s="106"/>
      <c r="E748" s="106"/>
      <c r="F748" s="118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</row>
    <row r="749" spans="1:22" x14ac:dyDescent="0.25">
      <c r="A749" s="106"/>
      <c r="B749" s="106"/>
      <c r="C749" s="106"/>
      <c r="D749" s="106"/>
      <c r="E749" s="106"/>
      <c r="F749" s="118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</row>
    <row r="750" spans="1:22" x14ac:dyDescent="0.25">
      <c r="A750" s="106"/>
      <c r="B750" s="106"/>
      <c r="C750" s="106"/>
      <c r="D750" s="106"/>
      <c r="E750" s="106"/>
      <c r="F750" s="118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</row>
    <row r="751" spans="1:22" x14ac:dyDescent="0.25">
      <c r="A751" s="106"/>
      <c r="B751" s="106"/>
      <c r="C751" s="106"/>
      <c r="D751" s="106"/>
      <c r="E751" s="106"/>
      <c r="F751" s="118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</row>
    <row r="752" spans="1:22" x14ac:dyDescent="0.25">
      <c r="A752" s="106"/>
      <c r="B752" s="106"/>
      <c r="C752" s="106"/>
      <c r="D752" s="106"/>
      <c r="E752" s="106"/>
      <c r="F752" s="118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</row>
    <row r="753" spans="1:22" x14ac:dyDescent="0.25">
      <c r="A753" s="106"/>
      <c r="B753" s="106"/>
      <c r="C753" s="106"/>
      <c r="D753" s="106"/>
      <c r="E753" s="106"/>
      <c r="F753" s="118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</row>
    <row r="754" spans="1:22" x14ac:dyDescent="0.25">
      <c r="A754" s="106"/>
      <c r="B754" s="106"/>
      <c r="C754" s="106"/>
      <c r="D754" s="106"/>
      <c r="E754" s="106"/>
      <c r="F754" s="118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</row>
    <row r="755" spans="1:22" x14ac:dyDescent="0.25">
      <c r="A755" s="106"/>
      <c r="B755" s="106"/>
      <c r="C755" s="106"/>
      <c r="D755" s="106"/>
      <c r="E755" s="106"/>
      <c r="F755" s="118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</row>
    <row r="756" spans="1:22" x14ac:dyDescent="0.25">
      <c r="A756" s="106"/>
      <c r="B756" s="106"/>
      <c r="C756" s="106"/>
      <c r="D756" s="106"/>
      <c r="E756" s="106"/>
      <c r="F756" s="118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</row>
    <row r="757" spans="1:22" x14ac:dyDescent="0.25">
      <c r="A757" s="106"/>
      <c r="B757" s="106"/>
      <c r="C757" s="106"/>
      <c r="D757" s="106"/>
      <c r="E757" s="106"/>
      <c r="F757" s="118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</row>
    <row r="758" spans="1:22" x14ac:dyDescent="0.25">
      <c r="A758" s="106"/>
      <c r="B758" s="106"/>
      <c r="C758" s="106"/>
      <c r="D758" s="106"/>
      <c r="E758" s="106"/>
      <c r="F758" s="118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</row>
    <row r="759" spans="1:22" x14ac:dyDescent="0.25">
      <c r="A759" s="106"/>
      <c r="B759" s="106"/>
      <c r="C759" s="106"/>
      <c r="D759" s="106"/>
      <c r="E759" s="106"/>
      <c r="F759" s="118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</row>
    <row r="760" spans="1:22" x14ac:dyDescent="0.25">
      <c r="A760" s="106"/>
      <c r="B760" s="106"/>
      <c r="C760" s="106"/>
      <c r="D760" s="106"/>
      <c r="E760" s="106"/>
      <c r="F760" s="118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</row>
    <row r="761" spans="1:22" x14ac:dyDescent="0.25">
      <c r="A761" s="106"/>
      <c r="B761" s="106"/>
      <c r="C761" s="106"/>
      <c r="D761" s="106"/>
      <c r="E761" s="106"/>
      <c r="F761" s="118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</row>
    <row r="762" spans="1:22" x14ac:dyDescent="0.25">
      <c r="A762" s="106"/>
      <c r="B762" s="106"/>
      <c r="C762" s="106"/>
      <c r="D762" s="106"/>
      <c r="E762" s="106"/>
      <c r="F762" s="118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</row>
    <row r="763" spans="1:22" x14ac:dyDescent="0.25">
      <c r="A763" s="106"/>
      <c r="B763" s="106"/>
      <c r="C763" s="106"/>
      <c r="D763" s="106"/>
      <c r="E763" s="106"/>
      <c r="F763" s="118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</row>
    <row r="764" spans="1:22" x14ac:dyDescent="0.25">
      <c r="A764" s="106"/>
      <c r="B764" s="106"/>
      <c r="C764" s="106"/>
      <c r="D764" s="106"/>
      <c r="E764" s="106"/>
      <c r="F764" s="118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</row>
    <row r="765" spans="1:22" x14ac:dyDescent="0.25">
      <c r="A765" s="106"/>
      <c r="B765" s="106"/>
      <c r="C765" s="106"/>
      <c r="D765" s="106"/>
      <c r="E765" s="106"/>
      <c r="F765" s="118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</row>
    <row r="766" spans="1:22" x14ac:dyDescent="0.25">
      <c r="A766" s="106"/>
      <c r="B766" s="106"/>
      <c r="C766" s="106"/>
      <c r="D766" s="106"/>
      <c r="E766" s="106"/>
      <c r="F766" s="118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</row>
    <row r="767" spans="1:22" x14ac:dyDescent="0.25">
      <c r="A767" s="106"/>
      <c r="B767" s="106"/>
      <c r="C767" s="106"/>
      <c r="D767" s="106"/>
      <c r="E767" s="106"/>
      <c r="F767" s="118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</row>
    <row r="768" spans="1:22" x14ac:dyDescent="0.25">
      <c r="A768" s="106"/>
      <c r="B768" s="106"/>
      <c r="C768" s="106"/>
      <c r="D768" s="106"/>
      <c r="E768" s="106"/>
      <c r="F768" s="118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</row>
    <row r="769" spans="1:22" x14ac:dyDescent="0.25">
      <c r="A769" s="106"/>
      <c r="B769" s="106"/>
      <c r="C769" s="106"/>
      <c r="D769" s="106"/>
      <c r="E769" s="106"/>
      <c r="F769" s="118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</row>
    <row r="770" spans="1:22" x14ac:dyDescent="0.25">
      <c r="A770" s="106"/>
      <c r="B770" s="106"/>
      <c r="C770" s="106"/>
      <c r="D770" s="106"/>
      <c r="E770" s="106"/>
      <c r="F770" s="118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</row>
    <row r="771" spans="1:22" x14ac:dyDescent="0.25">
      <c r="A771" s="106"/>
      <c r="B771" s="106"/>
      <c r="C771" s="106"/>
      <c r="D771" s="106"/>
      <c r="E771" s="106"/>
      <c r="F771" s="118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</row>
    <row r="772" spans="1:22" x14ac:dyDescent="0.25">
      <c r="A772" s="106"/>
      <c r="B772" s="106"/>
      <c r="C772" s="106"/>
      <c r="D772" s="106"/>
      <c r="E772" s="106"/>
      <c r="F772" s="118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</row>
    <row r="773" spans="1:22" x14ac:dyDescent="0.25">
      <c r="A773" s="106"/>
      <c r="B773" s="106"/>
      <c r="C773" s="106"/>
      <c r="D773" s="106"/>
      <c r="E773" s="106"/>
      <c r="F773" s="118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</row>
    <row r="774" spans="1:22" x14ac:dyDescent="0.25">
      <c r="A774" s="106"/>
      <c r="B774" s="106"/>
      <c r="C774" s="106"/>
      <c r="D774" s="106"/>
      <c r="E774" s="106"/>
      <c r="F774" s="118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</row>
    <row r="775" spans="1:22" x14ac:dyDescent="0.25">
      <c r="A775" s="106"/>
      <c r="B775" s="106"/>
      <c r="C775" s="106"/>
      <c r="D775" s="106"/>
      <c r="E775" s="106"/>
      <c r="F775" s="118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</row>
    <row r="776" spans="1:22" x14ac:dyDescent="0.25">
      <c r="A776" s="106"/>
      <c r="B776" s="106"/>
      <c r="C776" s="106"/>
      <c r="D776" s="106"/>
      <c r="E776" s="106"/>
      <c r="F776" s="118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</row>
    <row r="777" spans="1:22" x14ac:dyDescent="0.25">
      <c r="A777" s="106"/>
      <c r="B777" s="106"/>
      <c r="C777" s="106"/>
      <c r="D777" s="106"/>
      <c r="E777" s="106"/>
      <c r="F777" s="118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</row>
    <row r="778" spans="1:22" x14ac:dyDescent="0.25">
      <c r="A778" s="106"/>
      <c r="B778" s="106"/>
      <c r="C778" s="106"/>
      <c r="D778" s="106"/>
      <c r="E778" s="106"/>
      <c r="F778" s="118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</row>
    <row r="779" spans="1:22" x14ac:dyDescent="0.25">
      <c r="A779" s="106"/>
      <c r="B779" s="106"/>
      <c r="C779" s="106"/>
      <c r="D779" s="106"/>
      <c r="E779" s="106"/>
      <c r="F779" s="118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</row>
    <row r="780" spans="1:22" x14ac:dyDescent="0.25">
      <c r="A780" s="106"/>
      <c r="B780" s="106"/>
      <c r="C780" s="106"/>
      <c r="D780" s="106"/>
      <c r="E780" s="106"/>
      <c r="F780" s="118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</row>
    <row r="781" spans="1:22" x14ac:dyDescent="0.25">
      <c r="A781" s="106"/>
      <c r="B781" s="106"/>
      <c r="C781" s="106"/>
      <c r="D781" s="106"/>
      <c r="E781" s="106"/>
      <c r="F781" s="118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</row>
    <row r="782" spans="1:22" x14ac:dyDescent="0.25">
      <c r="A782" s="106"/>
      <c r="B782" s="106"/>
      <c r="C782" s="106"/>
      <c r="D782" s="106"/>
      <c r="E782" s="106"/>
      <c r="F782" s="118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</row>
    <row r="783" spans="1:22" x14ac:dyDescent="0.25">
      <c r="A783" s="106"/>
      <c r="B783" s="106"/>
      <c r="C783" s="106"/>
      <c r="D783" s="106"/>
      <c r="E783" s="106"/>
      <c r="F783" s="118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</row>
    <row r="784" spans="1:22" x14ac:dyDescent="0.25">
      <c r="A784" s="106"/>
      <c r="B784" s="106"/>
      <c r="C784" s="106"/>
      <c r="D784" s="106"/>
      <c r="E784" s="106"/>
      <c r="F784" s="118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</row>
    <row r="785" spans="1:22" x14ac:dyDescent="0.25">
      <c r="A785" s="106"/>
      <c r="B785" s="106"/>
      <c r="C785" s="106"/>
      <c r="D785" s="106"/>
      <c r="E785" s="106"/>
      <c r="F785" s="118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</row>
    <row r="786" spans="1:22" x14ac:dyDescent="0.25">
      <c r="A786" s="106"/>
      <c r="B786" s="106"/>
      <c r="C786" s="106"/>
      <c r="D786" s="106"/>
      <c r="E786" s="106"/>
      <c r="F786" s="118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</row>
    <row r="787" spans="1:22" x14ac:dyDescent="0.25">
      <c r="A787" s="106"/>
      <c r="B787" s="106"/>
      <c r="C787" s="106"/>
      <c r="D787" s="106"/>
      <c r="E787" s="106"/>
      <c r="F787" s="118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</row>
    <row r="788" spans="1:22" x14ac:dyDescent="0.25">
      <c r="A788" s="106"/>
      <c r="B788" s="106"/>
      <c r="C788" s="106"/>
      <c r="D788" s="106"/>
      <c r="E788" s="106"/>
      <c r="F788" s="118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</row>
    <row r="789" spans="1:22" x14ac:dyDescent="0.25">
      <c r="A789" s="106"/>
      <c r="B789" s="106"/>
      <c r="C789" s="106"/>
      <c r="D789" s="106"/>
      <c r="E789" s="106"/>
      <c r="F789" s="118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</row>
    <row r="790" spans="1:22" x14ac:dyDescent="0.25">
      <c r="A790" s="106"/>
      <c r="B790" s="106"/>
      <c r="C790" s="106"/>
      <c r="D790" s="106"/>
      <c r="E790" s="106"/>
      <c r="F790" s="118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</row>
    <row r="791" spans="1:22" x14ac:dyDescent="0.25">
      <c r="A791" s="106"/>
      <c r="B791" s="106"/>
      <c r="C791" s="106"/>
      <c r="D791" s="106"/>
      <c r="E791" s="106"/>
      <c r="F791" s="118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</row>
    <row r="792" spans="1:22" x14ac:dyDescent="0.25">
      <c r="A792" s="106"/>
      <c r="B792" s="106"/>
      <c r="C792" s="106"/>
      <c r="D792" s="106"/>
      <c r="E792" s="106"/>
      <c r="F792" s="118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</row>
    <row r="793" spans="1:22" x14ac:dyDescent="0.25">
      <c r="A793" s="106"/>
      <c r="B793" s="106"/>
      <c r="C793" s="106"/>
      <c r="D793" s="106"/>
      <c r="E793" s="106"/>
      <c r="F793" s="118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</row>
    <row r="794" spans="1:22" x14ac:dyDescent="0.25">
      <c r="A794" s="106"/>
      <c r="B794" s="106"/>
      <c r="C794" s="106"/>
      <c r="D794" s="106"/>
      <c r="E794" s="106"/>
      <c r="F794" s="118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</row>
    <row r="795" spans="1:22" x14ac:dyDescent="0.25">
      <c r="A795" s="106"/>
      <c r="B795" s="106"/>
      <c r="C795" s="106"/>
      <c r="D795" s="106"/>
      <c r="E795" s="106"/>
      <c r="F795" s="118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</row>
    <row r="796" spans="1:22" x14ac:dyDescent="0.25">
      <c r="A796" s="106"/>
      <c r="B796" s="106"/>
      <c r="C796" s="106"/>
      <c r="D796" s="106"/>
      <c r="E796" s="106"/>
      <c r="F796" s="118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</row>
    <row r="797" spans="1:22" x14ac:dyDescent="0.25">
      <c r="A797" s="106"/>
      <c r="B797" s="106"/>
      <c r="C797" s="106"/>
      <c r="D797" s="106"/>
      <c r="E797" s="106"/>
      <c r="F797" s="118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</row>
    <row r="798" spans="1:22" x14ac:dyDescent="0.25">
      <c r="A798" s="106"/>
      <c r="B798" s="106"/>
      <c r="C798" s="106"/>
      <c r="D798" s="106"/>
      <c r="E798" s="106"/>
      <c r="F798" s="118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</row>
    <row r="799" spans="1:22" x14ac:dyDescent="0.25">
      <c r="A799" s="106"/>
      <c r="B799" s="106"/>
      <c r="C799" s="106"/>
      <c r="D799" s="106"/>
      <c r="E799" s="106"/>
      <c r="F799" s="118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</row>
    <row r="800" spans="1:22" x14ac:dyDescent="0.25">
      <c r="A800" s="106"/>
      <c r="B800" s="106"/>
      <c r="C800" s="106"/>
      <c r="D800" s="106"/>
      <c r="E800" s="106"/>
      <c r="F800" s="118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</row>
    <row r="801" spans="1:22" x14ac:dyDescent="0.25">
      <c r="A801" s="106"/>
      <c r="B801" s="106"/>
      <c r="C801" s="106"/>
      <c r="D801" s="106"/>
      <c r="E801" s="106"/>
      <c r="F801" s="118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</row>
    <row r="802" spans="1:22" x14ac:dyDescent="0.25">
      <c r="A802" s="106"/>
      <c r="B802" s="106"/>
      <c r="C802" s="106"/>
      <c r="D802" s="106"/>
      <c r="E802" s="106"/>
      <c r="F802" s="118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</row>
    <row r="803" spans="1:22" x14ac:dyDescent="0.25">
      <c r="A803" s="106"/>
      <c r="B803" s="106"/>
      <c r="C803" s="106"/>
      <c r="D803" s="106"/>
      <c r="E803" s="106"/>
      <c r="F803" s="118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</row>
    <row r="804" spans="1:22" x14ac:dyDescent="0.25">
      <c r="A804" s="106"/>
      <c r="B804" s="106"/>
      <c r="C804" s="106"/>
      <c r="D804" s="106"/>
      <c r="E804" s="106"/>
      <c r="F804" s="118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</row>
    <row r="805" spans="1:22" x14ac:dyDescent="0.25">
      <c r="A805" s="106"/>
      <c r="B805" s="106"/>
      <c r="C805" s="106"/>
      <c r="D805" s="106"/>
      <c r="E805" s="106"/>
      <c r="F805" s="118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</row>
    <row r="806" spans="1:22" x14ac:dyDescent="0.25">
      <c r="A806" s="106"/>
      <c r="B806" s="106"/>
      <c r="C806" s="106"/>
      <c r="D806" s="106"/>
      <c r="E806" s="106"/>
      <c r="F806" s="118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</row>
    <row r="807" spans="1:22" x14ac:dyDescent="0.25">
      <c r="A807" s="106"/>
      <c r="B807" s="106"/>
      <c r="C807" s="106"/>
      <c r="D807" s="106"/>
      <c r="E807" s="106"/>
      <c r="F807" s="118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</row>
    <row r="808" spans="1:22" x14ac:dyDescent="0.25">
      <c r="A808" s="106"/>
      <c r="B808" s="106"/>
      <c r="C808" s="106"/>
      <c r="D808" s="106"/>
      <c r="E808" s="106"/>
      <c r="F808" s="118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</row>
    <row r="809" spans="1:22" x14ac:dyDescent="0.25">
      <c r="A809" s="106"/>
      <c r="B809" s="106"/>
      <c r="C809" s="106"/>
      <c r="D809" s="106"/>
      <c r="E809" s="106"/>
      <c r="F809" s="118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</row>
    <row r="810" spans="1:22" x14ac:dyDescent="0.25">
      <c r="A810" s="106"/>
      <c r="B810" s="106"/>
      <c r="C810" s="106"/>
      <c r="D810" s="106"/>
      <c r="E810" s="106"/>
      <c r="F810" s="118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</row>
    <row r="811" spans="1:22" x14ac:dyDescent="0.25">
      <c r="A811" s="106"/>
      <c r="B811" s="106"/>
      <c r="C811" s="106"/>
      <c r="D811" s="106"/>
      <c r="E811" s="106"/>
      <c r="F811" s="118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</row>
    <row r="812" spans="1:22" x14ac:dyDescent="0.25">
      <c r="A812" s="106"/>
      <c r="B812" s="106"/>
      <c r="C812" s="106"/>
      <c r="D812" s="106"/>
      <c r="E812" s="106"/>
      <c r="F812" s="118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</row>
    <row r="813" spans="1:22" x14ac:dyDescent="0.25">
      <c r="A813" s="106"/>
      <c r="B813" s="106"/>
      <c r="C813" s="106"/>
      <c r="D813" s="106"/>
      <c r="E813" s="106"/>
      <c r="F813" s="118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</row>
    <row r="814" spans="1:22" x14ac:dyDescent="0.25">
      <c r="A814" s="106"/>
      <c r="B814" s="106"/>
      <c r="C814" s="106"/>
      <c r="D814" s="106"/>
      <c r="E814" s="106"/>
      <c r="F814" s="118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</row>
    <row r="815" spans="1:22" x14ac:dyDescent="0.25">
      <c r="A815" s="106"/>
      <c r="B815" s="106"/>
      <c r="C815" s="106"/>
      <c r="D815" s="106"/>
      <c r="E815" s="106"/>
      <c r="F815" s="118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</row>
    <row r="816" spans="1:22" x14ac:dyDescent="0.25">
      <c r="A816" s="106"/>
      <c r="B816" s="106"/>
      <c r="C816" s="106"/>
      <c r="D816" s="106"/>
      <c r="E816" s="106"/>
      <c r="F816" s="118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</row>
    <row r="817" spans="1:22" x14ac:dyDescent="0.25">
      <c r="A817" s="106"/>
      <c r="B817" s="106"/>
      <c r="C817" s="106"/>
      <c r="D817" s="106"/>
      <c r="E817" s="106"/>
      <c r="F817" s="118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</row>
    <row r="818" spans="1:22" x14ac:dyDescent="0.25">
      <c r="A818" s="106"/>
      <c r="B818" s="106"/>
      <c r="C818" s="106"/>
      <c r="D818" s="106"/>
      <c r="E818" s="106"/>
      <c r="F818" s="118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</row>
    <row r="819" spans="1:22" x14ac:dyDescent="0.25">
      <c r="A819" s="106"/>
      <c r="B819" s="106"/>
      <c r="C819" s="106"/>
      <c r="D819" s="106"/>
      <c r="E819" s="106"/>
      <c r="F819" s="118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</row>
    <row r="820" spans="1:22" x14ac:dyDescent="0.25">
      <c r="A820" s="106"/>
      <c r="B820" s="106"/>
      <c r="C820" s="106"/>
      <c r="D820" s="106"/>
      <c r="E820" s="106"/>
      <c r="F820" s="118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</row>
    <row r="821" spans="1:22" x14ac:dyDescent="0.25">
      <c r="A821" s="106"/>
      <c r="B821" s="106"/>
      <c r="C821" s="106"/>
      <c r="D821" s="106"/>
      <c r="E821" s="106"/>
      <c r="F821" s="118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</row>
    <row r="822" spans="1:22" x14ac:dyDescent="0.25">
      <c r="A822" s="106"/>
      <c r="B822" s="106"/>
      <c r="C822" s="106"/>
      <c r="D822" s="106"/>
      <c r="E822" s="106"/>
      <c r="F822" s="118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</row>
    <row r="823" spans="1:22" x14ac:dyDescent="0.25">
      <c r="A823" s="106"/>
      <c r="B823" s="106"/>
      <c r="C823" s="106"/>
      <c r="D823" s="106"/>
      <c r="E823" s="106"/>
      <c r="F823" s="118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</row>
    <row r="824" spans="1:22" x14ac:dyDescent="0.25">
      <c r="A824" s="106"/>
      <c r="B824" s="106"/>
      <c r="C824" s="106"/>
      <c r="D824" s="106"/>
      <c r="E824" s="106"/>
      <c r="F824" s="118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</row>
    <row r="825" spans="1:22" x14ac:dyDescent="0.25">
      <c r="A825" s="106"/>
      <c r="B825" s="106"/>
      <c r="C825" s="106"/>
      <c r="D825" s="106"/>
      <c r="E825" s="106"/>
      <c r="F825" s="118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</row>
    <row r="826" spans="1:22" x14ac:dyDescent="0.25">
      <c r="A826" s="106"/>
      <c r="B826" s="106"/>
      <c r="C826" s="106"/>
      <c r="D826" s="106"/>
      <c r="E826" s="106"/>
      <c r="F826" s="118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</row>
    <row r="827" spans="1:22" x14ac:dyDescent="0.25">
      <c r="A827" s="106"/>
      <c r="B827" s="106"/>
      <c r="C827" s="106"/>
      <c r="D827" s="106"/>
      <c r="E827" s="106"/>
      <c r="F827" s="118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</row>
    <row r="828" spans="1:22" x14ac:dyDescent="0.25">
      <c r="A828" s="106"/>
      <c r="B828" s="106"/>
      <c r="C828" s="106"/>
      <c r="D828" s="106"/>
      <c r="E828" s="106"/>
      <c r="F828" s="118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</row>
    <row r="829" spans="1:22" x14ac:dyDescent="0.25">
      <c r="A829" s="106"/>
      <c r="B829" s="106"/>
      <c r="C829" s="106"/>
      <c r="D829" s="106"/>
      <c r="E829" s="106"/>
      <c r="F829" s="118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</row>
    <row r="830" spans="1:22" x14ac:dyDescent="0.25">
      <c r="A830" s="106"/>
      <c r="B830" s="106"/>
      <c r="C830" s="106"/>
      <c r="D830" s="106"/>
      <c r="E830" s="106"/>
      <c r="F830" s="118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</row>
    <row r="831" spans="1:22" x14ac:dyDescent="0.25">
      <c r="A831" s="106"/>
      <c r="B831" s="106"/>
      <c r="C831" s="106"/>
      <c r="D831" s="106"/>
      <c r="E831" s="106"/>
      <c r="F831" s="118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</row>
    <row r="832" spans="1:22" x14ac:dyDescent="0.25">
      <c r="A832" s="106"/>
      <c r="B832" s="106"/>
      <c r="C832" s="106"/>
      <c r="D832" s="106"/>
      <c r="E832" s="106"/>
      <c r="F832" s="118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</row>
    <row r="833" spans="1:22" x14ac:dyDescent="0.25">
      <c r="A833" s="106"/>
      <c r="B833" s="106"/>
      <c r="C833" s="106"/>
      <c r="D833" s="106"/>
      <c r="E833" s="106"/>
      <c r="F833" s="118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</row>
    <row r="834" spans="1:22" x14ac:dyDescent="0.25">
      <c r="A834" s="106"/>
      <c r="B834" s="106"/>
      <c r="C834" s="106"/>
      <c r="D834" s="106"/>
      <c r="E834" s="106"/>
      <c r="F834" s="118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</row>
    <row r="835" spans="1:22" x14ac:dyDescent="0.25">
      <c r="A835" s="106"/>
      <c r="B835" s="106"/>
      <c r="C835" s="106"/>
      <c r="D835" s="106"/>
      <c r="E835" s="106"/>
      <c r="F835" s="118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</row>
    <row r="836" spans="1:22" x14ac:dyDescent="0.25">
      <c r="A836" s="106"/>
      <c r="B836" s="106"/>
      <c r="C836" s="106"/>
      <c r="D836" s="106"/>
      <c r="E836" s="106"/>
      <c r="F836" s="118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</row>
    <row r="837" spans="1:22" x14ac:dyDescent="0.25">
      <c r="A837" s="106"/>
      <c r="B837" s="106"/>
      <c r="C837" s="106"/>
      <c r="D837" s="106"/>
      <c r="E837" s="106"/>
      <c r="F837" s="118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</row>
    <row r="838" spans="1:22" x14ac:dyDescent="0.25">
      <c r="A838" s="106"/>
      <c r="B838" s="106"/>
      <c r="C838" s="106"/>
      <c r="D838" s="106"/>
      <c r="E838" s="106"/>
      <c r="F838" s="118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</row>
    <row r="839" spans="1:22" x14ac:dyDescent="0.25">
      <c r="A839" s="106"/>
      <c r="B839" s="106"/>
      <c r="C839" s="106"/>
      <c r="D839" s="106"/>
      <c r="E839" s="106"/>
      <c r="F839" s="118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</row>
    <row r="840" spans="1:22" x14ac:dyDescent="0.25">
      <c r="A840" s="106"/>
      <c r="B840" s="106"/>
      <c r="C840" s="106"/>
      <c r="D840" s="106"/>
      <c r="E840" s="106"/>
      <c r="F840" s="118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</row>
    <row r="841" spans="1:22" x14ac:dyDescent="0.25">
      <c r="A841" s="106"/>
      <c r="B841" s="106"/>
      <c r="C841" s="106"/>
      <c r="D841" s="106"/>
      <c r="E841" s="106"/>
      <c r="F841" s="118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</row>
    <row r="842" spans="1:22" x14ac:dyDescent="0.25">
      <c r="A842" s="106"/>
      <c r="B842" s="106"/>
      <c r="C842" s="106"/>
      <c r="D842" s="106"/>
      <c r="E842" s="106"/>
      <c r="F842" s="118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</row>
    <row r="843" spans="1:22" x14ac:dyDescent="0.25">
      <c r="A843" s="106"/>
      <c r="B843" s="106"/>
      <c r="C843" s="106"/>
      <c r="D843" s="106"/>
      <c r="E843" s="106"/>
      <c r="F843" s="118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</row>
    <row r="844" spans="1:22" x14ac:dyDescent="0.25">
      <c r="A844" s="106"/>
      <c r="B844" s="106"/>
      <c r="C844" s="106"/>
      <c r="D844" s="106"/>
      <c r="E844" s="106"/>
      <c r="F844" s="118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</row>
    <row r="845" spans="1:22" x14ac:dyDescent="0.25">
      <c r="A845" s="106"/>
      <c r="B845" s="106"/>
      <c r="C845" s="106"/>
      <c r="D845" s="106"/>
      <c r="E845" s="106"/>
      <c r="F845" s="118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</row>
    <row r="846" spans="1:22" x14ac:dyDescent="0.25">
      <c r="A846" s="106"/>
      <c r="B846" s="106"/>
      <c r="C846" s="106"/>
      <c r="D846" s="106"/>
      <c r="E846" s="106"/>
      <c r="F846" s="118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</row>
    <row r="847" spans="1:22" x14ac:dyDescent="0.25">
      <c r="A847" s="106"/>
      <c r="B847" s="106"/>
      <c r="C847" s="106"/>
      <c r="D847" s="106"/>
      <c r="E847" s="106"/>
      <c r="F847" s="118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</row>
    <row r="848" spans="1:22" x14ac:dyDescent="0.25">
      <c r="A848" s="106"/>
      <c r="B848" s="106"/>
      <c r="C848" s="106"/>
      <c r="D848" s="106"/>
      <c r="E848" s="106"/>
      <c r="F848" s="118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</row>
    <row r="849" spans="1:22" x14ac:dyDescent="0.25">
      <c r="A849" s="106"/>
      <c r="B849" s="106"/>
      <c r="C849" s="106"/>
      <c r="D849" s="106"/>
      <c r="E849" s="106"/>
      <c r="F849" s="118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</row>
    <row r="850" spans="1:22" x14ac:dyDescent="0.25">
      <c r="A850" s="106"/>
      <c r="B850" s="106"/>
      <c r="C850" s="106"/>
      <c r="D850" s="106"/>
      <c r="E850" s="106"/>
      <c r="F850" s="118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</row>
    <row r="851" spans="1:22" x14ac:dyDescent="0.25">
      <c r="A851" s="106"/>
      <c r="B851" s="106"/>
      <c r="C851" s="106"/>
      <c r="D851" s="106"/>
      <c r="E851" s="106"/>
      <c r="F851" s="118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</row>
    <row r="852" spans="1:22" x14ac:dyDescent="0.25">
      <c r="A852" s="106"/>
      <c r="B852" s="106"/>
      <c r="C852" s="106"/>
      <c r="D852" s="106"/>
      <c r="E852" s="106"/>
      <c r="F852" s="118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</row>
    <row r="853" spans="1:22" x14ac:dyDescent="0.25">
      <c r="A853" s="106"/>
      <c r="B853" s="106"/>
      <c r="C853" s="106"/>
      <c r="D853" s="106"/>
      <c r="E853" s="106"/>
      <c r="F853" s="118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</row>
    <row r="854" spans="1:22" x14ac:dyDescent="0.25">
      <c r="A854" s="106"/>
      <c r="B854" s="106"/>
      <c r="C854" s="106"/>
      <c r="D854" s="106"/>
      <c r="E854" s="106"/>
      <c r="F854" s="118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</row>
    <row r="855" spans="1:22" x14ac:dyDescent="0.25">
      <c r="A855" s="106"/>
      <c r="B855" s="106"/>
      <c r="C855" s="106"/>
      <c r="D855" s="106"/>
      <c r="E855" s="106"/>
      <c r="F855" s="118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</row>
    <row r="856" spans="1:22" x14ac:dyDescent="0.25">
      <c r="A856" s="106"/>
      <c r="B856" s="106"/>
      <c r="C856" s="106"/>
      <c r="D856" s="106"/>
      <c r="E856" s="106"/>
      <c r="F856" s="118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</row>
    <row r="857" spans="1:22" x14ac:dyDescent="0.25">
      <c r="A857" s="106"/>
      <c r="B857" s="106"/>
      <c r="C857" s="106"/>
      <c r="D857" s="106"/>
      <c r="E857" s="106"/>
      <c r="F857" s="118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</row>
    <row r="858" spans="1:22" x14ac:dyDescent="0.25">
      <c r="A858" s="106"/>
      <c r="B858" s="106"/>
      <c r="C858" s="106"/>
      <c r="D858" s="106"/>
      <c r="E858" s="106"/>
      <c r="F858" s="118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</row>
    <row r="859" spans="1:22" x14ac:dyDescent="0.25">
      <c r="A859" s="106"/>
      <c r="B859" s="106"/>
      <c r="C859" s="106"/>
      <c r="D859" s="106"/>
      <c r="E859" s="106"/>
      <c r="F859" s="118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</row>
    <row r="860" spans="1:22" x14ac:dyDescent="0.25">
      <c r="A860" s="106"/>
      <c r="B860" s="106"/>
      <c r="C860" s="106"/>
      <c r="D860" s="106"/>
      <c r="E860" s="106"/>
      <c r="F860" s="118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</row>
    <row r="861" spans="1:22" x14ac:dyDescent="0.25">
      <c r="A861" s="106"/>
      <c r="B861" s="106"/>
      <c r="C861" s="106"/>
      <c r="D861" s="106"/>
      <c r="E861" s="106"/>
      <c r="F861" s="118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</row>
    <row r="862" spans="1:22" x14ac:dyDescent="0.25">
      <c r="A862" s="106"/>
      <c r="B862" s="106"/>
      <c r="C862" s="106"/>
      <c r="D862" s="106"/>
      <c r="E862" s="106"/>
      <c r="F862" s="118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</row>
    <row r="863" spans="1:22" x14ac:dyDescent="0.25">
      <c r="A863" s="106"/>
      <c r="B863" s="106"/>
      <c r="C863" s="106"/>
      <c r="D863" s="106"/>
      <c r="E863" s="106"/>
      <c r="F863" s="118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</row>
    <row r="864" spans="1:22" x14ac:dyDescent="0.25">
      <c r="A864" s="106"/>
      <c r="B864" s="106"/>
      <c r="C864" s="106"/>
      <c r="D864" s="106"/>
      <c r="E864" s="106"/>
      <c r="F864" s="118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</row>
    <row r="865" spans="1:22" x14ac:dyDescent="0.25">
      <c r="A865" s="106"/>
      <c r="B865" s="106"/>
      <c r="C865" s="106"/>
      <c r="D865" s="106"/>
      <c r="E865" s="106"/>
      <c r="F865" s="118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</row>
    <row r="866" spans="1:22" x14ac:dyDescent="0.25">
      <c r="A866" s="106"/>
      <c r="B866" s="106"/>
      <c r="C866" s="106"/>
      <c r="D866" s="106"/>
      <c r="E866" s="106"/>
      <c r="F866" s="118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</row>
    <row r="867" spans="1:22" x14ac:dyDescent="0.25">
      <c r="A867" s="106"/>
      <c r="B867" s="106"/>
      <c r="C867" s="106"/>
      <c r="D867" s="106"/>
      <c r="E867" s="106"/>
      <c r="F867" s="118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</row>
    <row r="868" spans="1:22" x14ac:dyDescent="0.25">
      <c r="A868" s="106"/>
      <c r="B868" s="106"/>
      <c r="C868" s="106"/>
      <c r="D868" s="106"/>
      <c r="E868" s="106"/>
      <c r="F868" s="118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</row>
    <row r="869" spans="1:22" x14ac:dyDescent="0.25">
      <c r="A869" s="106"/>
      <c r="B869" s="106"/>
      <c r="C869" s="106"/>
      <c r="D869" s="106"/>
      <c r="E869" s="106"/>
      <c r="F869" s="118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</row>
    <row r="870" spans="1:22" x14ac:dyDescent="0.25">
      <c r="A870" s="106"/>
      <c r="B870" s="106"/>
      <c r="C870" s="106"/>
      <c r="D870" s="106"/>
      <c r="E870" s="106"/>
      <c r="F870" s="118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</row>
    <row r="871" spans="1:22" x14ac:dyDescent="0.25">
      <c r="A871" s="106"/>
      <c r="B871" s="106"/>
      <c r="C871" s="106"/>
      <c r="D871" s="106"/>
      <c r="E871" s="106"/>
      <c r="F871" s="118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</row>
    <row r="872" spans="1:22" x14ac:dyDescent="0.25">
      <c r="A872" s="106"/>
      <c r="B872" s="106"/>
      <c r="C872" s="106"/>
      <c r="D872" s="106"/>
      <c r="E872" s="106"/>
      <c r="F872" s="118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</row>
    <row r="873" spans="1:22" x14ac:dyDescent="0.25">
      <c r="A873" s="106"/>
      <c r="B873" s="106"/>
      <c r="C873" s="106"/>
      <c r="D873" s="106"/>
      <c r="E873" s="106"/>
      <c r="F873" s="118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</row>
    <row r="874" spans="1:22" x14ac:dyDescent="0.25">
      <c r="A874" s="106"/>
      <c r="B874" s="106"/>
      <c r="C874" s="106"/>
      <c r="D874" s="106"/>
      <c r="E874" s="106"/>
      <c r="F874" s="118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</row>
    <row r="875" spans="1:22" x14ac:dyDescent="0.25">
      <c r="A875" s="106"/>
      <c r="B875" s="106"/>
      <c r="C875" s="106"/>
      <c r="D875" s="106"/>
      <c r="E875" s="106"/>
      <c r="F875" s="118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</row>
    <row r="876" spans="1:22" x14ac:dyDescent="0.25">
      <c r="A876" s="106"/>
      <c r="B876" s="106"/>
      <c r="C876" s="106"/>
      <c r="D876" s="106"/>
      <c r="E876" s="106"/>
      <c r="F876" s="118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</row>
    <row r="877" spans="1:22" x14ac:dyDescent="0.25">
      <c r="A877" s="106"/>
      <c r="B877" s="106"/>
      <c r="C877" s="106"/>
      <c r="D877" s="106"/>
      <c r="E877" s="106"/>
      <c r="F877" s="118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</row>
    <row r="878" spans="1:22" x14ac:dyDescent="0.25">
      <c r="A878" s="106"/>
      <c r="B878" s="106"/>
      <c r="C878" s="106"/>
      <c r="D878" s="106"/>
      <c r="E878" s="106"/>
      <c r="F878" s="118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</row>
    <row r="879" spans="1:22" x14ac:dyDescent="0.25">
      <c r="A879" s="106"/>
      <c r="B879" s="106"/>
      <c r="C879" s="106"/>
      <c r="D879" s="106"/>
      <c r="E879" s="106"/>
      <c r="F879" s="118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</row>
    <row r="880" spans="1:22" x14ac:dyDescent="0.25">
      <c r="A880" s="106"/>
      <c r="B880" s="106"/>
      <c r="C880" s="106"/>
      <c r="D880" s="106"/>
      <c r="E880" s="106"/>
      <c r="F880" s="118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</row>
    <row r="881" spans="1:22" x14ac:dyDescent="0.25">
      <c r="A881" s="106"/>
      <c r="B881" s="106"/>
      <c r="C881" s="106"/>
      <c r="D881" s="106"/>
      <c r="E881" s="106"/>
      <c r="F881" s="118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</row>
    <row r="882" spans="1:22" x14ac:dyDescent="0.25">
      <c r="A882" s="106"/>
      <c r="B882" s="106"/>
      <c r="C882" s="106"/>
      <c r="D882" s="106"/>
      <c r="E882" s="106"/>
      <c r="F882" s="118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</row>
    <row r="883" spans="1:22" x14ac:dyDescent="0.25">
      <c r="A883" s="106"/>
      <c r="B883" s="106"/>
      <c r="C883" s="106"/>
      <c r="D883" s="106"/>
      <c r="E883" s="106"/>
      <c r="F883" s="118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</row>
    <row r="884" spans="1:22" x14ac:dyDescent="0.25">
      <c r="A884" s="106"/>
      <c r="B884" s="106"/>
      <c r="C884" s="106"/>
      <c r="D884" s="106"/>
      <c r="E884" s="106"/>
      <c r="F884" s="118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</row>
    <row r="885" spans="1:22" x14ac:dyDescent="0.25">
      <c r="A885" s="106"/>
      <c r="B885" s="106"/>
      <c r="C885" s="106"/>
      <c r="D885" s="106"/>
      <c r="E885" s="106"/>
      <c r="F885" s="118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</row>
    <row r="886" spans="1:22" x14ac:dyDescent="0.25">
      <c r="A886" s="106"/>
      <c r="B886" s="106"/>
      <c r="C886" s="106"/>
      <c r="D886" s="106"/>
      <c r="E886" s="106"/>
      <c r="F886" s="118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</row>
    <row r="887" spans="1:22" x14ac:dyDescent="0.25">
      <c r="A887" s="106"/>
      <c r="B887" s="106"/>
      <c r="C887" s="106"/>
      <c r="D887" s="106"/>
      <c r="E887" s="106"/>
      <c r="F887" s="118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</row>
    <row r="888" spans="1:22" x14ac:dyDescent="0.25">
      <c r="A888" s="106"/>
      <c r="B888" s="106"/>
      <c r="C888" s="106"/>
      <c r="D888" s="106"/>
      <c r="E888" s="106"/>
      <c r="F888" s="118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</row>
    <row r="889" spans="1:22" x14ac:dyDescent="0.25">
      <c r="A889" s="106"/>
      <c r="B889" s="106"/>
      <c r="C889" s="106"/>
      <c r="D889" s="106"/>
      <c r="E889" s="106"/>
      <c r="F889" s="118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</row>
    <row r="890" spans="1:22" x14ac:dyDescent="0.25">
      <c r="A890" s="106"/>
      <c r="B890" s="106"/>
      <c r="C890" s="106"/>
      <c r="D890" s="106"/>
      <c r="E890" s="106"/>
      <c r="F890" s="118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</row>
    <row r="891" spans="1:22" x14ac:dyDescent="0.25">
      <c r="A891" s="106"/>
      <c r="B891" s="106"/>
      <c r="C891" s="106"/>
      <c r="D891" s="106"/>
      <c r="E891" s="106"/>
      <c r="F891" s="118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</row>
    <row r="892" spans="1:22" x14ac:dyDescent="0.25">
      <c r="A892" s="106"/>
      <c r="B892" s="106"/>
      <c r="C892" s="106"/>
      <c r="D892" s="106"/>
      <c r="E892" s="106"/>
      <c r="F892" s="118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</row>
    <row r="893" spans="1:22" x14ac:dyDescent="0.25">
      <c r="A893" s="106"/>
      <c r="B893" s="106"/>
      <c r="C893" s="106"/>
      <c r="D893" s="106"/>
      <c r="E893" s="106"/>
      <c r="F893" s="118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</row>
    <row r="894" spans="1:22" x14ac:dyDescent="0.25">
      <c r="A894" s="106"/>
      <c r="B894" s="106"/>
      <c r="C894" s="106"/>
      <c r="D894" s="106"/>
      <c r="E894" s="106"/>
      <c r="F894" s="118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</row>
    <row r="895" spans="1:22" x14ac:dyDescent="0.25">
      <c r="A895" s="106"/>
      <c r="B895" s="106"/>
      <c r="C895" s="106"/>
      <c r="D895" s="106"/>
      <c r="E895" s="106"/>
      <c r="F895" s="118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</row>
    <row r="896" spans="1:22" x14ac:dyDescent="0.25">
      <c r="A896" s="106"/>
      <c r="B896" s="106"/>
      <c r="C896" s="106"/>
      <c r="D896" s="106"/>
      <c r="E896" s="106"/>
      <c r="F896" s="118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</row>
    <row r="897" spans="1:22" x14ac:dyDescent="0.25">
      <c r="A897" s="106"/>
      <c r="B897" s="106"/>
      <c r="C897" s="106"/>
      <c r="D897" s="106"/>
      <c r="E897" s="106"/>
      <c r="F897" s="118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</row>
    <row r="898" spans="1:22" x14ac:dyDescent="0.25">
      <c r="A898" s="106"/>
      <c r="B898" s="106"/>
      <c r="C898" s="106"/>
      <c r="D898" s="106"/>
      <c r="E898" s="106"/>
      <c r="F898" s="118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</row>
    <row r="899" spans="1:22" x14ac:dyDescent="0.25">
      <c r="A899" s="106"/>
      <c r="B899" s="106"/>
      <c r="C899" s="106"/>
      <c r="D899" s="106"/>
      <c r="E899" s="106"/>
      <c r="F899" s="118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</row>
    <row r="900" spans="1:22" x14ac:dyDescent="0.25">
      <c r="A900" s="106"/>
      <c r="B900" s="106"/>
      <c r="C900" s="106"/>
      <c r="D900" s="106"/>
      <c r="E900" s="106"/>
      <c r="F900" s="118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</row>
    <row r="901" spans="1:22" x14ac:dyDescent="0.25">
      <c r="A901" s="106"/>
      <c r="B901" s="106"/>
      <c r="C901" s="106"/>
      <c r="D901" s="106"/>
      <c r="E901" s="106"/>
      <c r="F901" s="118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</row>
    <row r="902" spans="1:22" x14ac:dyDescent="0.25">
      <c r="A902" s="106"/>
      <c r="B902" s="106"/>
      <c r="C902" s="106"/>
      <c r="D902" s="106"/>
      <c r="E902" s="106"/>
      <c r="F902" s="118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</row>
    <row r="903" spans="1:22" x14ac:dyDescent="0.25">
      <c r="A903" s="106"/>
      <c r="B903" s="106"/>
      <c r="C903" s="106"/>
      <c r="D903" s="106"/>
      <c r="E903" s="106"/>
      <c r="F903" s="118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</row>
    <row r="904" spans="1:22" x14ac:dyDescent="0.25">
      <c r="A904" s="106"/>
      <c r="B904" s="106"/>
      <c r="C904" s="106"/>
      <c r="D904" s="106"/>
      <c r="E904" s="106"/>
      <c r="F904" s="118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</row>
    <row r="905" spans="1:22" x14ac:dyDescent="0.25">
      <c r="A905" s="106"/>
      <c r="B905" s="106"/>
      <c r="C905" s="106"/>
      <c r="D905" s="106"/>
      <c r="E905" s="106"/>
      <c r="F905" s="118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</row>
    <row r="906" spans="1:22" x14ac:dyDescent="0.25">
      <c r="A906" s="106"/>
      <c r="B906" s="106"/>
      <c r="C906" s="106"/>
      <c r="D906" s="106"/>
      <c r="E906" s="106"/>
      <c r="F906" s="118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</row>
    <row r="907" spans="1:22" x14ac:dyDescent="0.25">
      <c r="A907" s="106"/>
      <c r="B907" s="106"/>
      <c r="C907" s="106"/>
      <c r="D907" s="106"/>
      <c r="E907" s="106"/>
      <c r="F907" s="118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</row>
    <row r="908" spans="1:22" x14ac:dyDescent="0.25">
      <c r="A908" s="106"/>
      <c r="B908" s="106"/>
      <c r="C908" s="106"/>
      <c r="D908" s="106"/>
      <c r="E908" s="106"/>
      <c r="F908" s="118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</row>
    <row r="909" spans="1:22" x14ac:dyDescent="0.25">
      <c r="A909" s="106"/>
      <c r="B909" s="106"/>
      <c r="C909" s="106"/>
      <c r="D909" s="106"/>
      <c r="E909" s="106"/>
      <c r="F909" s="118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</row>
    <row r="910" spans="1:22" x14ac:dyDescent="0.25">
      <c r="A910" s="106"/>
      <c r="B910" s="106"/>
      <c r="C910" s="106"/>
      <c r="D910" s="106"/>
      <c r="E910" s="106"/>
      <c r="F910" s="118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</row>
    <row r="911" spans="1:22" x14ac:dyDescent="0.25">
      <c r="A911" s="106"/>
      <c r="B911" s="106"/>
      <c r="C911" s="106"/>
      <c r="D911" s="106"/>
      <c r="E911" s="106"/>
      <c r="F911" s="118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</row>
    <row r="912" spans="1:22" x14ac:dyDescent="0.25">
      <c r="A912" s="106"/>
      <c r="B912" s="106"/>
      <c r="C912" s="106"/>
      <c r="D912" s="106"/>
      <c r="E912" s="106"/>
      <c r="F912" s="118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</row>
    <row r="913" spans="1:22" x14ac:dyDescent="0.25">
      <c r="A913" s="106"/>
      <c r="B913" s="106"/>
      <c r="C913" s="106"/>
      <c r="D913" s="106"/>
      <c r="E913" s="106"/>
      <c r="F913" s="118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</row>
    <row r="914" spans="1:22" x14ac:dyDescent="0.25">
      <c r="A914" s="106"/>
      <c r="B914" s="106"/>
      <c r="C914" s="106"/>
      <c r="D914" s="106"/>
      <c r="E914" s="106"/>
      <c r="F914" s="118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</row>
    <row r="915" spans="1:22" x14ac:dyDescent="0.25">
      <c r="A915" s="106"/>
      <c r="B915" s="106"/>
      <c r="C915" s="106"/>
      <c r="D915" s="106"/>
      <c r="E915" s="106"/>
      <c r="F915" s="118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</row>
    <row r="916" spans="1:22" x14ac:dyDescent="0.25">
      <c r="A916" s="106"/>
      <c r="B916" s="106"/>
      <c r="C916" s="106"/>
      <c r="D916" s="106"/>
      <c r="E916" s="106"/>
      <c r="F916" s="118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</row>
    <row r="917" spans="1:22" x14ac:dyDescent="0.25">
      <c r="A917" s="106"/>
      <c r="B917" s="106"/>
      <c r="C917" s="106"/>
      <c r="D917" s="106"/>
      <c r="E917" s="106"/>
      <c r="F917" s="118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</row>
    <row r="918" spans="1:22" x14ac:dyDescent="0.25">
      <c r="A918" s="106"/>
      <c r="B918" s="106"/>
      <c r="C918" s="106"/>
      <c r="D918" s="106"/>
      <c r="E918" s="106"/>
      <c r="F918" s="118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</row>
    <row r="919" spans="1:22" x14ac:dyDescent="0.25">
      <c r="A919" s="106"/>
      <c r="B919" s="106"/>
      <c r="C919" s="106"/>
      <c r="D919" s="106"/>
      <c r="E919" s="106"/>
      <c r="F919" s="118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</row>
    <row r="920" spans="1:22" x14ac:dyDescent="0.25">
      <c r="A920" s="106"/>
      <c r="B920" s="106"/>
      <c r="C920" s="106"/>
      <c r="D920" s="106"/>
      <c r="E920" s="106"/>
      <c r="F920" s="118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</row>
    <row r="921" spans="1:22" x14ac:dyDescent="0.25">
      <c r="A921" s="106"/>
      <c r="B921" s="106"/>
      <c r="C921" s="106"/>
      <c r="D921" s="106"/>
      <c r="E921" s="106"/>
      <c r="F921" s="118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</row>
    <row r="922" spans="1:22" x14ac:dyDescent="0.25">
      <c r="A922" s="106"/>
      <c r="B922" s="106"/>
      <c r="C922" s="106"/>
      <c r="D922" s="106"/>
      <c r="E922" s="106"/>
      <c r="F922" s="118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</row>
  </sheetData>
  <mergeCells count="9">
    <mergeCell ref="J9:P10"/>
    <mergeCell ref="G4:G15"/>
    <mergeCell ref="A4:A15"/>
    <mergeCell ref="B4:B15"/>
    <mergeCell ref="A1:G1"/>
    <mergeCell ref="A2:A3"/>
    <mergeCell ref="B2:B3"/>
    <mergeCell ref="C2:C3"/>
    <mergeCell ref="D2:G2"/>
  </mergeCells>
  <phoneticPr fontId="14" type="noConversion"/>
  <pageMargins left="0.45" right="0.45" top="0.75" bottom="0.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activeCell="H4" sqref="H4:H15"/>
    </sheetView>
  </sheetViews>
  <sheetFormatPr defaultRowHeight="15.75" x14ac:dyDescent="0.25"/>
  <cols>
    <col min="1" max="1" width="7" customWidth="1"/>
    <col min="2" max="2" width="12" customWidth="1"/>
    <col min="4" max="6" width="13.375" customWidth="1"/>
    <col min="7" max="7" width="14.125" customWidth="1"/>
    <col min="8" max="8" width="23.125" customWidth="1"/>
  </cols>
  <sheetData>
    <row r="1" spans="1:8" ht="30" customHeight="1" x14ac:dyDescent="0.25">
      <c r="A1" s="198" t="s">
        <v>5024</v>
      </c>
      <c r="B1" s="199"/>
      <c r="C1" s="199"/>
      <c r="D1" s="200"/>
      <c r="E1" s="200"/>
      <c r="F1" s="200"/>
      <c r="G1" s="200"/>
      <c r="H1" s="201"/>
    </row>
    <row r="2" spans="1:8" ht="23.25" customHeight="1" x14ac:dyDescent="0.25">
      <c r="A2" s="202" t="s">
        <v>3639</v>
      </c>
      <c r="B2" s="204" t="s">
        <v>3640</v>
      </c>
      <c r="C2" s="206" t="s">
        <v>3641</v>
      </c>
      <c r="D2" s="208" t="s">
        <v>3642</v>
      </c>
      <c r="E2" s="208"/>
      <c r="F2" s="208"/>
      <c r="G2" s="209"/>
      <c r="H2" s="210"/>
    </row>
    <row r="3" spans="1:8" ht="23.25" customHeight="1" x14ac:dyDescent="0.25">
      <c r="A3" s="203"/>
      <c r="B3" s="205"/>
      <c r="C3" s="207"/>
      <c r="D3" s="103" t="s">
        <v>3643</v>
      </c>
      <c r="E3" s="104" t="s">
        <v>3644</v>
      </c>
      <c r="F3" s="102" t="s">
        <v>5001</v>
      </c>
      <c r="G3" s="136" t="s">
        <v>5022</v>
      </c>
      <c r="H3" s="128" t="s">
        <v>3645</v>
      </c>
    </row>
    <row r="4" spans="1:8" ht="23.25" customHeight="1" x14ac:dyDescent="0.25">
      <c r="A4" s="188">
        <v>1</v>
      </c>
      <c r="B4" s="191" t="s">
        <v>5008</v>
      </c>
      <c r="C4" s="137"/>
      <c r="D4" s="137"/>
      <c r="E4" s="137"/>
      <c r="F4" s="137"/>
      <c r="G4" s="142"/>
      <c r="H4" s="194" t="s">
        <v>5016</v>
      </c>
    </row>
    <row r="5" spans="1:8" ht="23.25" customHeight="1" x14ac:dyDescent="0.25">
      <c r="A5" s="189"/>
      <c r="B5" s="192"/>
      <c r="C5" s="137"/>
      <c r="D5" s="137"/>
      <c r="E5" s="137"/>
      <c r="F5" s="137"/>
      <c r="G5" s="142"/>
      <c r="H5" s="195"/>
    </row>
    <row r="6" spans="1:8" ht="23.25" customHeight="1" x14ac:dyDescent="0.25">
      <c r="A6" s="189"/>
      <c r="B6" s="192"/>
      <c r="C6" s="137">
        <v>3</v>
      </c>
      <c r="D6" s="137" t="s">
        <v>3646</v>
      </c>
      <c r="E6" s="137" t="s">
        <v>4988</v>
      </c>
      <c r="F6" s="137">
        <v>52</v>
      </c>
      <c r="G6" s="142">
        <v>74</v>
      </c>
      <c r="H6" s="195"/>
    </row>
    <row r="7" spans="1:8" ht="23.25" customHeight="1" x14ac:dyDescent="0.25">
      <c r="A7" s="189"/>
      <c r="B7" s="192"/>
      <c r="C7" s="137">
        <v>4</v>
      </c>
      <c r="D7" s="137" t="s">
        <v>3656</v>
      </c>
      <c r="E7" s="137" t="s">
        <v>4989</v>
      </c>
      <c r="F7" s="137">
        <v>56</v>
      </c>
      <c r="G7" s="142">
        <v>77</v>
      </c>
      <c r="H7" s="195"/>
    </row>
    <row r="8" spans="1:8" ht="23.25" customHeight="1" x14ac:dyDescent="0.25">
      <c r="A8" s="189"/>
      <c r="B8" s="192"/>
      <c r="C8" s="137">
        <v>5</v>
      </c>
      <c r="D8" s="137" t="s">
        <v>3670</v>
      </c>
      <c r="E8" s="137" t="s">
        <v>4990</v>
      </c>
      <c r="F8" s="137">
        <v>60</v>
      </c>
      <c r="G8" s="142">
        <v>80</v>
      </c>
      <c r="H8" s="195"/>
    </row>
    <row r="9" spans="1:8" ht="23.25" customHeight="1" x14ac:dyDescent="0.25">
      <c r="A9" s="189"/>
      <c r="B9" s="192"/>
      <c r="C9" s="137">
        <v>6</v>
      </c>
      <c r="D9" s="137" t="s">
        <v>3671</v>
      </c>
      <c r="E9" s="137" t="s">
        <v>4991</v>
      </c>
      <c r="F9" s="137">
        <v>64</v>
      </c>
      <c r="G9" s="142">
        <v>83</v>
      </c>
      <c r="H9" s="195"/>
    </row>
    <row r="10" spans="1:8" ht="23.25" customHeight="1" x14ac:dyDescent="0.25">
      <c r="A10" s="189"/>
      <c r="B10" s="192"/>
      <c r="C10" s="137">
        <v>7</v>
      </c>
      <c r="D10" s="137" t="s">
        <v>3663</v>
      </c>
      <c r="E10" s="137" t="s">
        <v>4992</v>
      </c>
      <c r="F10" s="137">
        <v>68</v>
      </c>
      <c r="G10" s="142">
        <v>86</v>
      </c>
      <c r="H10" s="195"/>
    </row>
    <row r="11" spans="1:8" ht="23.25" customHeight="1" x14ac:dyDescent="0.25">
      <c r="A11" s="189"/>
      <c r="B11" s="192"/>
      <c r="C11" s="138">
        <v>8</v>
      </c>
      <c r="D11" s="139" t="s">
        <v>4993</v>
      </c>
      <c r="E11" s="139" t="s">
        <v>4994</v>
      </c>
      <c r="F11" s="139">
        <v>72</v>
      </c>
      <c r="G11" s="143">
        <v>89</v>
      </c>
      <c r="H11" s="196"/>
    </row>
    <row r="12" spans="1:8" ht="23.25" customHeight="1" x14ac:dyDescent="0.25">
      <c r="A12" s="189"/>
      <c r="B12" s="192"/>
      <c r="C12" s="144">
        <v>9</v>
      </c>
      <c r="D12" s="145" t="s">
        <v>4972</v>
      </c>
      <c r="E12" s="146" t="s">
        <v>4977</v>
      </c>
      <c r="F12" s="147">
        <v>76</v>
      </c>
      <c r="G12" s="148">
        <v>92</v>
      </c>
      <c r="H12" s="196"/>
    </row>
    <row r="13" spans="1:8" ht="23.25" customHeight="1" x14ac:dyDescent="0.25">
      <c r="A13" s="189"/>
      <c r="B13" s="192"/>
      <c r="C13" s="144">
        <v>10</v>
      </c>
      <c r="D13" s="137" t="s">
        <v>5011</v>
      </c>
      <c r="E13" s="142" t="s">
        <v>5010</v>
      </c>
      <c r="F13" s="139">
        <v>80</v>
      </c>
      <c r="G13" s="143">
        <v>95</v>
      </c>
      <c r="H13" s="196"/>
    </row>
    <row r="14" spans="1:8" ht="23.25" customHeight="1" x14ac:dyDescent="0.25">
      <c r="A14" s="189"/>
      <c r="B14" s="192"/>
      <c r="C14" s="144">
        <v>11</v>
      </c>
      <c r="D14" s="137" t="s">
        <v>5012</v>
      </c>
      <c r="E14" s="142" t="s">
        <v>5014</v>
      </c>
      <c r="F14" s="147">
        <v>84</v>
      </c>
      <c r="G14" s="148">
        <v>98</v>
      </c>
      <c r="H14" s="196"/>
    </row>
    <row r="15" spans="1:8" ht="23.25" customHeight="1" x14ac:dyDescent="0.25">
      <c r="A15" s="190"/>
      <c r="B15" s="193"/>
      <c r="C15" s="144">
        <v>12</v>
      </c>
      <c r="D15" s="137" t="s">
        <v>5013</v>
      </c>
      <c r="E15" s="142" t="s">
        <v>5015</v>
      </c>
      <c r="F15" s="139">
        <v>88</v>
      </c>
      <c r="G15" s="149">
        <v>101</v>
      </c>
      <c r="H15" s="197"/>
    </row>
  </sheetData>
  <mergeCells count="8">
    <mergeCell ref="A4:A15"/>
    <mergeCell ref="B4:B15"/>
    <mergeCell ref="H4:H15"/>
    <mergeCell ref="A1:H1"/>
    <mergeCell ref="A2:A3"/>
    <mergeCell ref="B2:B3"/>
    <mergeCell ref="C2:C3"/>
    <mergeCell ref="D2:H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5"/>
  <sheetViews>
    <sheetView zoomScale="80" zoomScaleNormal="80" zoomScaleSheetLayoutView="80" workbookViewId="0">
      <selection activeCell="E3" sqref="E3"/>
    </sheetView>
  </sheetViews>
  <sheetFormatPr defaultRowHeight="15.75" x14ac:dyDescent="0.25"/>
  <cols>
    <col min="1" max="1" width="15.375" style="120" customWidth="1"/>
    <col min="2" max="2" width="11.375" style="120" customWidth="1"/>
    <col min="3" max="3" width="13.75" style="120" customWidth="1"/>
    <col min="4" max="4" width="16.125" style="120" customWidth="1"/>
    <col min="5" max="5" width="24.5" style="120" customWidth="1"/>
    <col min="6" max="6" width="35.25" style="120" customWidth="1"/>
    <col min="7" max="7" width="57.875" style="120" customWidth="1"/>
    <col min="8" max="16384" width="9" style="120"/>
  </cols>
  <sheetData>
    <row r="1" spans="1:21" ht="38.25" customHeight="1" x14ac:dyDescent="0.25">
      <c r="A1" s="215" t="s">
        <v>5024</v>
      </c>
      <c r="B1" s="216"/>
      <c r="C1" s="216"/>
      <c r="D1" s="216"/>
      <c r="E1" s="216"/>
      <c r="F1" s="217"/>
    </row>
    <row r="2" spans="1:21" s="122" customFormat="1" ht="27.75" customHeight="1" x14ac:dyDescent="0.25">
      <c r="A2" s="218" t="s">
        <v>4987</v>
      </c>
      <c r="B2" s="220" t="s">
        <v>3641</v>
      </c>
      <c r="C2" s="213" t="s">
        <v>3642</v>
      </c>
      <c r="D2" s="214"/>
      <c r="E2" s="214"/>
      <c r="F2" s="129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122" customFormat="1" ht="27.75" customHeight="1" x14ac:dyDescent="0.25">
      <c r="A3" s="219"/>
      <c r="B3" s="221"/>
      <c r="C3" s="123" t="s">
        <v>4985</v>
      </c>
      <c r="D3" s="124" t="s">
        <v>4986</v>
      </c>
      <c r="E3" s="100" t="s">
        <v>5030</v>
      </c>
      <c r="F3" s="125" t="s">
        <v>4984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ht="27.75" customHeight="1" x14ac:dyDescent="0.25">
      <c r="A4" s="222" t="s">
        <v>5026</v>
      </c>
      <c r="B4" s="100"/>
      <c r="C4" s="100"/>
      <c r="D4" s="98"/>
      <c r="E4" s="126"/>
      <c r="F4" s="211" t="s">
        <v>5017</v>
      </c>
    </row>
    <row r="5" spans="1:21" ht="27.75" customHeight="1" x14ac:dyDescent="0.25">
      <c r="A5" s="222"/>
      <c r="B5" s="100"/>
      <c r="C5" s="101"/>
      <c r="D5" s="98"/>
      <c r="E5" s="127"/>
      <c r="F5" s="212"/>
    </row>
    <row r="6" spans="1:21" ht="27.75" customHeight="1" x14ac:dyDescent="0.25">
      <c r="A6" s="222"/>
      <c r="B6" s="95">
        <v>3</v>
      </c>
      <c r="C6" s="101" t="s">
        <v>3646</v>
      </c>
      <c r="D6" s="98" t="s">
        <v>4975</v>
      </c>
      <c r="E6" s="127">
        <v>53</v>
      </c>
      <c r="F6" s="212"/>
    </row>
    <row r="7" spans="1:21" ht="27.75" customHeight="1" x14ac:dyDescent="0.25">
      <c r="A7" s="222"/>
      <c r="B7" s="100">
        <v>4</v>
      </c>
      <c r="C7" s="101" t="s">
        <v>3656</v>
      </c>
      <c r="D7" s="98" t="s">
        <v>4982</v>
      </c>
      <c r="E7" s="127">
        <v>56</v>
      </c>
      <c r="F7" s="212"/>
    </row>
    <row r="8" spans="1:21" ht="27.75" customHeight="1" x14ac:dyDescent="0.25">
      <c r="A8" s="222"/>
      <c r="B8" s="100">
        <v>5</v>
      </c>
      <c r="C8" s="101" t="s">
        <v>3670</v>
      </c>
      <c r="D8" s="98" t="s">
        <v>4983</v>
      </c>
      <c r="E8" s="127">
        <v>59</v>
      </c>
      <c r="F8" s="212"/>
    </row>
    <row r="9" spans="1:21" ht="27.75" customHeight="1" x14ac:dyDescent="0.25">
      <c r="A9" s="222"/>
      <c r="B9" s="100">
        <v>6</v>
      </c>
      <c r="C9" s="101" t="s">
        <v>3671</v>
      </c>
      <c r="D9" s="98" t="s">
        <v>4973</v>
      </c>
      <c r="E9" s="127">
        <v>62</v>
      </c>
      <c r="F9" s="212"/>
    </row>
    <row r="10" spans="1:21" ht="27.75" customHeight="1" x14ac:dyDescent="0.25">
      <c r="A10" s="222"/>
      <c r="B10" s="100">
        <v>7</v>
      </c>
      <c r="C10" s="101" t="s">
        <v>3663</v>
      </c>
      <c r="D10" s="98" t="s">
        <v>4974</v>
      </c>
      <c r="E10" s="127">
        <v>65</v>
      </c>
      <c r="F10" s="212"/>
    </row>
    <row r="11" spans="1:21" ht="27.75" customHeight="1" x14ac:dyDescent="0.25">
      <c r="A11" s="222"/>
      <c r="B11" s="100">
        <v>8</v>
      </c>
      <c r="C11" s="101" t="s">
        <v>4978</v>
      </c>
      <c r="D11" s="98" t="s">
        <v>4976</v>
      </c>
      <c r="E11" s="127">
        <v>68</v>
      </c>
      <c r="F11" s="212"/>
    </row>
    <row r="12" spans="1:21" ht="27.75" customHeight="1" x14ac:dyDescent="0.25">
      <c r="A12" s="222"/>
      <c r="B12" s="100">
        <v>9</v>
      </c>
      <c r="C12" s="101" t="s">
        <v>4979</v>
      </c>
      <c r="D12" s="98" t="s">
        <v>4977</v>
      </c>
      <c r="E12" s="127">
        <v>71</v>
      </c>
      <c r="F12" s="212"/>
    </row>
    <row r="13" spans="1:21" ht="27.75" customHeight="1" x14ac:dyDescent="0.25">
      <c r="A13" s="222"/>
      <c r="B13" s="100">
        <v>10</v>
      </c>
      <c r="C13" s="91" t="s">
        <v>5011</v>
      </c>
      <c r="D13" s="84" t="s">
        <v>5010</v>
      </c>
      <c r="E13" s="127">
        <v>74</v>
      </c>
      <c r="F13" s="212"/>
    </row>
    <row r="14" spans="1:21" ht="27.75" customHeight="1" x14ac:dyDescent="0.25">
      <c r="A14" s="222"/>
      <c r="B14" s="100">
        <v>11</v>
      </c>
      <c r="C14" s="91" t="s">
        <v>5012</v>
      </c>
      <c r="D14" s="84" t="s">
        <v>5014</v>
      </c>
      <c r="E14" s="127">
        <v>77</v>
      </c>
      <c r="F14" s="212"/>
    </row>
    <row r="15" spans="1:21" ht="27.75" customHeight="1" x14ac:dyDescent="0.25">
      <c r="A15" s="223"/>
      <c r="B15" s="100">
        <v>12</v>
      </c>
      <c r="C15" s="91" t="s">
        <v>5013</v>
      </c>
      <c r="D15" s="84" t="s">
        <v>5015</v>
      </c>
      <c r="E15" s="127">
        <v>80</v>
      </c>
      <c r="F15" s="212"/>
    </row>
  </sheetData>
  <mergeCells count="6">
    <mergeCell ref="F4:F15"/>
    <mergeCell ref="C2:E2"/>
    <mergeCell ref="A1:F1"/>
    <mergeCell ref="A2:A3"/>
    <mergeCell ref="B2:B3"/>
    <mergeCell ref="A4:A15"/>
  </mergeCells>
  <pageMargins left="0.7" right="0.7" top="0.75" bottom="0.75" header="0.3" footer="0.3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7"/>
  <sheetViews>
    <sheetView zoomScaleSheetLayoutView="115" workbookViewId="0">
      <selection activeCell="G47" sqref="G47"/>
    </sheetView>
  </sheetViews>
  <sheetFormatPr defaultColWidth="4.75" defaultRowHeight="18.75" x14ac:dyDescent="0.3"/>
  <cols>
    <col min="1" max="1" width="12.875" style="18" customWidth="1"/>
    <col min="2" max="21" width="4.375" style="18" customWidth="1"/>
    <col min="22" max="16384" width="4.75" style="18"/>
  </cols>
  <sheetData>
    <row r="1" spans="1:20" x14ac:dyDescent="0.3">
      <c r="A1" s="16" t="s">
        <v>3672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20" x14ac:dyDescent="0.3">
      <c r="A2" s="33"/>
      <c r="B2" s="19">
        <v>0</v>
      </c>
      <c r="C2" s="19">
        <v>15</v>
      </c>
      <c r="D2" s="20">
        <v>19</v>
      </c>
      <c r="E2" s="20">
        <v>25</v>
      </c>
      <c r="F2" s="20">
        <v>28</v>
      </c>
      <c r="G2" s="20">
        <v>30</v>
      </c>
      <c r="H2" s="20">
        <v>33</v>
      </c>
      <c r="I2" s="20">
        <v>35</v>
      </c>
      <c r="J2" s="20">
        <v>40</v>
      </c>
      <c r="K2" s="20">
        <v>43</v>
      </c>
      <c r="L2" s="20">
        <v>45</v>
      </c>
      <c r="M2" s="20">
        <v>48</v>
      </c>
      <c r="O2" s="18" t="s">
        <v>3673</v>
      </c>
    </row>
    <row r="3" spans="1:20" x14ac:dyDescent="0.3">
      <c r="A3" s="19">
        <v>0</v>
      </c>
      <c r="B3" s="19">
        <v>45</v>
      </c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0" x14ac:dyDescent="0.3">
      <c r="A4" s="20">
        <v>100</v>
      </c>
      <c r="B4" s="20"/>
      <c r="C4" s="20">
        <v>45</v>
      </c>
      <c r="D4" s="20">
        <v>50</v>
      </c>
      <c r="E4" s="19"/>
      <c r="F4" s="19"/>
      <c r="G4" s="19"/>
      <c r="H4" s="19"/>
      <c r="I4" s="19"/>
      <c r="J4" s="19"/>
      <c r="K4" s="19"/>
      <c r="L4" s="19"/>
      <c r="M4" s="19"/>
    </row>
    <row r="5" spans="1:20" x14ac:dyDescent="0.3">
      <c r="A5" s="20">
        <v>115</v>
      </c>
      <c r="B5" s="20"/>
      <c r="C5" s="20">
        <v>50</v>
      </c>
      <c r="D5" s="20">
        <v>50</v>
      </c>
      <c r="E5" s="19">
        <v>50</v>
      </c>
      <c r="F5" s="19">
        <v>55</v>
      </c>
      <c r="G5" s="19">
        <v>55</v>
      </c>
      <c r="H5" s="19"/>
      <c r="I5" s="19"/>
      <c r="J5" s="19"/>
      <c r="K5" s="19"/>
      <c r="L5" s="19"/>
      <c r="M5" s="19"/>
    </row>
    <row r="6" spans="1:20" x14ac:dyDescent="0.3">
      <c r="A6" s="20">
        <v>120</v>
      </c>
      <c r="B6" s="20"/>
      <c r="C6" s="20">
        <v>50</v>
      </c>
      <c r="D6" s="19">
        <v>50</v>
      </c>
      <c r="E6" s="20">
        <v>50</v>
      </c>
      <c r="F6" s="20">
        <v>55</v>
      </c>
      <c r="G6" s="19">
        <v>58</v>
      </c>
      <c r="H6" s="19">
        <v>58</v>
      </c>
      <c r="I6" s="19">
        <v>60</v>
      </c>
      <c r="J6" s="19"/>
      <c r="K6" s="19"/>
      <c r="L6" s="19"/>
      <c r="M6" s="19"/>
    </row>
    <row r="7" spans="1:20" x14ac:dyDescent="0.3">
      <c r="A7" s="20">
        <v>125</v>
      </c>
      <c r="B7" s="20"/>
      <c r="C7" s="20"/>
      <c r="D7" s="19">
        <v>55</v>
      </c>
      <c r="E7" s="20">
        <v>55</v>
      </c>
      <c r="F7" s="20">
        <v>55</v>
      </c>
      <c r="G7" s="19">
        <v>58</v>
      </c>
      <c r="H7" s="19">
        <v>58</v>
      </c>
      <c r="I7" s="19">
        <v>60</v>
      </c>
      <c r="J7" s="19"/>
      <c r="K7" s="19"/>
      <c r="L7" s="19"/>
      <c r="M7" s="19"/>
    </row>
    <row r="8" spans="1:20" x14ac:dyDescent="0.3">
      <c r="A8" s="20">
        <v>130</v>
      </c>
      <c r="B8" s="20"/>
      <c r="C8" s="20"/>
      <c r="D8" s="19">
        <v>55</v>
      </c>
      <c r="E8" s="19">
        <v>55</v>
      </c>
      <c r="F8" s="19">
        <v>55</v>
      </c>
      <c r="G8" s="19">
        <v>58</v>
      </c>
      <c r="H8" s="19">
        <v>60</v>
      </c>
      <c r="I8" s="19">
        <v>60</v>
      </c>
      <c r="J8" s="19">
        <v>62</v>
      </c>
      <c r="K8" s="19"/>
      <c r="L8" s="19"/>
      <c r="M8" s="19"/>
    </row>
    <row r="9" spans="1:20" x14ac:dyDescent="0.3">
      <c r="A9" s="20">
        <v>135</v>
      </c>
      <c r="B9" s="20"/>
      <c r="C9" s="20"/>
      <c r="D9" s="19">
        <v>58</v>
      </c>
      <c r="E9" s="19">
        <v>58</v>
      </c>
      <c r="F9" s="19">
        <v>58</v>
      </c>
      <c r="G9" s="19">
        <v>58</v>
      </c>
      <c r="H9" s="19">
        <v>58</v>
      </c>
      <c r="I9" s="19">
        <v>60</v>
      </c>
      <c r="J9" s="19">
        <v>62</v>
      </c>
      <c r="K9" s="19">
        <v>62</v>
      </c>
      <c r="L9" s="19">
        <v>62</v>
      </c>
      <c r="M9" s="19" t="s">
        <v>3649</v>
      </c>
    </row>
    <row r="10" spans="1:20" x14ac:dyDescent="0.3">
      <c r="A10" s="20">
        <v>140</v>
      </c>
      <c r="B10" s="20"/>
      <c r="C10" s="20"/>
      <c r="D10" s="19">
        <v>60</v>
      </c>
      <c r="E10" s="19">
        <v>60</v>
      </c>
      <c r="F10" s="19">
        <v>60</v>
      </c>
      <c r="G10" s="19">
        <v>60</v>
      </c>
      <c r="H10" s="19" t="s">
        <v>3647</v>
      </c>
      <c r="I10" s="19" t="s">
        <v>3647</v>
      </c>
      <c r="J10" s="19">
        <v>62</v>
      </c>
      <c r="K10" s="19">
        <v>62</v>
      </c>
      <c r="L10" s="19">
        <v>62</v>
      </c>
      <c r="M10" s="19"/>
    </row>
    <row r="11" spans="1:20" x14ac:dyDescent="0.3">
      <c r="A11" s="20">
        <v>145</v>
      </c>
      <c r="B11" s="20"/>
      <c r="C11" s="20"/>
      <c r="D11" s="19"/>
      <c r="E11" s="19">
        <v>62</v>
      </c>
      <c r="F11" s="19">
        <v>62</v>
      </c>
      <c r="G11" s="19">
        <v>62</v>
      </c>
      <c r="H11" s="19">
        <v>62</v>
      </c>
      <c r="I11" s="19">
        <v>62</v>
      </c>
      <c r="J11" s="19">
        <v>62</v>
      </c>
      <c r="K11" s="19">
        <v>62</v>
      </c>
      <c r="L11" s="19">
        <v>62</v>
      </c>
      <c r="M11" s="19" t="s">
        <v>3649</v>
      </c>
    </row>
    <row r="12" spans="1:20" x14ac:dyDescent="0.3">
      <c r="A12" s="20">
        <v>150</v>
      </c>
      <c r="B12" s="20"/>
      <c r="C12" s="20"/>
      <c r="D12" s="19"/>
      <c r="E12" s="19"/>
      <c r="F12" s="19"/>
      <c r="G12" s="19">
        <v>62</v>
      </c>
      <c r="H12" s="19">
        <v>62</v>
      </c>
      <c r="I12" s="19">
        <v>62</v>
      </c>
      <c r="J12" s="19">
        <v>62</v>
      </c>
      <c r="K12" s="19">
        <v>62</v>
      </c>
      <c r="L12" s="19">
        <v>65</v>
      </c>
      <c r="M12" s="19" t="s">
        <v>3649</v>
      </c>
    </row>
    <row r="13" spans="1:20" x14ac:dyDescent="0.3">
      <c r="A13" s="20">
        <v>156</v>
      </c>
      <c r="B13" s="20"/>
      <c r="C13" s="20"/>
      <c r="D13" s="19"/>
      <c r="E13" s="19"/>
      <c r="F13" s="19"/>
      <c r="G13" s="19"/>
      <c r="H13" s="19"/>
      <c r="I13" s="19">
        <v>65</v>
      </c>
      <c r="J13" s="19">
        <v>65</v>
      </c>
      <c r="K13" s="19"/>
      <c r="L13" s="19">
        <v>65</v>
      </c>
      <c r="M13" s="19" t="s">
        <v>3649</v>
      </c>
    </row>
    <row r="15" spans="1:20" ht="31.15" customHeight="1" x14ac:dyDescent="0.3">
      <c r="A15" s="21" t="s">
        <v>3674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7"/>
      <c r="T15" s="17"/>
    </row>
    <row r="16" spans="1:20" x14ac:dyDescent="0.3">
      <c r="A16" s="23"/>
      <c r="B16" s="23">
        <v>0</v>
      </c>
      <c r="C16" s="23">
        <v>15</v>
      </c>
      <c r="D16" s="23">
        <v>19</v>
      </c>
      <c r="E16" s="23">
        <v>25</v>
      </c>
      <c r="F16" s="23">
        <v>28</v>
      </c>
      <c r="G16" s="23">
        <v>30</v>
      </c>
      <c r="H16" s="23">
        <v>32</v>
      </c>
      <c r="I16" s="23">
        <v>33</v>
      </c>
      <c r="J16" s="23">
        <v>35</v>
      </c>
      <c r="K16" s="23">
        <v>38</v>
      </c>
      <c r="L16" s="23">
        <v>40</v>
      </c>
      <c r="M16" s="23">
        <v>42</v>
      </c>
      <c r="N16" s="23">
        <v>43</v>
      </c>
      <c r="O16" s="23">
        <v>45</v>
      </c>
      <c r="P16" s="23">
        <v>48</v>
      </c>
      <c r="Q16" s="23">
        <v>50</v>
      </c>
      <c r="R16" s="23">
        <v>53</v>
      </c>
      <c r="S16" s="23">
        <v>55</v>
      </c>
    </row>
    <row r="17" spans="1:21" x14ac:dyDescent="0.3">
      <c r="A17" s="23">
        <v>0</v>
      </c>
      <c r="B17" s="23">
        <v>1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21" x14ac:dyDescent="0.3">
      <c r="A18" s="23">
        <v>100</v>
      </c>
      <c r="B18" s="23"/>
      <c r="C18" s="23">
        <v>1</v>
      </c>
      <c r="D18" s="23">
        <v>1</v>
      </c>
      <c r="E18" s="23" t="s">
        <v>3650</v>
      </c>
      <c r="F18" s="23" t="s">
        <v>3652</v>
      </c>
      <c r="G18" s="23" t="s">
        <v>3654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21" x14ac:dyDescent="0.3">
      <c r="A19" s="23">
        <v>120</v>
      </c>
      <c r="B19" s="23"/>
      <c r="C19" s="23">
        <v>2</v>
      </c>
      <c r="D19" s="23" t="s">
        <v>3650</v>
      </c>
      <c r="E19" s="23" t="s">
        <v>3650</v>
      </c>
      <c r="F19" s="23">
        <v>3</v>
      </c>
      <c r="G19" s="23" t="s">
        <v>3653</v>
      </c>
      <c r="H19" s="23" t="s">
        <v>3654</v>
      </c>
      <c r="I19" s="23" t="s">
        <v>3655</v>
      </c>
      <c r="J19" s="23" t="s">
        <v>3655</v>
      </c>
      <c r="K19" s="23"/>
      <c r="L19" s="23"/>
      <c r="M19" s="23"/>
      <c r="N19" s="23"/>
      <c r="O19" s="23"/>
      <c r="P19" s="23"/>
      <c r="Q19" s="23"/>
      <c r="R19" s="23"/>
      <c r="S19" s="23"/>
    </row>
    <row r="20" spans="1:21" x14ac:dyDescent="0.3">
      <c r="A20" s="23">
        <v>125</v>
      </c>
      <c r="B20" s="23"/>
      <c r="C20" s="23"/>
      <c r="D20" s="23" t="s">
        <v>3651</v>
      </c>
      <c r="E20" s="23" t="s">
        <v>3651</v>
      </c>
      <c r="F20" s="23" t="s">
        <v>3653</v>
      </c>
      <c r="G20" s="23" t="s">
        <v>3654</v>
      </c>
      <c r="H20" s="23" t="s">
        <v>3654</v>
      </c>
      <c r="I20" s="23" t="s">
        <v>3655</v>
      </c>
      <c r="J20" s="23" t="s">
        <v>3658</v>
      </c>
      <c r="K20" s="23"/>
      <c r="L20" s="23"/>
      <c r="M20" s="23"/>
      <c r="N20" s="23"/>
      <c r="O20" s="23"/>
      <c r="P20" s="23"/>
      <c r="Q20" s="23"/>
      <c r="R20" s="23"/>
      <c r="S20" s="23"/>
    </row>
    <row r="21" spans="1:21" x14ac:dyDescent="0.3">
      <c r="A21" s="23">
        <v>130</v>
      </c>
      <c r="B21" s="23"/>
      <c r="C21" s="23"/>
      <c r="D21" s="23" t="s">
        <v>3651</v>
      </c>
      <c r="E21" s="23" t="s">
        <v>3652</v>
      </c>
      <c r="F21" s="23" t="s">
        <v>3653</v>
      </c>
      <c r="G21" s="23" t="s">
        <v>3654</v>
      </c>
      <c r="H21" s="23">
        <v>4</v>
      </c>
      <c r="I21" s="23" t="s">
        <v>3655</v>
      </c>
      <c r="J21" s="23" t="s">
        <v>3658</v>
      </c>
      <c r="K21" s="23" t="s">
        <v>3659</v>
      </c>
      <c r="L21" s="23" t="s">
        <v>3659</v>
      </c>
      <c r="M21" s="23" t="s">
        <v>3659</v>
      </c>
      <c r="N21" s="23" t="s">
        <v>3661</v>
      </c>
      <c r="O21" s="23" t="s">
        <v>3662</v>
      </c>
      <c r="P21" s="23" t="s">
        <v>3665</v>
      </c>
      <c r="Q21" s="23"/>
      <c r="R21" s="23"/>
      <c r="S21" s="23"/>
    </row>
    <row r="22" spans="1:21" x14ac:dyDescent="0.3">
      <c r="A22" s="23">
        <v>140</v>
      </c>
      <c r="B22" s="23"/>
      <c r="C22" s="23"/>
      <c r="D22" s="23">
        <v>4</v>
      </c>
      <c r="E22" s="23">
        <v>4</v>
      </c>
      <c r="F22" s="23">
        <v>4</v>
      </c>
      <c r="G22" s="23" t="s">
        <v>3657</v>
      </c>
      <c r="H22" s="23" t="s">
        <v>3657</v>
      </c>
      <c r="I22" s="23" t="s">
        <v>3657</v>
      </c>
      <c r="J22" s="23" t="s">
        <v>3657</v>
      </c>
      <c r="K22" s="23" t="s">
        <v>3659</v>
      </c>
      <c r="L22" s="23" t="s">
        <v>3659</v>
      </c>
      <c r="M22" s="23" t="s">
        <v>3659</v>
      </c>
      <c r="N22" s="23" t="s">
        <v>3661</v>
      </c>
      <c r="O22" s="23" t="s">
        <v>3662</v>
      </c>
      <c r="P22" s="23" t="s">
        <v>3665</v>
      </c>
      <c r="Q22" s="23" t="s">
        <v>3666</v>
      </c>
      <c r="R22" s="23"/>
      <c r="S22" s="23"/>
    </row>
    <row r="23" spans="1:21" x14ac:dyDescent="0.3">
      <c r="A23" s="23">
        <v>150</v>
      </c>
      <c r="B23" s="23"/>
      <c r="C23" s="23"/>
      <c r="D23" s="23"/>
      <c r="E23" s="23"/>
      <c r="F23" s="23"/>
      <c r="G23" s="23">
        <v>5</v>
      </c>
      <c r="H23" s="23"/>
      <c r="I23" s="23">
        <v>5</v>
      </c>
      <c r="J23" s="23" t="s">
        <v>3660</v>
      </c>
      <c r="K23" s="23" t="s">
        <v>3660</v>
      </c>
      <c r="L23" s="23" t="s">
        <v>3660</v>
      </c>
      <c r="M23" s="23"/>
      <c r="N23" s="23" t="s">
        <v>3661</v>
      </c>
      <c r="O23" s="23" t="s">
        <v>3662</v>
      </c>
      <c r="P23" s="23" t="s">
        <v>3666</v>
      </c>
      <c r="Q23" s="23" t="s">
        <v>3666</v>
      </c>
      <c r="R23" s="23"/>
      <c r="S23" s="23"/>
    </row>
    <row r="24" spans="1:21" x14ac:dyDescent="0.3">
      <c r="A24" s="23">
        <v>155</v>
      </c>
      <c r="B24" s="23"/>
      <c r="C24" s="23"/>
      <c r="D24" s="23"/>
      <c r="E24" s="23"/>
      <c r="F24" s="23"/>
      <c r="G24" s="23"/>
      <c r="H24" s="23"/>
      <c r="I24" s="23"/>
      <c r="J24" s="23">
        <v>6</v>
      </c>
      <c r="K24" s="23"/>
      <c r="L24" s="23" t="s">
        <v>3664</v>
      </c>
      <c r="M24" s="23"/>
      <c r="N24" s="23" t="s">
        <v>3664</v>
      </c>
      <c r="O24" s="23" t="s">
        <v>3664</v>
      </c>
      <c r="P24" s="23" t="s">
        <v>3666</v>
      </c>
      <c r="Q24" s="23" t="s">
        <v>3666</v>
      </c>
      <c r="R24" s="23" t="s">
        <v>3669</v>
      </c>
      <c r="S24" s="23"/>
    </row>
    <row r="25" spans="1:21" x14ac:dyDescent="0.3">
      <c r="A25" s="23">
        <v>160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 t="s">
        <v>3667</v>
      </c>
      <c r="R25" s="23" t="s">
        <v>3668</v>
      </c>
      <c r="S25" s="23" t="s">
        <v>3669</v>
      </c>
    </row>
    <row r="27" spans="1:21" ht="27" customHeight="1" x14ac:dyDescent="0.3">
      <c r="A27" s="224" t="s">
        <v>3675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</row>
    <row r="28" spans="1:21" x14ac:dyDescent="0.3">
      <c r="A28" s="23"/>
      <c r="B28" s="23">
        <v>0</v>
      </c>
      <c r="C28" s="23">
        <v>15</v>
      </c>
      <c r="D28" s="23">
        <v>19</v>
      </c>
      <c r="E28" s="23">
        <v>23</v>
      </c>
      <c r="F28" s="23">
        <v>25</v>
      </c>
      <c r="G28" s="23">
        <v>28</v>
      </c>
      <c r="H28" s="23">
        <v>30</v>
      </c>
      <c r="I28" s="23">
        <v>32</v>
      </c>
      <c r="J28" s="23">
        <v>33</v>
      </c>
      <c r="K28" s="23">
        <v>35</v>
      </c>
      <c r="L28" s="23">
        <v>38</v>
      </c>
      <c r="M28" s="23">
        <v>40</v>
      </c>
      <c r="N28" s="23">
        <v>42</v>
      </c>
      <c r="O28" s="23">
        <v>43</v>
      </c>
      <c r="P28" s="23">
        <v>45</v>
      </c>
      <c r="Q28" s="23">
        <v>48</v>
      </c>
      <c r="R28" s="23">
        <v>50</v>
      </c>
      <c r="S28" s="23">
        <v>53</v>
      </c>
      <c r="T28" s="23">
        <v>55</v>
      </c>
    </row>
    <row r="29" spans="1:21" x14ac:dyDescent="0.3">
      <c r="A29" s="23">
        <v>0</v>
      </c>
      <c r="B29" s="23">
        <v>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1" x14ac:dyDescent="0.3">
      <c r="A30" s="23">
        <v>100</v>
      </c>
      <c r="B30" s="23"/>
      <c r="C30" s="23">
        <v>1</v>
      </c>
      <c r="D30" s="23">
        <v>1</v>
      </c>
      <c r="E30" s="23">
        <v>2</v>
      </c>
      <c r="F30" s="23" t="s">
        <v>3651</v>
      </c>
      <c r="G30" s="23"/>
      <c r="H30" s="23" t="s">
        <v>3652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1" x14ac:dyDescent="0.3">
      <c r="A31" s="23">
        <v>120</v>
      </c>
      <c r="B31" s="23"/>
      <c r="C31" s="23">
        <v>2</v>
      </c>
      <c r="D31" s="23" t="s">
        <v>3650</v>
      </c>
      <c r="E31" s="23" t="s">
        <v>3650</v>
      </c>
      <c r="F31" s="23" t="s">
        <v>3650</v>
      </c>
      <c r="G31" s="23" t="s">
        <v>3651</v>
      </c>
      <c r="H31" s="23" t="s">
        <v>3652</v>
      </c>
      <c r="I31" s="23" t="s">
        <v>3652</v>
      </c>
      <c r="J31" s="23" t="s">
        <v>3655</v>
      </c>
      <c r="K31" s="23" t="s">
        <v>3655</v>
      </c>
      <c r="L31" s="23"/>
      <c r="M31" s="23"/>
      <c r="N31" s="23"/>
      <c r="O31" s="23"/>
      <c r="P31" s="23"/>
      <c r="Q31" s="23"/>
      <c r="R31" s="23"/>
      <c r="S31" s="23"/>
      <c r="T31" s="23"/>
    </row>
    <row r="32" spans="1:21" x14ac:dyDescent="0.3">
      <c r="A32" s="23">
        <v>125</v>
      </c>
      <c r="B32" s="23"/>
      <c r="C32" s="23"/>
      <c r="D32" s="23">
        <v>3</v>
      </c>
      <c r="E32" s="23" t="s">
        <v>3651</v>
      </c>
      <c r="F32" s="23" t="s">
        <v>3653</v>
      </c>
      <c r="G32" s="23" t="s">
        <v>3653</v>
      </c>
      <c r="H32" s="23" t="s">
        <v>3654</v>
      </c>
      <c r="I32" s="23" t="s">
        <v>3654</v>
      </c>
      <c r="J32" s="23" t="s">
        <v>3655</v>
      </c>
      <c r="K32" s="23" t="s">
        <v>3655</v>
      </c>
      <c r="L32" s="23"/>
      <c r="M32" s="23"/>
      <c r="N32" s="23"/>
      <c r="O32" s="23"/>
      <c r="P32" s="23"/>
      <c r="Q32" s="23"/>
      <c r="R32" s="23"/>
      <c r="S32" s="23"/>
      <c r="T32" s="23"/>
    </row>
    <row r="33" spans="1:21" x14ac:dyDescent="0.3">
      <c r="A33" s="23">
        <v>130</v>
      </c>
      <c r="B33" s="23"/>
      <c r="C33" s="23"/>
      <c r="D33" s="23">
        <v>3</v>
      </c>
      <c r="E33" s="23">
        <v>3</v>
      </c>
      <c r="F33" s="23" t="s">
        <v>3653</v>
      </c>
      <c r="G33" s="23" t="s">
        <v>3653</v>
      </c>
      <c r="H33" s="23" t="s">
        <v>3657</v>
      </c>
      <c r="I33" s="23" t="s">
        <v>3657</v>
      </c>
      <c r="J33" s="23" t="s">
        <v>3657</v>
      </c>
      <c r="K33" s="23" t="s">
        <v>3657</v>
      </c>
      <c r="L33" s="23" t="s">
        <v>3658</v>
      </c>
      <c r="M33" s="23" t="s">
        <v>3659</v>
      </c>
      <c r="N33" s="23" t="s">
        <v>3659</v>
      </c>
      <c r="O33" s="23" t="s">
        <v>3659</v>
      </c>
      <c r="P33" s="23" t="s">
        <v>3662</v>
      </c>
      <c r="Q33" s="23"/>
      <c r="R33" s="23"/>
      <c r="S33" s="23"/>
      <c r="T33" s="23"/>
    </row>
    <row r="34" spans="1:21" x14ac:dyDescent="0.3">
      <c r="A34" s="23">
        <v>140</v>
      </c>
      <c r="B34" s="23"/>
      <c r="C34" s="23"/>
      <c r="D34" s="23"/>
      <c r="E34" s="23">
        <v>4</v>
      </c>
      <c r="F34" s="23">
        <v>4</v>
      </c>
      <c r="G34" s="23">
        <v>4</v>
      </c>
      <c r="H34" s="23" t="s">
        <v>3657</v>
      </c>
      <c r="I34" s="23" t="s">
        <v>3657</v>
      </c>
      <c r="J34" s="23" t="s">
        <v>3657</v>
      </c>
      <c r="K34" s="23" t="s">
        <v>3658</v>
      </c>
      <c r="L34" s="23" t="s">
        <v>3658</v>
      </c>
      <c r="M34" s="23" t="s">
        <v>3659</v>
      </c>
      <c r="N34" s="23" t="s">
        <v>3659</v>
      </c>
      <c r="O34" s="23" t="s">
        <v>3662</v>
      </c>
      <c r="P34" s="23" t="s">
        <v>3662</v>
      </c>
      <c r="Q34" s="23" t="s">
        <v>3665</v>
      </c>
      <c r="R34" s="23" t="s">
        <v>3668</v>
      </c>
      <c r="S34" s="23"/>
      <c r="T34" s="23"/>
    </row>
    <row r="35" spans="1:21" x14ac:dyDescent="0.3">
      <c r="A35" s="23">
        <v>150</v>
      </c>
      <c r="B35" s="23"/>
      <c r="C35" s="23"/>
      <c r="D35" s="23"/>
      <c r="E35" s="23"/>
      <c r="F35" s="23"/>
      <c r="G35" s="23"/>
      <c r="H35" s="23">
        <v>5</v>
      </c>
      <c r="I35" s="23"/>
      <c r="J35" s="23" t="s">
        <v>3660</v>
      </c>
      <c r="K35" s="23" t="s">
        <v>3660</v>
      </c>
      <c r="L35" s="23" t="s">
        <v>3660</v>
      </c>
      <c r="M35" s="23" t="s">
        <v>3661</v>
      </c>
      <c r="N35" s="23" t="s">
        <v>3661</v>
      </c>
      <c r="O35" s="23" t="s">
        <v>3662</v>
      </c>
      <c r="P35" s="23" t="s">
        <v>3662</v>
      </c>
      <c r="Q35" s="23" t="s">
        <v>3666</v>
      </c>
      <c r="R35" s="23"/>
      <c r="S35" s="23"/>
      <c r="T35" s="23"/>
    </row>
    <row r="36" spans="1:21" x14ac:dyDescent="0.3">
      <c r="A36" s="23">
        <v>155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 t="s">
        <v>3664</v>
      </c>
      <c r="N36" s="23" t="s">
        <v>3664</v>
      </c>
      <c r="O36" s="23" t="s">
        <v>3664</v>
      </c>
      <c r="P36" s="23" t="s">
        <v>3665</v>
      </c>
      <c r="Q36" s="23" t="s">
        <v>3665</v>
      </c>
      <c r="R36" s="23" t="s">
        <v>3666</v>
      </c>
      <c r="S36" s="23"/>
      <c r="T36" s="23"/>
    </row>
    <row r="37" spans="1:21" x14ac:dyDescent="0.3">
      <c r="A37" s="23">
        <v>160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 t="s">
        <v>3667</v>
      </c>
      <c r="Q37" s="23" t="s">
        <v>3667</v>
      </c>
      <c r="R37" s="23" t="s">
        <v>3668</v>
      </c>
      <c r="S37" s="23" t="s">
        <v>3668</v>
      </c>
      <c r="T37" s="23" t="s">
        <v>3669</v>
      </c>
    </row>
    <row r="39" spans="1:21" ht="26.45" customHeight="1" x14ac:dyDescent="0.3">
      <c r="A39" s="225" t="s">
        <v>3676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</row>
    <row r="40" spans="1:21" x14ac:dyDescent="0.3">
      <c r="A40" s="23"/>
      <c r="B40" s="23">
        <v>0</v>
      </c>
      <c r="C40" s="23">
        <v>15</v>
      </c>
      <c r="D40" s="23">
        <v>19</v>
      </c>
      <c r="E40" s="23">
        <v>23</v>
      </c>
      <c r="F40" s="23">
        <v>25</v>
      </c>
      <c r="G40" s="23">
        <v>28</v>
      </c>
      <c r="H40" s="23">
        <v>30</v>
      </c>
      <c r="I40" s="23">
        <v>32</v>
      </c>
      <c r="J40" s="23">
        <v>33</v>
      </c>
      <c r="K40" s="23">
        <v>35</v>
      </c>
      <c r="L40" s="23">
        <v>38</v>
      </c>
      <c r="M40" s="23">
        <v>40</v>
      </c>
      <c r="N40" s="23">
        <v>42</v>
      </c>
      <c r="O40" s="23">
        <v>43</v>
      </c>
      <c r="P40" s="23">
        <v>45</v>
      </c>
      <c r="Q40" s="23">
        <v>48</v>
      </c>
      <c r="R40" s="23">
        <v>50</v>
      </c>
      <c r="S40" s="23">
        <v>53</v>
      </c>
      <c r="T40" s="23">
        <v>55</v>
      </c>
    </row>
    <row r="41" spans="1:21" x14ac:dyDescent="0.3">
      <c r="A41" s="23">
        <v>0</v>
      </c>
      <c r="B41" s="23">
        <v>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1" x14ac:dyDescent="0.3">
      <c r="A42" s="23">
        <v>100</v>
      </c>
      <c r="B42" s="23"/>
      <c r="C42" s="23">
        <v>1</v>
      </c>
      <c r="D42" s="23">
        <v>1</v>
      </c>
      <c r="E42" s="23" t="s">
        <v>3650</v>
      </c>
      <c r="F42" s="23" t="s">
        <v>3651</v>
      </c>
      <c r="G42" s="23"/>
      <c r="H42" s="23" t="s">
        <v>3654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1" x14ac:dyDescent="0.3">
      <c r="A43" s="23">
        <v>120</v>
      </c>
      <c r="B43" s="23"/>
      <c r="C43" s="23">
        <v>2</v>
      </c>
      <c r="D43" s="23" t="s">
        <v>3650</v>
      </c>
      <c r="E43" s="23" t="s">
        <v>3650</v>
      </c>
      <c r="F43" s="23" t="s">
        <v>3651</v>
      </c>
      <c r="G43" s="23" t="s">
        <v>3651</v>
      </c>
      <c r="H43" s="23">
        <v>3</v>
      </c>
      <c r="I43" s="23" t="s">
        <v>3654</v>
      </c>
      <c r="J43" s="23" t="s">
        <v>3655</v>
      </c>
      <c r="K43" s="23" t="s">
        <v>3655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1" x14ac:dyDescent="0.3">
      <c r="A44" s="23">
        <v>125</v>
      </c>
      <c r="B44" s="23"/>
      <c r="C44" s="23"/>
      <c r="D44" s="23">
        <v>3</v>
      </c>
      <c r="E44" s="23">
        <v>3</v>
      </c>
      <c r="F44" s="23">
        <v>3</v>
      </c>
      <c r="G44" s="23" t="s">
        <v>3653</v>
      </c>
      <c r="H44" s="23" t="s">
        <v>3654</v>
      </c>
      <c r="I44" s="23" t="s">
        <v>3654</v>
      </c>
      <c r="J44" s="23" t="s">
        <v>3655</v>
      </c>
      <c r="K44" s="23" t="s">
        <v>3655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1" x14ac:dyDescent="0.3">
      <c r="A45" s="23">
        <v>130</v>
      </c>
      <c r="B45" s="23"/>
      <c r="C45" s="23"/>
      <c r="D45" s="23">
        <v>4</v>
      </c>
      <c r="E45" s="23">
        <v>4</v>
      </c>
      <c r="F45" s="23" t="s">
        <v>3653</v>
      </c>
      <c r="G45" s="23" t="s">
        <v>3653</v>
      </c>
      <c r="H45" s="23" t="s">
        <v>3654</v>
      </c>
      <c r="I45" s="23" t="s">
        <v>3654</v>
      </c>
      <c r="J45" s="23" t="s">
        <v>3655</v>
      </c>
      <c r="K45" s="23" t="s">
        <v>3658</v>
      </c>
      <c r="L45" s="23" t="s">
        <v>3658</v>
      </c>
      <c r="M45" s="23" t="s">
        <v>3659</v>
      </c>
      <c r="N45" s="23"/>
      <c r="O45" s="23" t="s">
        <v>3661</v>
      </c>
      <c r="P45" s="23" t="s">
        <v>3662</v>
      </c>
      <c r="Q45" s="23"/>
      <c r="R45" s="23"/>
      <c r="S45" s="23"/>
      <c r="T45" s="23"/>
    </row>
    <row r="46" spans="1:21" x14ac:dyDescent="0.3">
      <c r="A46" s="23">
        <v>140</v>
      </c>
      <c r="B46" s="23"/>
      <c r="C46" s="23"/>
      <c r="D46" s="23"/>
      <c r="E46" s="23">
        <v>4</v>
      </c>
      <c r="F46" s="23">
        <v>4</v>
      </c>
      <c r="G46" s="23">
        <v>4</v>
      </c>
      <c r="H46" s="23">
        <v>4</v>
      </c>
      <c r="I46" s="23" t="s">
        <v>3657</v>
      </c>
      <c r="J46" s="23">
        <v>5</v>
      </c>
      <c r="K46" s="23">
        <v>5</v>
      </c>
      <c r="L46" s="23" t="s">
        <v>3658</v>
      </c>
      <c r="M46" s="23" t="s">
        <v>3659</v>
      </c>
      <c r="N46" s="23"/>
      <c r="O46" s="23" t="s">
        <v>3662</v>
      </c>
      <c r="P46" s="23" t="s">
        <v>3662</v>
      </c>
      <c r="Q46" s="23"/>
      <c r="R46" s="23"/>
      <c r="S46" s="23"/>
      <c r="T46" s="23"/>
    </row>
    <row r="47" spans="1:21" x14ac:dyDescent="0.3">
      <c r="A47" s="23">
        <v>150</v>
      </c>
      <c r="B47" s="23"/>
      <c r="C47" s="23"/>
      <c r="D47" s="23"/>
      <c r="E47" s="23"/>
      <c r="F47" s="23"/>
      <c r="G47" s="23"/>
      <c r="H47" s="23"/>
      <c r="I47" s="23"/>
      <c r="J47" s="23"/>
      <c r="K47" s="23" t="s">
        <v>3660</v>
      </c>
      <c r="L47" s="23" t="s">
        <v>3660</v>
      </c>
      <c r="M47" s="23" t="s">
        <v>3661</v>
      </c>
      <c r="N47" s="23" t="s">
        <v>3661</v>
      </c>
      <c r="O47" s="23" t="s">
        <v>3662</v>
      </c>
      <c r="P47" s="23" t="s">
        <v>3662</v>
      </c>
      <c r="Q47" s="23" t="s">
        <v>3666</v>
      </c>
      <c r="R47" s="23">
        <v>7</v>
      </c>
      <c r="S47" s="23"/>
      <c r="T47" s="23"/>
    </row>
    <row r="48" spans="1:21" x14ac:dyDescent="0.3">
      <c r="A48" s="23">
        <v>155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 t="s">
        <v>3664</v>
      </c>
      <c r="N48" s="23"/>
      <c r="O48" s="23" t="s">
        <v>3664</v>
      </c>
      <c r="P48" s="23" t="s">
        <v>3665</v>
      </c>
      <c r="Q48" s="23" t="s">
        <v>3666</v>
      </c>
      <c r="R48" s="23"/>
      <c r="S48" s="23" t="s">
        <v>3669</v>
      </c>
      <c r="T48" s="23"/>
    </row>
    <row r="49" spans="1:21" x14ac:dyDescent="0.3">
      <c r="A49" s="23">
        <v>160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 t="s">
        <v>3667</v>
      </c>
      <c r="Q49" s="23" t="s">
        <v>3667</v>
      </c>
      <c r="R49" s="23" t="s">
        <v>3668</v>
      </c>
      <c r="S49" s="23" t="s">
        <v>3669</v>
      </c>
      <c r="T49" s="23" t="s">
        <v>3669</v>
      </c>
    </row>
    <row r="51" spans="1:21" ht="22.9" customHeight="1" x14ac:dyDescent="0.3">
      <c r="A51" s="24" t="s">
        <v>3677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x14ac:dyDescent="0.3">
      <c r="A52" s="23"/>
      <c r="B52" s="23">
        <v>0</v>
      </c>
      <c r="C52" s="23">
        <v>15</v>
      </c>
      <c r="D52" s="23">
        <v>19</v>
      </c>
      <c r="E52" s="23">
        <v>23</v>
      </c>
      <c r="F52" s="23">
        <v>25</v>
      </c>
      <c r="G52" s="23">
        <v>28</v>
      </c>
      <c r="H52" s="23">
        <v>30</v>
      </c>
      <c r="I52" s="23">
        <v>32</v>
      </c>
      <c r="J52" s="23">
        <v>33</v>
      </c>
      <c r="K52" s="23">
        <v>35</v>
      </c>
      <c r="L52" s="23">
        <v>38</v>
      </c>
      <c r="M52" s="23">
        <v>40</v>
      </c>
      <c r="N52" s="23">
        <v>42</v>
      </c>
      <c r="O52" s="23">
        <v>43</v>
      </c>
      <c r="P52" s="23">
        <v>45</v>
      </c>
      <c r="Q52" s="23">
        <v>48</v>
      </c>
      <c r="R52" s="23">
        <v>50</v>
      </c>
      <c r="S52" s="23">
        <v>53</v>
      </c>
      <c r="T52" s="23">
        <v>55</v>
      </c>
    </row>
    <row r="53" spans="1:21" x14ac:dyDescent="0.3">
      <c r="A53" s="23">
        <v>0</v>
      </c>
      <c r="B53" s="23">
        <v>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1" x14ac:dyDescent="0.3">
      <c r="A54" s="23">
        <v>100</v>
      </c>
      <c r="B54" s="23"/>
      <c r="C54" s="23">
        <v>1</v>
      </c>
      <c r="D54" s="23">
        <v>1</v>
      </c>
      <c r="E54" s="23">
        <v>2</v>
      </c>
      <c r="F54" s="23">
        <v>2</v>
      </c>
      <c r="G54" s="23">
        <v>3</v>
      </c>
      <c r="H54" s="23">
        <v>3</v>
      </c>
      <c r="I54" s="23">
        <v>4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1" x14ac:dyDescent="0.3">
      <c r="A55" s="23">
        <v>120</v>
      </c>
      <c r="B55" s="23"/>
      <c r="C55" s="23">
        <v>2</v>
      </c>
      <c r="D55" s="23">
        <v>2</v>
      </c>
      <c r="E55" s="23">
        <v>3</v>
      </c>
      <c r="F55" s="23">
        <v>3</v>
      </c>
      <c r="G55" s="23">
        <v>3</v>
      </c>
      <c r="H55" s="23">
        <v>3</v>
      </c>
      <c r="I55" s="23">
        <v>4</v>
      </c>
      <c r="J55" s="23">
        <v>4</v>
      </c>
      <c r="K55" s="23">
        <v>4</v>
      </c>
      <c r="L55" s="23"/>
      <c r="M55" s="23"/>
      <c r="N55" s="23"/>
      <c r="O55" s="23"/>
      <c r="P55" s="23"/>
      <c r="Q55" s="23"/>
      <c r="R55" s="23"/>
      <c r="S55" s="23"/>
      <c r="T55" s="23"/>
    </row>
    <row r="56" spans="1:21" x14ac:dyDescent="0.3">
      <c r="A56" s="23">
        <v>125</v>
      </c>
      <c r="B56" s="23"/>
      <c r="C56" s="23"/>
      <c r="D56" s="23">
        <v>3</v>
      </c>
      <c r="E56" s="23">
        <v>3</v>
      </c>
      <c r="F56" s="23">
        <v>3</v>
      </c>
      <c r="G56" s="23">
        <v>3</v>
      </c>
      <c r="H56" s="23">
        <v>4</v>
      </c>
      <c r="I56" s="23">
        <v>4</v>
      </c>
      <c r="J56" s="23">
        <v>4</v>
      </c>
      <c r="K56" s="23">
        <v>4</v>
      </c>
      <c r="L56" s="23"/>
      <c r="M56" s="23"/>
      <c r="N56" s="23"/>
      <c r="O56" s="23"/>
      <c r="P56" s="23"/>
      <c r="Q56" s="23"/>
      <c r="R56" s="23"/>
      <c r="S56" s="23"/>
      <c r="T56" s="23"/>
    </row>
    <row r="57" spans="1:21" x14ac:dyDescent="0.3">
      <c r="A57" s="23">
        <v>130</v>
      </c>
      <c r="B57" s="23"/>
      <c r="C57" s="23"/>
      <c r="D57" s="23">
        <v>4</v>
      </c>
      <c r="E57" s="23">
        <v>4</v>
      </c>
      <c r="F57" s="23">
        <v>3</v>
      </c>
      <c r="G57" s="23">
        <v>3</v>
      </c>
      <c r="H57" s="23">
        <v>4</v>
      </c>
      <c r="I57" s="23">
        <v>4</v>
      </c>
      <c r="J57" s="23">
        <v>4</v>
      </c>
      <c r="K57" s="23">
        <v>5</v>
      </c>
      <c r="L57" s="23">
        <v>5</v>
      </c>
      <c r="M57" s="23">
        <v>5</v>
      </c>
      <c r="N57" s="23">
        <v>5</v>
      </c>
      <c r="O57" s="23">
        <v>5</v>
      </c>
      <c r="P57" s="23">
        <v>6</v>
      </c>
      <c r="Q57" s="23">
        <v>6</v>
      </c>
      <c r="R57" s="23"/>
      <c r="S57" s="23"/>
      <c r="T57" s="23"/>
    </row>
    <row r="58" spans="1:21" x14ac:dyDescent="0.3">
      <c r="A58" s="23">
        <v>140</v>
      </c>
      <c r="B58" s="23"/>
      <c r="C58" s="23"/>
      <c r="D58" s="23"/>
      <c r="E58" s="23">
        <v>4</v>
      </c>
      <c r="F58" s="23">
        <v>4</v>
      </c>
      <c r="G58" s="23">
        <v>4</v>
      </c>
      <c r="H58" s="23">
        <v>4</v>
      </c>
      <c r="I58" s="23">
        <v>4</v>
      </c>
      <c r="J58" s="23">
        <v>4</v>
      </c>
      <c r="K58" s="23">
        <v>5</v>
      </c>
      <c r="L58" s="23">
        <v>5</v>
      </c>
      <c r="M58" s="23">
        <v>5</v>
      </c>
      <c r="N58" s="23">
        <v>5</v>
      </c>
      <c r="O58" s="23">
        <v>5</v>
      </c>
      <c r="P58" s="23">
        <v>6</v>
      </c>
      <c r="Q58" s="23">
        <v>6</v>
      </c>
      <c r="R58" s="23">
        <v>6</v>
      </c>
      <c r="S58" s="23">
        <v>7</v>
      </c>
      <c r="T58" s="23"/>
    </row>
    <row r="59" spans="1:21" x14ac:dyDescent="0.3">
      <c r="A59" s="23">
        <v>150</v>
      </c>
      <c r="B59" s="23"/>
      <c r="C59" s="23"/>
      <c r="D59" s="23"/>
      <c r="E59" s="23"/>
      <c r="F59" s="23"/>
      <c r="G59" s="23"/>
      <c r="H59" s="23">
        <v>5</v>
      </c>
      <c r="I59" s="23"/>
      <c r="J59" s="23">
        <v>5</v>
      </c>
      <c r="K59" s="23">
        <v>5</v>
      </c>
      <c r="L59" s="23">
        <v>5</v>
      </c>
      <c r="M59" s="23">
        <v>5</v>
      </c>
      <c r="N59" s="23">
        <v>5</v>
      </c>
      <c r="O59" s="23">
        <v>5</v>
      </c>
      <c r="P59" s="23">
        <v>6</v>
      </c>
      <c r="Q59" s="23">
        <v>6</v>
      </c>
      <c r="R59" s="23">
        <v>6</v>
      </c>
      <c r="S59" s="23">
        <v>7</v>
      </c>
      <c r="T59" s="23">
        <v>7</v>
      </c>
    </row>
    <row r="60" spans="1:21" x14ac:dyDescent="0.3">
      <c r="A60" s="23">
        <v>155</v>
      </c>
      <c r="B60" s="23"/>
      <c r="C60" s="23"/>
      <c r="D60" s="23"/>
      <c r="E60" s="23"/>
      <c r="F60" s="23"/>
      <c r="G60" s="23"/>
      <c r="H60" s="23"/>
      <c r="I60" s="23"/>
      <c r="J60" s="23"/>
      <c r="K60" s="23">
        <v>6</v>
      </c>
      <c r="L60" s="23"/>
      <c r="M60" s="23"/>
      <c r="N60" s="23"/>
      <c r="O60" s="23">
        <v>6</v>
      </c>
      <c r="P60" s="23"/>
      <c r="Q60" s="23">
        <v>6</v>
      </c>
      <c r="R60" s="23">
        <v>6</v>
      </c>
      <c r="S60" s="23">
        <v>7</v>
      </c>
      <c r="T60" s="23">
        <v>7</v>
      </c>
    </row>
    <row r="61" spans="1:21" x14ac:dyDescent="0.3">
      <c r="A61" s="23">
        <v>160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v>7</v>
      </c>
      <c r="Q61" s="23">
        <v>7</v>
      </c>
      <c r="R61" s="23">
        <v>7</v>
      </c>
      <c r="S61" s="23">
        <v>7</v>
      </c>
      <c r="T61" s="23">
        <v>7</v>
      </c>
    </row>
    <row r="63" spans="1:21" ht="23.45" customHeight="1" x14ac:dyDescent="0.3">
      <c r="A63" s="25" t="s">
        <v>3678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x14ac:dyDescent="0.3">
      <c r="A64" s="23"/>
      <c r="B64" s="23">
        <v>0</v>
      </c>
      <c r="C64" s="23">
        <v>15</v>
      </c>
      <c r="D64" s="23">
        <v>19</v>
      </c>
      <c r="E64" s="23">
        <v>23</v>
      </c>
      <c r="F64" s="23">
        <v>25</v>
      </c>
      <c r="G64" s="23">
        <v>28</v>
      </c>
      <c r="H64" s="23">
        <v>30</v>
      </c>
      <c r="I64" s="23">
        <v>32</v>
      </c>
      <c r="J64" s="23">
        <v>33</v>
      </c>
      <c r="K64" s="23">
        <v>35</v>
      </c>
      <c r="L64" s="23">
        <v>38</v>
      </c>
      <c r="M64" s="23">
        <v>40</v>
      </c>
      <c r="N64" s="23">
        <v>42</v>
      </c>
      <c r="O64" s="23">
        <v>43</v>
      </c>
      <c r="P64" s="23">
        <v>45</v>
      </c>
      <c r="Q64" s="23">
        <v>48</v>
      </c>
      <c r="R64" s="23">
        <v>50</v>
      </c>
      <c r="S64" s="23">
        <v>53</v>
      </c>
      <c r="T64" s="23">
        <v>55</v>
      </c>
    </row>
    <row r="65" spans="1:21" x14ac:dyDescent="0.3">
      <c r="A65" s="23">
        <v>0</v>
      </c>
      <c r="B65" s="23">
        <v>1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1" x14ac:dyDescent="0.3">
      <c r="A66" s="23">
        <v>100</v>
      </c>
      <c r="B66" s="23"/>
      <c r="C66" s="23">
        <v>1</v>
      </c>
      <c r="D66" s="23">
        <v>1</v>
      </c>
      <c r="E66" s="23">
        <v>2</v>
      </c>
      <c r="F66" s="23">
        <v>2</v>
      </c>
      <c r="G66" s="23">
        <v>3</v>
      </c>
      <c r="H66" s="23">
        <v>3</v>
      </c>
      <c r="I66" s="23">
        <v>4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1:21" x14ac:dyDescent="0.3">
      <c r="A67" s="23">
        <v>120</v>
      </c>
      <c r="B67" s="23"/>
      <c r="C67" s="23">
        <v>2</v>
      </c>
      <c r="D67" s="23">
        <v>2</v>
      </c>
      <c r="E67" s="23">
        <v>2</v>
      </c>
      <c r="F67" s="23">
        <v>2</v>
      </c>
      <c r="G67" s="23">
        <v>3</v>
      </c>
      <c r="H67" s="23">
        <v>3</v>
      </c>
      <c r="I67" s="23">
        <v>4</v>
      </c>
      <c r="J67" s="23">
        <v>4</v>
      </c>
      <c r="K67" s="23">
        <v>4</v>
      </c>
      <c r="L67" s="23"/>
      <c r="M67" s="23"/>
      <c r="N67" s="23"/>
      <c r="O67" s="23"/>
      <c r="P67" s="23"/>
      <c r="Q67" s="23"/>
      <c r="R67" s="23"/>
      <c r="S67" s="23"/>
      <c r="T67" s="23"/>
    </row>
    <row r="68" spans="1:21" x14ac:dyDescent="0.3">
      <c r="A68" s="23">
        <v>125</v>
      </c>
      <c r="B68" s="23"/>
      <c r="C68" s="23"/>
      <c r="D68" s="23">
        <v>3</v>
      </c>
      <c r="E68" s="23">
        <v>3</v>
      </c>
      <c r="F68" s="23">
        <v>3</v>
      </c>
      <c r="G68" s="23">
        <v>3</v>
      </c>
      <c r="H68" s="23">
        <v>3</v>
      </c>
      <c r="I68" s="23">
        <v>4</v>
      </c>
      <c r="J68" s="23">
        <v>4</v>
      </c>
      <c r="K68" s="23">
        <v>4</v>
      </c>
      <c r="L68" s="23">
        <v>5</v>
      </c>
      <c r="M68" s="23">
        <v>5</v>
      </c>
      <c r="N68" s="23">
        <v>5</v>
      </c>
      <c r="O68" s="23"/>
      <c r="P68" s="23"/>
      <c r="Q68" s="23"/>
      <c r="R68" s="23"/>
      <c r="S68" s="23"/>
      <c r="T68" s="23"/>
    </row>
    <row r="69" spans="1:21" x14ac:dyDescent="0.3">
      <c r="A69" s="23">
        <v>130</v>
      </c>
      <c r="B69" s="23"/>
      <c r="C69" s="23"/>
      <c r="D69" s="23">
        <v>3</v>
      </c>
      <c r="E69" s="23">
        <v>3</v>
      </c>
      <c r="F69" s="23">
        <v>3</v>
      </c>
      <c r="G69" s="23">
        <v>3</v>
      </c>
      <c r="H69" s="23">
        <v>3</v>
      </c>
      <c r="I69" s="23">
        <v>4</v>
      </c>
      <c r="J69" s="23">
        <v>4</v>
      </c>
      <c r="K69" s="23">
        <v>4</v>
      </c>
      <c r="L69" s="23">
        <v>5</v>
      </c>
      <c r="M69" s="23">
        <v>5</v>
      </c>
      <c r="N69" s="23">
        <v>5</v>
      </c>
      <c r="O69" s="23">
        <v>6</v>
      </c>
      <c r="P69" s="23">
        <v>6</v>
      </c>
      <c r="Q69" s="23"/>
      <c r="R69" s="23"/>
      <c r="S69" s="23"/>
      <c r="T69" s="23"/>
    </row>
    <row r="70" spans="1:21" x14ac:dyDescent="0.3">
      <c r="A70" s="23">
        <v>140</v>
      </c>
      <c r="B70" s="23"/>
      <c r="C70" s="23"/>
      <c r="D70" s="23"/>
      <c r="E70" s="23">
        <v>4</v>
      </c>
      <c r="F70" s="23">
        <v>4</v>
      </c>
      <c r="G70" s="23">
        <v>4</v>
      </c>
      <c r="H70" s="23">
        <v>4</v>
      </c>
      <c r="I70" s="23">
        <v>4</v>
      </c>
      <c r="J70" s="23">
        <v>4</v>
      </c>
      <c r="K70" s="23">
        <v>4</v>
      </c>
      <c r="L70" s="23">
        <v>5</v>
      </c>
      <c r="M70" s="23">
        <v>5</v>
      </c>
      <c r="N70" s="23">
        <v>6</v>
      </c>
      <c r="O70" s="23">
        <v>6</v>
      </c>
      <c r="P70" s="23">
        <v>6</v>
      </c>
      <c r="Q70" s="23">
        <v>7</v>
      </c>
      <c r="R70" s="23">
        <v>7</v>
      </c>
      <c r="S70" s="23"/>
      <c r="T70" s="23"/>
    </row>
    <row r="71" spans="1:21" x14ac:dyDescent="0.3">
      <c r="A71" s="23">
        <v>145</v>
      </c>
      <c r="B71" s="23"/>
      <c r="C71" s="23"/>
      <c r="D71" s="23"/>
      <c r="E71" s="23"/>
      <c r="F71" s="23">
        <v>5</v>
      </c>
      <c r="G71" s="23">
        <v>5</v>
      </c>
      <c r="H71" s="23">
        <v>5</v>
      </c>
      <c r="I71" s="23">
        <v>5</v>
      </c>
      <c r="J71" s="23">
        <v>5</v>
      </c>
      <c r="K71" s="23">
        <v>5</v>
      </c>
      <c r="L71" s="23">
        <v>5</v>
      </c>
      <c r="M71" s="23">
        <v>5</v>
      </c>
      <c r="N71" s="23">
        <v>6</v>
      </c>
      <c r="O71" s="23">
        <v>6</v>
      </c>
      <c r="P71" s="23">
        <v>6</v>
      </c>
      <c r="Q71" s="23">
        <v>7</v>
      </c>
      <c r="R71" s="23">
        <v>7</v>
      </c>
      <c r="S71" s="23">
        <v>7</v>
      </c>
      <c r="T71" s="23"/>
    </row>
    <row r="72" spans="1:21" x14ac:dyDescent="0.3">
      <c r="A72" s="23">
        <v>150</v>
      </c>
      <c r="B72" s="23"/>
      <c r="C72" s="23"/>
      <c r="D72" s="23"/>
      <c r="E72" s="23"/>
      <c r="F72" s="23"/>
      <c r="G72" s="23"/>
      <c r="H72" s="23">
        <v>6</v>
      </c>
      <c r="I72" s="23">
        <v>6</v>
      </c>
      <c r="J72" s="23">
        <v>6</v>
      </c>
      <c r="K72" s="23">
        <v>6</v>
      </c>
      <c r="L72" s="23">
        <v>6</v>
      </c>
      <c r="M72" s="23">
        <v>6</v>
      </c>
      <c r="N72" s="23">
        <v>6</v>
      </c>
      <c r="O72" s="23">
        <v>6</v>
      </c>
      <c r="P72" s="23">
        <v>7</v>
      </c>
      <c r="Q72" s="23">
        <v>7</v>
      </c>
      <c r="R72" s="23">
        <v>7</v>
      </c>
      <c r="S72" s="23">
        <v>7</v>
      </c>
      <c r="T72" s="23"/>
    </row>
    <row r="73" spans="1:21" x14ac:dyDescent="0.3">
      <c r="A73" s="23">
        <v>155</v>
      </c>
      <c r="B73" s="23"/>
      <c r="C73" s="23"/>
      <c r="D73" s="23"/>
      <c r="E73" s="23"/>
      <c r="F73" s="23"/>
      <c r="G73" s="23"/>
      <c r="H73" s="23"/>
      <c r="I73" s="23"/>
      <c r="J73" s="23"/>
      <c r="K73" s="23">
        <v>7</v>
      </c>
      <c r="L73" s="23"/>
      <c r="M73" s="23"/>
      <c r="N73" s="23"/>
      <c r="O73" s="23">
        <v>7</v>
      </c>
      <c r="P73" s="23"/>
      <c r="Q73" s="23">
        <v>7</v>
      </c>
      <c r="R73" s="23">
        <v>7</v>
      </c>
      <c r="S73" s="23">
        <v>7</v>
      </c>
      <c r="T73" s="23">
        <v>7</v>
      </c>
    </row>
    <row r="74" spans="1:21" x14ac:dyDescent="0.3">
      <c r="A74" s="23">
        <v>160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>
        <v>7</v>
      </c>
      <c r="T74" s="23">
        <v>7</v>
      </c>
    </row>
    <row r="76" spans="1:21" ht="25.9" customHeight="1" x14ac:dyDescent="0.3">
      <c r="A76" s="24" t="s">
        <v>3679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x14ac:dyDescent="0.3">
      <c r="A77" s="23"/>
      <c r="B77" s="23">
        <v>0</v>
      </c>
      <c r="C77" s="23">
        <v>15</v>
      </c>
      <c r="D77" s="23">
        <v>19</v>
      </c>
      <c r="E77" s="23">
        <v>23</v>
      </c>
      <c r="F77" s="23">
        <v>25</v>
      </c>
      <c r="G77" s="23">
        <v>28</v>
      </c>
      <c r="H77" s="23">
        <v>30</v>
      </c>
      <c r="I77" s="23">
        <v>32</v>
      </c>
      <c r="J77" s="23">
        <v>33</v>
      </c>
      <c r="K77" s="23">
        <v>35</v>
      </c>
      <c r="L77" s="23">
        <v>38</v>
      </c>
      <c r="M77" s="23">
        <v>40</v>
      </c>
      <c r="N77" s="23">
        <v>42</v>
      </c>
      <c r="O77" s="23">
        <v>43</v>
      </c>
      <c r="P77" s="23">
        <v>45</v>
      </c>
      <c r="Q77" s="23">
        <v>48</v>
      </c>
      <c r="R77" s="23">
        <v>50</v>
      </c>
      <c r="S77" s="23">
        <v>53</v>
      </c>
      <c r="T77" s="23">
        <v>55</v>
      </c>
    </row>
    <row r="78" spans="1:21" x14ac:dyDescent="0.3">
      <c r="A78" s="23">
        <v>0</v>
      </c>
      <c r="B78" s="23">
        <v>0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1" x14ac:dyDescent="0.3">
      <c r="A79" s="23">
        <v>100</v>
      </c>
      <c r="B79" s="23"/>
      <c r="C79" s="23">
        <v>0</v>
      </c>
      <c r="D79" s="23">
        <v>1</v>
      </c>
      <c r="E79" s="23">
        <v>1</v>
      </c>
      <c r="F79" s="23">
        <v>1</v>
      </c>
      <c r="G79" s="23">
        <v>2</v>
      </c>
      <c r="H79" s="23">
        <v>2</v>
      </c>
      <c r="I79" s="23">
        <v>3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1" x14ac:dyDescent="0.3">
      <c r="A80" s="23">
        <v>120</v>
      </c>
      <c r="B80" s="23"/>
      <c r="C80" s="23">
        <v>1</v>
      </c>
      <c r="D80" s="23">
        <v>1</v>
      </c>
      <c r="E80" s="23">
        <v>1</v>
      </c>
      <c r="F80" s="23">
        <v>2</v>
      </c>
      <c r="G80" s="23">
        <v>2</v>
      </c>
      <c r="H80" s="23">
        <v>2</v>
      </c>
      <c r="I80" s="23">
        <v>3</v>
      </c>
      <c r="J80" s="23">
        <v>3</v>
      </c>
      <c r="K80" s="23">
        <v>3</v>
      </c>
      <c r="L80" s="23"/>
      <c r="M80" s="23"/>
      <c r="N80" s="23"/>
      <c r="O80" s="23"/>
      <c r="P80" s="23"/>
      <c r="Q80" s="23"/>
      <c r="R80" s="23"/>
      <c r="S80" s="23"/>
      <c r="T80" s="23"/>
    </row>
    <row r="81" spans="1:20" x14ac:dyDescent="0.3">
      <c r="A81" s="23">
        <v>125</v>
      </c>
      <c r="B81" s="23"/>
      <c r="C81" s="23"/>
      <c r="D81" s="23">
        <v>2</v>
      </c>
      <c r="E81" s="23">
        <v>2</v>
      </c>
      <c r="F81" s="23">
        <v>2</v>
      </c>
      <c r="G81" s="23">
        <v>2</v>
      </c>
      <c r="H81" s="23">
        <v>2</v>
      </c>
      <c r="I81" s="23">
        <v>3</v>
      </c>
      <c r="J81" s="23">
        <v>3</v>
      </c>
      <c r="K81" s="23">
        <v>3</v>
      </c>
      <c r="L81" s="23">
        <v>4</v>
      </c>
      <c r="M81" s="23">
        <v>4</v>
      </c>
      <c r="N81" s="23">
        <v>4</v>
      </c>
      <c r="O81" s="23"/>
      <c r="P81" s="23"/>
      <c r="Q81" s="23"/>
      <c r="R81" s="23"/>
      <c r="S81" s="23"/>
      <c r="T81" s="23"/>
    </row>
    <row r="82" spans="1:20" x14ac:dyDescent="0.3">
      <c r="A82" s="23">
        <v>130</v>
      </c>
      <c r="B82" s="23"/>
      <c r="C82" s="23"/>
      <c r="D82" s="23">
        <v>2</v>
      </c>
      <c r="E82" s="23">
        <v>2</v>
      </c>
      <c r="F82" s="23">
        <v>3</v>
      </c>
      <c r="G82" s="23">
        <v>3</v>
      </c>
      <c r="H82" s="23">
        <v>3</v>
      </c>
      <c r="I82" s="23">
        <v>3</v>
      </c>
      <c r="J82" s="23">
        <v>3</v>
      </c>
      <c r="K82" s="23">
        <v>3</v>
      </c>
      <c r="L82" s="23">
        <v>4</v>
      </c>
      <c r="M82" s="23">
        <v>4</v>
      </c>
      <c r="N82" s="23">
        <v>5</v>
      </c>
      <c r="O82" s="23">
        <v>5</v>
      </c>
      <c r="P82" s="23">
        <v>5</v>
      </c>
      <c r="Q82" s="23"/>
      <c r="R82" s="23"/>
      <c r="S82" s="23"/>
      <c r="T82" s="23"/>
    </row>
    <row r="83" spans="1:20" x14ac:dyDescent="0.3">
      <c r="A83" s="23">
        <v>140</v>
      </c>
      <c r="B83" s="23"/>
      <c r="C83" s="23"/>
      <c r="D83" s="23"/>
      <c r="E83" s="23">
        <v>3</v>
      </c>
      <c r="F83" s="23">
        <v>3</v>
      </c>
      <c r="G83" s="23">
        <v>3</v>
      </c>
      <c r="H83" s="23">
        <v>3</v>
      </c>
      <c r="I83" s="23">
        <v>3</v>
      </c>
      <c r="J83" s="23">
        <v>3</v>
      </c>
      <c r="K83" s="23">
        <v>3</v>
      </c>
      <c r="L83" s="23">
        <v>4</v>
      </c>
      <c r="M83" s="23">
        <v>4</v>
      </c>
      <c r="N83" s="23">
        <v>5</v>
      </c>
      <c r="O83" s="23">
        <v>5</v>
      </c>
      <c r="P83" s="23">
        <v>5</v>
      </c>
      <c r="Q83" s="23">
        <v>6</v>
      </c>
      <c r="R83" s="23">
        <v>6</v>
      </c>
      <c r="S83" s="23"/>
      <c r="T83" s="23"/>
    </row>
    <row r="84" spans="1:20" x14ac:dyDescent="0.3">
      <c r="A84" s="23">
        <v>145</v>
      </c>
      <c r="B84" s="23"/>
      <c r="C84" s="23"/>
      <c r="D84" s="23"/>
      <c r="E84" s="23"/>
      <c r="F84" s="23">
        <v>4</v>
      </c>
      <c r="G84" s="23">
        <v>4</v>
      </c>
      <c r="H84" s="23">
        <v>4</v>
      </c>
      <c r="I84" s="23">
        <v>4</v>
      </c>
      <c r="J84" s="23">
        <v>4</v>
      </c>
      <c r="K84" s="23">
        <v>4</v>
      </c>
      <c r="L84" s="23">
        <v>4</v>
      </c>
      <c r="M84" s="23">
        <v>5</v>
      </c>
      <c r="N84" s="23">
        <v>5</v>
      </c>
      <c r="O84" s="23">
        <v>5</v>
      </c>
      <c r="P84" s="23">
        <v>5</v>
      </c>
      <c r="Q84" s="23">
        <v>6</v>
      </c>
      <c r="R84" s="23">
        <v>6</v>
      </c>
      <c r="S84" s="23">
        <v>7</v>
      </c>
      <c r="T84" s="23"/>
    </row>
    <row r="85" spans="1:20" x14ac:dyDescent="0.3">
      <c r="A85" s="23">
        <v>150</v>
      </c>
      <c r="B85" s="23"/>
      <c r="C85" s="23"/>
      <c r="D85" s="23"/>
      <c r="E85" s="23"/>
      <c r="F85" s="23"/>
      <c r="G85" s="23"/>
      <c r="H85" s="23">
        <v>5</v>
      </c>
      <c r="I85" s="23">
        <v>5</v>
      </c>
      <c r="J85" s="23">
        <v>5</v>
      </c>
      <c r="K85" s="23">
        <v>5</v>
      </c>
      <c r="L85" s="23">
        <v>5</v>
      </c>
      <c r="M85" s="23">
        <v>5</v>
      </c>
      <c r="N85" s="23">
        <v>5</v>
      </c>
      <c r="O85" s="23">
        <v>5</v>
      </c>
      <c r="P85" s="23">
        <v>6</v>
      </c>
      <c r="Q85" s="23">
        <v>6</v>
      </c>
      <c r="R85" s="23">
        <v>7</v>
      </c>
      <c r="S85" s="23">
        <v>7</v>
      </c>
      <c r="T85" s="23"/>
    </row>
    <row r="86" spans="1:20" x14ac:dyDescent="0.3">
      <c r="A86" s="23">
        <v>155</v>
      </c>
      <c r="B86" s="23"/>
      <c r="C86" s="23"/>
      <c r="D86" s="23"/>
      <c r="E86" s="23"/>
      <c r="F86" s="23"/>
      <c r="G86" s="23"/>
      <c r="H86" s="23"/>
      <c r="I86" s="23"/>
      <c r="J86" s="23"/>
      <c r="K86" s="23">
        <v>6</v>
      </c>
      <c r="L86" s="23">
        <v>6</v>
      </c>
      <c r="M86" s="23">
        <v>6</v>
      </c>
      <c r="N86" s="23">
        <v>6</v>
      </c>
      <c r="O86" s="23">
        <v>6</v>
      </c>
      <c r="P86" s="23">
        <v>6</v>
      </c>
      <c r="Q86" s="23">
        <v>7</v>
      </c>
      <c r="R86" s="23">
        <v>7</v>
      </c>
      <c r="S86" s="23">
        <v>7</v>
      </c>
      <c r="T86" s="23"/>
    </row>
    <row r="87" spans="1:20" x14ac:dyDescent="0.3">
      <c r="A87" s="23">
        <v>160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>
        <v>7</v>
      </c>
      <c r="T87" s="23">
        <v>7</v>
      </c>
    </row>
  </sheetData>
  <mergeCells count="2">
    <mergeCell ref="A27:U27"/>
    <mergeCell ref="A39:U39"/>
  </mergeCells>
  <pageMargins left="0.11811023622047245" right="0" top="0.15748031496062992" bottom="0.15748031496062992" header="0.31496062992125984" footer="0.31496062992125984"/>
  <pageSetup orientation="portrait" r:id="rId1"/>
  <rowBreaks count="2" manualBreakCount="2">
    <brk id="38" max="16383" man="1"/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workbookViewId="0">
      <selection activeCell="G4" sqref="G4:G15"/>
    </sheetView>
  </sheetViews>
  <sheetFormatPr defaultRowHeight="15.75" x14ac:dyDescent="0.25"/>
  <cols>
    <col min="1" max="1" width="6.625" customWidth="1"/>
    <col min="2" max="2" width="16.375" customWidth="1"/>
    <col min="4" max="4" width="14.125" customWidth="1"/>
    <col min="5" max="5" width="16" customWidth="1"/>
    <col min="6" max="6" width="18" customWidth="1"/>
    <col min="7" max="7" width="23" customWidth="1"/>
  </cols>
  <sheetData>
    <row r="1" spans="1:7" ht="23.25" x14ac:dyDescent="0.25">
      <c r="A1" s="230" t="s">
        <v>5024</v>
      </c>
      <c r="B1" s="231"/>
      <c r="C1" s="231"/>
      <c r="D1" s="231"/>
      <c r="E1" s="231"/>
      <c r="F1" s="231"/>
      <c r="G1" s="232"/>
    </row>
    <row r="2" spans="1:7" ht="24.75" customHeight="1" x14ac:dyDescent="0.25">
      <c r="A2" s="233" t="s">
        <v>3639</v>
      </c>
      <c r="B2" s="234" t="s">
        <v>3640</v>
      </c>
      <c r="C2" s="235" t="s">
        <v>3641</v>
      </c>
      <c r="D2" s="236" t="s">
        <v>3642</v>
      </c>
      <c r="E2" s="237"/>
      <c r="F2" s="237"/>
      <c r="G2" s="238"/>
    </row>
    <row r="3" spans="1:7" ht="24.75" customHeight="1" x14ac:dyDescent="0.25">
      <c r="A3" s="233"/>
      <c r="B3" s="234"/>
      <c r="C3" s="235"/>
      <c r="D3" s="86" t="s">
        <v>3643</v>
      </c>
      <c r="E3" s="86" t="s">
        <v>3644</v>
      </c>
      <c r="F3" s="86" t="s">
        <v>4980</v>
      </c>
      <c r="G3" s="130" t="s">
        <v>3645</v>
      </c>
    </row>
    <row r="4" spans="1:7" ht="24.75" customHeight="1" x14ac:dyDescent="0.25">
      <c r="A4" s="226">
        <v>1</v>
      </c>
      <c r="B4" s="227" t="s">
        <v>5028</v>
      </c>
      <c r="C4" s="83"/>
      <c r="D4" s="83"/>
      <c r="E4" s="83"/>
      <c r="F4" s="83"/>
      <c r="G4" s="228" t="s">
        <v>5018</v>
      </c>
    </row>
    <row r="5" spans="1:7" ht="24.75" customHeight="1" x14ac:dyDescent="0.25">
      <c r="A5" s="226"/>
      <c r="B5" s="227"/>
      <c r="C5" s="97"/>
      <c r="D5" s="97"/>
      <c r="E5" s="97"/>
      <c r="F5" s="83"/>
      <c r="G5" s="229"/>
    </row>
    <row r="6" spans="1:7" ht="24.75" customHeight="1" x14ac:dyDescent="0.25">
      <c r="A6" s="226"/>
      <c r="B6" s="227"/>
      <c r="C6" s="97">
        <v>3</v>
      </c>
      <c r="D6" s="97" t="s">
        <v>3646</v>
      </c>
      <c r="E6" s="97" t="s">
        <v>4975</v>
      </c>
      <c r="F6" s="83">
        <v>50</v>
      </c>
      <c r="G6" s="229"/>
    </row>
    <row r="7" spans="1:7" ht="24.75" customHeight="1" x14ac:dyDescent="0.25">
      <c r="A7" s="226"/>
      <c r="B7" s="227"/>
      <c r="C7" s="97">
        <v>4</v>
      </c>
      <c r="D7" s="97" t="s">
        <v>3656</v>
      </c>
      <c r="E7" s="97" t="s">
        <v>4982</v>
      </c>
      <c r="F7" s="83">
        <v>55</v>
      </c>
      <c r="G7" s="229"/>
    </row>
    <row r="8" spans="1:7" ht="24.75" customHeight="1" x14ac:dyDescent="0.25">
      <c r="A8" s="226"/>
      <c r="B8" s="227"/>
      <c r="C8" s="97">
        <v>5</v>
      </c>
      <c r="D8" s="97" t="s">
        <v>4981</v>
      </c>
      <c r="E8" s="97" t="s">
        <v>4983</v>
      </c>
      <c r="F8" s="83">
        <v>58</v>
      </c>
      <c r="G8" s="229"/>
    </row>
    <row r="9" spans="1:7" ht="24.75" customHeight="1" x14ac:dyDescent="0.25">
      <c r="A9" s="226"/>
      <c r="B9" s="227"/>
      <c r="C9" s="97">
        <v>6</v>
      </c>
      <c r="D9" s="97" t="s">
        <v>3671</v>
      </c>
      <c r="E9" s="97" t="s">
        <v>5002</v>
      </c>
      <c r="F9" s="83">
        <v>61</v>
      </c>
      <c r="G9" s="229"/>
    </row>
    <row r="10" spans="1:7" ht="24.75" customHeight="1" x14ac:dyDescent="0.25">
      <c r="A10" s="226"/>
      <c r="B10" s="227"/>
      <c r="C10" s="97">
        <v>7</v>
      </c>
      <c r="D10" s="97" t="s">
        <v>3648</v>
      </c>
      <c r="E10" s="97" t="s">
        <v>5003</v>
      </c>
      <c r="F10" s="83">
        <v>64</v>
      </c>
      <c r="G10" s="229"/>
    </row>
    <row r="11" spans="1:7" ht="24.75" customHeight="1" x14ac:dyDescent="0.25">
      <c r="A11" s="226"/>
      <c r="B11" s="227"/>
      <c r="C11" s="83">
        <v>8</v>
      </c>
      <c r="D11" s="83" t="s">
        <v>4971</v>
      </c>
      <c r="E11" s="83" t="s">
        <v>5004</v>
      </c>
      <c r="F11" s="83">
        <v>67</v>
      </c>
      <c r="G11" s="229"/>
    </row>
    <row r="12" spans="1:7" ht="24.75" customHeight="1" x14ac:dyDescent="0.25">
      <c r="A12" s="226"/>
      <c r="B12" s="227"/>
      <c r="C12" s="83">
        <v>9</v>
      </c>
      <c r="D12" s="83" t="s">
        <v>4972</v>
      </c>
      <c r="E12" s="83" t="s">
        <v>5005</v>
      </c>
      <c r="F12" s="83">
        <v>70</v>
      </c>
      <c r="G12" s="229"/>
    </row>
    <row r="13" spans="1:7" ht="24.75" customHeight="1" x14ac:dyDescent="0.25">
      <c r="A13" s="226"/>
      <c r="B13" s="227"/>
      <c r="C13" s="100">
        <v>10</v>
      </c>
      <c r="D13" s="91" t="s">
        <v>5011</v>
      </c>
      <c r="E13" s="84" t="s">
        <v>5010</v>
      </c>
      <c r="F13" s="83">
        <v>72</v>
      </c>
      <c r="G13" s="229"/>
    </row>
    <row r="14" spans="1:7" ht="24.75" customHeight="1" x14ac:dyDescent="0.25">
      <c r="A14" s="226"/>
      <c r="B14" s="227"/>
      <c r="C14" s="100">
        <v>11</v>
      </c>
      <c r="D14" s="91" t="s">
        <v>5012</v>
      </c>
      <c r="E14" s="84" t="s">
        <v>5014</v>
      </c>
      <c r="F14" s="83">
        <v>74</v>
      </c>
      <c r="G14" s="229"/>
    </row>
    <row r="15" spans="1:7" ht="24.75" customHeight="1" x14ac:dyDescent="0.25">
      <c r="A15" s="226"/>
      <c r="B15" s="227"/>
      <c r="C15" s="100">
        <v>12</v>
      </c>
      <c r="D15" s="91" t="s">
        <v>5013</v>
      </c>
      <c r="E15" s="84" t="s">
        <v>5015</v>
      </c>
      <c r="F15" s="83">
        <v>75</v>
      </c>
      <c r="G15" s="229"/>
    </row>
  </sheetData>
  <mergeCells count="8">
    <mergeCell ref="A4:A15"/>
    <mergeCell ref="B4:B15"/>
    <mergeCell ref="G4:G15"/>
    <mergeCell ref="A1:G1"/>
    <mergeCell ref="A2:A3"/>
    <mergeCell ref="B2:B3"/>
    <mergeCell ref="C2:C3"/>
    <mergeCell ref="D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" sqref="G4:G15"/>
    </sheetView>
  </sheetViews>
  <sheetFormatPr defaultRowHeight="15.75" x14ac:dyDescent="0.25"/>
  <cols>
    <col min="1" max="1" width="12.125" customWidth="1"/>
    <col min="3" max="4" width="14" customWidth="1"/>
    <col min="5" max="5" width="13.25" customWidth="1"/>
    <col min="6" max="6" width="15.125" customWidth="1"/>
    <col min="7" max="7" width="25.5" customWidth="1"/>
  </cols>
  <sheetData>
    <row r="1" spans="1:7" ht="23.25" x14ac:dyDescent="0.25">
      <c r="A1" s="239" t="s">
        <v>5024</v>
      </c>
      <c r="B1" s="240"/>
      <c r="C1" s="240"/>
      <c r="D1" s="240"/>
      <c r="E1" s="240"/>
      <c r="F1" s="240"/>
      <c r="G1" s="241"/>
    </row>
    <row r="2" spans="1:7" ht="21.75" customHeight="1" x14ac:dyDescent="0.25">
      <c r="A2" s="242" t="s">
        <v>4987</v>
      </c>
      <c r="B2" s="244" t="s">
        <v>3641</v>
      </c>
      <c r="C2" s="246" t="s">
        <v>3642</v>
      </c>
      <c r="D2" s="247"/>
      <c r="E2" s="247"/>
      <c r="F2" s="135"/>
      <c r="G2" s="131"/>
    </row>
    <row r="3" spans="1:7" ht="21.75" customHeight="1" x14ac:dyDescent="0.25">
      <c r="A3" s="243"/>
      <c r="B3" s="245"/>
      <c r="C3" s="87" t="s">
        <v>4985</v>
      </c>
      <c r="D3" s="90" t="s">
        <v>4986</v>
      </c>
      <c r="E3" s="89" t="s">
        <v>5023</v>
      </c>
      <c r="F3" s="89" t="s">
        <v>5022</v>
      </c>
      <c r="G3" s="88" t="s">
        <v>4984</v>
      </c>
    </row>
    <row r="4" spans="1:7" ht="21.75" customHeight="1" x14ac:dyDescent="0.25">
      <c r="A4" s="248" t="s">
        <v>5029</v>
      </c>
      <c r="B4" s="100"/>
      <c r="C4" s="100"/>
      <c r="D4" s="98"/>
      <c r="E4" s="92"/>
      <c r="F4" s="92"/>
      <c r="G4" s="250" t="s">
        <v>5019</v>
      </c>
    </row>
    <row r="5" spans="1:7" ht="21.75" customHeight="1" x14ac:dyDescent="0.25">
      <c r="A5" s="248"/>
      <c r="B5" s="100"/>
      <c r="C5" s="101"/>
      <c r="D5" s="98"/>
      <c r="E5" s="93"/>
      <c r="F5" s="93"/>
      <c r="G5" s="251"/>
    </row>
    <row r="6" spans="1:7" ht="21.75" customHeight="1" x14ac:dyDescent="0.25">
      <c r="A6" s="248"/>
      <c r="B6" s="95">
        <v>3</v>
      </c>
      <c r="C6" s="101" t="s">
        <v>3646</v>
      </c>
      <c r="D6" s="98" t="s">
        <v>4975</v>
      </c>
      <c r="E6" s="94">
        <v>52</v>
      </c>
      <c r="F6" s="94">
        <v>70</v>
      </c>
      <c r="G6" s="251"/>
    </row>
    <row r="7" spans="1:7" ht="21.75" customHeight="1" x14ac:dyDescent="0.25">
      <c r="A7" s="248"/>
      <c r="B7" s="100">
        <v>4</v>
      </c>
      <c r="C7" s="101" t="s">
        <v>3656</v>
      </c>
      <c r="D7" s="98" t="s">
        <v>4982</v>
      </c>
      <c r="E7" s="93">
        <v>54</v>
      </c>
      <c r="F7" s="93">
        <v>74</v>
      </c>
      <c r="G7" s="251"/>
    </row>
    <row r="8" spans="1:7" ht="21.75" customHeight="1" x14ac:dyDescent="0.25">
      <c r="A8" s="248"/>
      <c r="B8" s="100">
        <v>5</v>
      </c>
      <c r="C8" s="101" t="s">
        <v>3670</v>
      </c>
      <c r="D8" s="98" t="s">
        <v>4983</v>
      </c>
      <c r="E8" s="93">
        <v>56</v>
      </c>
      <c r="F8" s="93">
        <v>78</v>
      </c>
      <c r="G8" s="251"/>
    </row>
    <row r="9" spans="1:7" ht="21.75" customHeight="1" x14ac:dyDescent="0.25">
      <c r="A9" s="248"/>
      <c r="B9" s="100">
        <v>6</v>
      </c>
      <c r="C9" s="101" t="s">
        <v>3671</v>
      </c>
      <c r="D9" s="98" t="s">
        <v>4973</v>
      </c>
      <c r="E9" s="94">
        <v>58</v>
      </c>
      <c r="F9" s="94">
        <v>82</v>
      </c>
      <c r="G9" s="251"/>
    </row>
    <row r="10" spans="1:7" ht="21.75" customHeight="1" x14ac:dyDescent="0.25">
      <c r="A10" s="248"/>
      <c r="B10" s="91">
        <v>7</v>
      </c>
      <c r="C10" s="105" t="s">
        <v>3663</v>
      </c>
      <c r="D10" s="84" t="s">
        <v>4974</v>
      </c>
      <c r="E10" s="94">
        <v>60</v>
      </c>
      <c r="F10" s="94">
        <v>85</v>
      </c>
      <c r="G10" s="251"/>
    </row>
    <row r="11" spans="1:7" ht="21.75" customHeight="1" x14ac:dyDescent="0.25">
      <c r="A11" s="248"/>
      <c r="B11" s="91">
        <v>8</v>
      </c>
      <c r="C11" s="105" t="s">
        <v>4978</v>
      </c>
      <c r="D11" s="84" t="s">
        <v>4976</v>
      </c>
      <c r="E11" s="94">
        <v>62</v>
      </c>
      <c r="F11" s="94">
        <v>88</v>
      </c>
      <c r="G11" s="251"/>
    </row>
    <row r="12" spans="1:7" ht="21.75" customHeight="1" x14ac:dyDescent="0.25">
      <c r="A12" s="248"/>
      <c r="B12" s="91">
        <v>9</v>
      </c>
      <c r="C12" s="105" t="s">
        <v>4979</v>
      </c>
      <c r="D12" s="84" t="s">
        <v>4977</v>
      </c>
      <c r="E12" s="94">
        <v>64</v>
      </c>
      <c r="F12" s="94">
        <v>91</v>
      </c>
      <c r="G12" s="251"/>
    </row>
    <row r="13" spans="1:7" ht="21.75" customHeight="1" x14ac:dyDescent="0.25">
      <c r="A13" s="248"/>
      <c r="B13" s="100">
        <v>10</v>
      </c>
      <c r="C13" s="91" t="s">
        <v>5011</v>
      </c>
      <c r="D13" s="84" t="s">
        <v>5010</v>
      </c>
      <c r="E13" s="94">
        <v>66</v>
      </c>
      <c r="F13" s="94">
        <v>94</v>
      </c>
      <c r="G13" s="251"/>
    </row>
    <row r="14" spans="1:7" ht="21.75" customHeight="1" x14ac:dyDescent="0.25">
      <c r="A14" s="248"/>
      <c r="B14" s="100">
        <v>11</v>
      </c>
      <c r="C14" s="91" t="s">
        <v>5012</v>
      </c>
      <c r="D14" s="84" t="s">
        <v>5014</v>
      </c>
      <c r="E14" s="94">
        <v>68</v>
      </c>
      <c r="F14" s="94">
        <v>97</v>
      </c>
      <c r="G14" s="251"/>
    </row>
    <row r="15" spans="1:7" ht="21.75" customHeight="1" x14ac:dyDescent="0.25">
      <c r="A15" s="249"/>
      <c r="B15" s="100">
        <v>12</v>
      </c>
      <c r="C15" s="91" t="s">
        <v>5013</v>
      </c>
      <c r="D15" s="84" t="s">
        <v>5015</v>
      </c>
      <c r="E15" s="94">
        <v>70</v>
      </c>
      <c r="F15" s="94">
        <v>100</v>
      </c>
      <c r="G15" s="251"/>
    </row>
  </sheetData>
  <mergeCells count="6">
    <mergeCell ref="A1:G1"/>
    <mergeCell ref="A2:A3"/>
    <mergeCell ref="B2:B3"/>
    <mergeCell ref="C2:E2"/>
    <mergeCell ref="A4:A15"/>
    <mergeCell ref="G4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DS</vt:lpstr>
      <vt:lpstr>Sheet2</vt:lpstr>
      <vt:lpstr>Sheet1</vt:lpstr>
      <vt:lpstr>Sơ mi nam &amp; nữ</vt:lpstr>
      <vt:lpstr>Quần âu -Nam</vt:lpstr>
      <vt:lpstr>Quần váy nữ</vt:lpstr>
      <vt:lpstr>Tham chiếu</vt:lpstr>
      <vt:lpstr>Áo Polo</vt:lpstr>
      <vt:lpstr>Quần thể thao</vt:lpstr>
      <vt:lpstr>Áo Khoác</vt:lpstr>
      <vt:lpstr>khác</vt:lpstr>
      <vt:lpstr>'Sơ mi nam &amp; nữ'!Print_Area</vt:lpstr>
      <vt:lpstr>'Sơ mi nam &amp; nữ'!Print_Titles</vt:lpstr>
      <vt:lpstr>table1</vt:lpstr>
      <vt:lpstr>table2</vt:lpstr>
      <vt:lpstr>table3</vt:lpstr>
      <vt:lpstr>table4</vt:lpstr>
      <vt:lpstr>table5</vt:lpstr>
      <vt:lpstr>table6</vt:lpstr>
      <vt:lpstr>table7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2024-02-26T01:56:25Z</cp:lastPrinted>
  <dcterms:created xsi:type="dcterms:W3CDTF">2023-07-13T06:47:14Z</dcterms:created>
  <dcterms:modified xsi:type="dcterms:W3CDTF">2025-05-20T09:37:55Z</dcterms:modified>
</cp:coreProperties>
</file>